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727"/>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<sst xmlns="http://schemas.openxmlformats.org/spreadsheetml/2006/main" count="21253" uniqueCount="4184">
  <si>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</si>
  <si>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</si>
  <si>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</si>
  <si>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</si>
  <si>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</si>
  <si>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</si>
  <si>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</si>
  <si>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</si>
  <si>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</si>
  <si>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</si>
  <si>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</si>
  <si>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</si>
  <si>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</si>
  <si>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</si>
  <si>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</si>
  <si>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</si>
  <si>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</si>
  <si>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</si>
  <si>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</si>
  <si>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</si>
  <si>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</si>
  <si>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</si>
  <si>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</si>
  <si>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</si>
  <si>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</si>
  <si>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</si>
  <si>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</si>
  <si>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</si>
  <si>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</si>
  <si>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</si>
  <si>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</si>
  <si>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</si>
  <si>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</si>
  <si>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</si>
  <si>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</si>
  <si>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</si>
  <si>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</si>
  <si>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</si>
  <si>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</si>
  <si>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</si>
  <si>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</si>
  <si>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</si>
  <si>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</si>
  <si>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</si>
  <si>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</si>
  <si>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</si>
  <si>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</si>
  <si>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</si>
  <si>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</si>
  <si>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</si>
  <si>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</si>
  <si>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</si>
  <si>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</si>
  <si>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</si>
  <si>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</si>
  <si>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</si>
  <si>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</si>
  <si>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</si>
  <si>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</si>
  <si>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</si>
  <si>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</si>
  <si>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</si>
  <si>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</si>
  <si>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</si>
  <si>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</si>
  <si>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</si>
  <si>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</si>
  <si>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</si>
  <si>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</si>
  <si>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</si>
  <si>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</si>
  <si>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</si>
  <si>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</si>
  <si>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</si>
  <si>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</si>
  <si>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</si>
  <si>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</si>
  <si>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</si>
  <si>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</si>
  <si>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</si>
  <si>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</si>
  <si>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</si>
  <si>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</si>
  <si>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</si>
  <si>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</si>
  <si>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</si>
  <si>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</si>
  <si>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</si>
  <si>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</si>
  <si>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</si>
  <si>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</si>
  <si>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</si>
  <si>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</si>
  <si>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</si>
  <si>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</si>
  <si>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</si>
  <si>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</si>
  <si>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</si>
  <si>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</si>
  <si>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</si>
  <si>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</si>
  <si>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</si>
  <si>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</si>
  <si>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</si>
  <si>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</si>
  <si>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</si>
  <si>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</si>
  <si>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</si>
  <si>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</si>
  <si>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</si>
  <si>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</si>
  <si>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</si>
  <si>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</si>
  <si>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</si>
  <si>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</si>
  <si>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</si>
  <si>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</si>
  <si>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</si>
  <si>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</si>
  <si>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</si>
  <si>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</si>
  <si>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</si>
  <si>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</si>
  <si>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</si>
  <si>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</si>
  <si>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</si>
  <si>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</si>
  <si>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</si>
  <si>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</si>
  <si>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</si>
  <si>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</si>
  <si>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</si>
  <si>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</si>
  <si>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</si>
  <si>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</si>
  <si>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</si>
  <si>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</si>
  <si>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</si>
  <si>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</si>
  <si>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</si>
  <si>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</si>
  <si>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</si>
  <si>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</si>
  <si>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</si>
  <si>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</si>
  <si>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</si>
  <si>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</si>
  <si>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</si>
  <si>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</si>
  <si>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</si>
  <si>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</si>
  <si>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</si>
  <si>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</si>
  <si>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</si>
  <si>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</si>
  <si>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</si>
  <si>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</si>
  <si>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</si>
  <si>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</si>
  <si>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</si>
  <si>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</si>
  <si>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</si>
  <si>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</si>
  <si>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</si>
  <si>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</si>
  <si>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</si>
  <si>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</si>
  <si>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</si>
  <si>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</si>
  <si>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</si>
  <si>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</si>
  <si>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</si>
  <si>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</si>
  <si>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</si>
  <si>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</si>
  <si>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</si>
  <si>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</si>
  <si>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</si>
  <si>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</si>
  <si>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</si>
  <si>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</si>
  <si>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</si>
  <si>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</si>
  <si>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</si>
  <si>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</si>
  <si>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</si>
  <si>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</si>
  <si>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</si>
  <si>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</si>
  <si>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</si>
  <si>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</si>
  <si>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</si>
  <si>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t>
  </si>
  <si>
    <t>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t>
  </si>
  <si>
    <t>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</si>
  <si>
    <t>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
  </si>
  <si>
    <t>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t>
  </si>
  <si>
    <t>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t>
  </si>
  <si>
    <t>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t>
  </si>
  <si>
    <t>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t>
  </si>
  <si>
    <t>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t>
  </si>
  <si>
    <t>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t>
  </si>
  <si>
    <t>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t>
  </si>
  <si>
    <t xml:space="preserve">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t>
  </si>
  <si>
    <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28 5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</si>
  <si>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</si>
  <si>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</si>
  <si>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</si>
  <si>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</si>
  <si>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</si>
  <si>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</si>
  <si>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</si>
  <si>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</si>
  <si>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</si>
  <si>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</si>
  <si>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</si>
  <si>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</si>
  <si>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</si>
  <si>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</si>
  <si>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</si>
  <si>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</si>
  <si>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</si>
  <si>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</si>
  <si>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</si>
  <si>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</si>
  <si>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</si>
  <si>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</si>
  <si>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</si>
  <si>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</si>
  <si>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</si>
  <si>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</si>
  <si>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</si>
  <si>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</si>
  <si>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</si>
  <si>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</si>
  <si>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</si>
  <si>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</si>
  <si>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</si>
  <si>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</si>
  <si>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</si>
  <si>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</si>
  <si>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</si>
  <si>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</si>
  <si>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</si>
  <si>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</si>
  <si>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</si>
  <si>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</si>
  <si>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</si>
  <si>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researchmrx</t>
  </si>
  <si>
    <t>aggie_east1</t>
  </si>
  <si>
    <t>vfd128</t>
  </si>
  <si>
    <t>nordcomputer</t>
  </si>
  <si>
    <t>veritasgenetics</t>
  </si>
  <si>
    <t>dnacowgirl</t>
  </si>
  <si>
    <t>piphutch1</t>
  </si>
  <si>
    <t>cakunyili</t>
  </si>
  <si>
    <t>therealmcteag</t>
  </si>
  <si>
    <t>lokeshbezzam</t>
  </si>
  <si>
    <t>dnafitnesstest</t>
  </si>
  <si>
    <t>artemisfilms</t>
  </si>
  <si>
    <t>claireaforster</t>
  </si>
  <si>
    <t>elizabethvosk</t>
  </si>
  <si>
    <t>cleansleeping</t>
  </si>
  <si>
    <t>tacticalvideos</t>
  </si>
  <si>
    <t>cellfreelab</t>
  </si>
  <si>
    <t>rcadesignbio</t>
  </si>
  <si>
    <t>pivotcloud</t>
  </si>
  <si>
    <t>ediblearchive</t>
  </si>
  <si>
    <t>virastuceregim</t>
  </si>
  <si>
    <t>mn43751369</t>
  </si>
  <si>
    <t>jerrymtolle</t>
  </si>
  <si>
    <t>howtofindcom</t>
  </si>
  <si>
    <t>lynnserafinn</t>
  </si>
  <si>
    <t>encrypgen</t>
  </si>
  <si>
    <t>drkoepsell</t>
  </si>
  <si>
    <t>trojanmolotov</t>
  </si>
  <si>
    <t>actdefiance</t>
  </si>
  <si>
    <t>anuacharya</t>
  </si>
  <si>
    <t>akhibear1</t>
  </si>
  <si>
    <t>cellmarkdna</t>
  </si>
  <si>
    <t>dnasolutions_uk</t>
  </si>
  <si>
    <t>jtsoutherland</t>
  </si>
  <si>
    <t>hayleytx8</t>
  </si>
  <si>
    <t>txadopteerights</t>
  </si>
  <si>
    <t>marcipurcell</t>
  </si>
  <si>
    <t>hi_im_chewie</t>
  </si>
  <si>
    <t>marcbesselink</t>
  </si>
  <si>
    <t>chicagogenetics</t>
  </si>
  <si>
    <t>dnapodcast</t>
  </si>
  <si>
    <t>ruthvsharpe</t>
  </si>
  <si>
    <t>endbslforever</t>
  </si>
  <si>
    <t>meechelleo</t>
  </si>
  <si>
    <t>obamahasbigears</t>
  </si>
  <si>
    <t>azalea5560</t>
  </si>
  <si>
    <t>gregroumelvbhc</t>
  </si>
  <si>
    <t>evesturges</t>
  </si>
  <si>
    <t>zeemalayalam</t>
  </si>
  <si>
    <t>mathrubhuminews</t>
  </si>
  <si>
    <t>nh_india</t>
  </si>
  <si>
    <t>24x7politics</t>
  </si>
  <si>
    <t>parentingjungle</t>
  </si>
  <si>
    <t>genealogytips1</t>
  </si>
  <si>
    <t>mygenxdna</t>
  </si>
  <si>
    <t>steviekarbo69</t>
  </si>
  <si>
    <t>severancemag</t>
  </si>
  <si>
    <t>katesblanchard</t>
  </si>
  <si>
    <t>gillian_seetso</t>
  </si>
  <si>
    <t>hartwigmedical</t>
  </si>
  <si>
    <t>levine3levine</t>
  </si>
  <si>
    <t>coastaldna</t>
  </si>
  <si>
    <t>aoils</t>
  </si>
  <si>
    <t>hifudoctor</t>
  </si>
  <si>
    <t>deuceontheair</t>
  </si>
  <si>
    <t>957theparty</t>
  </si>
  <si>
    <t>theninablanco</t>
  </si>
  <si>
    <t>orig3n</t>
  </si>
  <si>
    <t>mglicksman2</t>
  </si>
  <si>
    <t>ecuppen</t>
  </si>
  <si>
    <t>immoralreport</t>
  </si>
  <si>
    <t>rickenrich</t>
  </si>
  <si>
    <t>jeremymowery</t>
  </si>
  <si>
    <t>dnahome1</t>
  </si>
  <si>
    <t>umcugenetica</t>
  </si>
  <si>
    <t>myheritagenorge</t>
  </si>
  <si>
    <t>angie_lefty22</t>
  </si>
  <si>
    <t>mjlblogger</t>
  </si>
  <si>
    <t>familytreetips2</t>
  </si>
  <si>
    <t>garthgerman</t>
  </si>
  <si>
    <t>comradenambu</t>
  </si>
  <si>
    <t>writersafterdrk</t>
  </si>
  <si>
    <t>sakurachingbchu</t>
  </si>
  <si>
    <t>angieservellon_</t>
  </si>
  <si>
    <t>bizarroclone</t>
  </si>
  <si>
    <t>naijasnow</t>
  </si>
  <si>
    <t>genomickitchen</t>
  </si>
  <si>
    <t>alphabiolabsusa</t>
  </si>
  <si>
    <t>alabamajean</t>
  </si>
  <si>
    <t>johnber52009576</t>
  </si>
  <si>
    <t>mjbiotech</t>
  </si>
  <si>
    <t>prioritydomains</t>
  </si>
  <si>
    <t>nutritionaldna</t>
  </si>
  <si>
    <t>dnaed_tech</t>
  </si>
  <si>
    <t>defencebriefing</t>
  </si>
  <si>
    <t>dnaintel</t>
  </si>
  <si>
    <t>medoromania</t>
  </si>
  <si>
    <t>biocompare</t>
  </si>
  <si>
    <t>arlenebheed</t>
  </si>
  <si>
    <t>kenyabioinfo</t>
  </si>
  <si>
    <t>alphabiolabs</t>
  </si>
  <si>
    <t>original_gene</t>
  </si>
  <si>
    <t>marthaatccs</t>
  </si>
  <si>
    <t>tecan_talk</t>
  </si>
  <si>
    <t>sbsondemand</t>
  </si>
  <si>
    <t>mishacollins</t>
  </si>
  <si>
    <t>google</t>
  </si>
  <si>
    <t>medium</t>
  </si>
  <si>
    <t>ozm</t>
  </si>
  <si>
    <t>emilylmullin</t>
  </si>
  <si>
    <t>mcgenome</t>
  </si>
  <si>
    <t>googleai</t>
  </si>
  <si>
    <t>sudhirchaudhary</t>
  </si>
  <si>
    <t>militarydotcom</t>
  </si>
  <si>
    <t>cnn</t>
  </si>
  <si>
    <t>thenextweb</t>
  </si>
  <si>
    <t>stablegeniusrn</t>
  </si>
  <si>
    <t>raider_hayter</t>
  </si>
  <si>
    <t>bloodyval69</t>
  </si>
  <si>
    <t>2chew2</t>
  </si>
  <si>
    <t>longtallsally79</t>
  </si>
  <si>
    <t>42gnome</t>
  </si>
  <si>
    <t>kirindave</t>
  </si>
  <si>
    <t>eriemom</t>
  </si>
  <si>
    <t>mattrellen</t>
  </si>
  <si>
    <t>txconservativel</t>
  </si>
  <si>
    <t>lou_bruette</t>
  </si>
  <si>
    <t>staciamackey</t>
  </si>
  <si>
    <t>powernation22</t>
  </si>
  <si>
    <t>trumpbane1969</t>
  </si>
  <si>
    <t>jimbo_always</t>
  </si>
  <si>
    <t>trumpswig4prez</t>
  </si>
  <si>
    <t>frwikinson</t>
  </si>
  <si>
    <t>immigrantdfndr</t>
  </si>
  <si>
    <t>sagarcher</t>
  </si>
  <si>
    <t>jordanalipscomb</t>
  </si>
  <si>
    <t>tigertomjr</t>
  </si>
  <si>
    <t>wild_horses7781</t>
  </si>
  <si>
    <t>jeffharperart</t>
  </si>
  <si>
    <t>mharris888h</t>
  </si>
  <si>
    <t>teknowmusic</t>
  </si>
  <si>
    <t>ghostoftick</t>
  </si>
  <si>
    <t>black_is_back5</t>
  </si>
  <si>
    <t>missjulialee</t>
  </si>
  <si>
    <t>bitterlily22</t>
  </si>
  <si>
    <t>bustthegop</t>
  </si>
  <si>
    <t>mstrrlm</t>
  </si>
  <si>
    <t>bushie200</t>
  </si>
  <si>
    <t>carlvegaaa</t>
  </si>
  <si>
    <t>imvala</t>
  </si>
  <si>
    <t>sonadorliveson</t>
  </si>
  <si>
    <t>jdd2169</t>
  </si>
  <si>
    <t>thelacowboy</t>
  </si>
  <si>
    <t>mapmygenome</t>
  </si>
  <si>
    <t>ndcnn</t>
  </si>
  <si>
    <t>lizzo</t>
  </si>
  <si>
    <t>amsterdamumc</t>
  </si>
  <si>
    <t>flotus44</t>
  </si>
  <si>
    <t>kaepernick7</t>
  </si>
  <si>
    <t>realdonaldtrump</t>
  </si>
  <si>
    <t>warriorofgod97</t>
  </si>
  <si>
    <t>gsteck74</t>
  </si>
  <si>
    <t>god_sgirl</t>
  </si>
  <si>
    <t>cnbcdisruptors</t>
  </si>
  <si>
    <t>cnbc</t>
  </si>
  <si>
    <t>rodrigoatcg</t>
  </si>
  <si>
    <t>ancestry</t>
  </si>
  <si>
    <t>23andmesupport</t>
  </si>
  <si>
    <t>23andmeresearch</t>
  </si>
  <si>
    <t>dnc</t>
  </si>
  <si>
    <t>trumpgi73068803</t>
  </si>
  <si>
    <t>deplorableann2</t>
  </si>
  <si>
    <t>chrish7511</t>
  </si>
  <si>
    <t>constablecurt</t>
  </si>
  <si>
    <t>dfmacleod</t>
  </si>
  <si>
    <t>frankdenauw</t>
  </si>
  <si>
    <t>ewarren</t>
  </si>
  <si>
    <t>ilhanmn</t>
  </si>
  <si>
    <t>pratheesh</t>
  </si>
  <si>
    <t>e_salam</t>
  </si>
  <si>
    <t>julioiglesias</t>
  </si>
  <si>
    <t>enriqueiglesias</t>
  </si>
  <si>
    <t>realcandaceo</t>
  </si>
  <si>
    <t>wired</t>
  </si>
  <si>
    <t>verge</t>
  </si>
  <si>
    <t>natgeo</t>
  </si>
  <si>
    <t>cbs6</t>
  </si>
  <si>
    <t>thequeensawards</t>
  </si>
  <si>
    <t>bbceastenders</t>
  </si>
  <si>
    <t>itvcorrie</t>
  </si>
  <si>
    <t>Retweet</t>
  </si>
  <si>
    <t>Mentions</t>
  </si>
  <si>
    <t>Replies to</t>
  </si>
  <si>
    <t>Cutting edge technology that is MAKING HISTORY!! Are you IN or OUT https://t.co/7ZGvxEc7BK  #bossOfMe #designersupplement #organic #plantbased #nongmo #dna #dnatest #entrepreneur</t>
  </si>
  <si>
    <t>Would you take the risk of a #dnatest to find out your #familysecret? If you missed last night's emotional episode of #Everyfamilyhasasecret you can watch it now on @SBSOnDemand. #familyreunion #ADOPTION https://t.co/r97SG5peed</t>
  </si>
  <si>
    <t>@mishacollins ... who's the father?? #dnatest #maury</t>
  </si>
  <si>
    <t>Grundsätzlich wäre ich ja dafür, dass jedes AFD-Mitglied per DNS-Analyse nachweisen muss, dass es 100% deutschen Blutes ist - ohne irgendwelche Einflüsse von anderswo - sonst darf man nicht in die Partei #dnatest #dnaanalyse #dnafd https://t.co/oBQOC4SfI2</t>
  </si>
  <si>
    <t>Our CEO @mcgenome on the #599Genome: “This price point will change the paradigm of how people look at genomics and how they access it.” via @emilylmullin on @ozm @Medium. @GoogleAI @Google #DNATest #KAPOW https://t.co/qfM0oWRc2W</t>
  </si>
  <si>
    <t>New Post up on youtube. Link in story &amp;amp; Bio.
So I finally got my DNA  results back guys and even I was shocked! Watch the video to see why _xD83D__xDE2E__xD83D__xDE2E__xD83D__xDE2E_
.
.
.
#dna #ancestrydna #dnatest #thehowarths #familychannel #youtube… https://t.co/XymvaY8jZj</t>
  </si>
  <si>
    <t>#dnaTest says some of my ancestors came from a place in #UK called "Tyne &amp;amp; Wear" which leads me to the question- couldnt you have just one name for your fucking town? I guess as   an #american I seek brevity in spelling &amp;amp; names.</t>
  </si>
  <si>
    <t>@sudhirchaudhary Useless #DNAtest @sudhirchaudhary  
Since it's clearly mentioned by her in her speech its an excerpt! Better test yourself! The seven signs she mentioned doesn't include "paid propaganda" (Would be happy  if you can really do #DNAtest for this) by the media houses in India !</t>
  </si>
  <si>
    <t>Get fit. Eat right. Live better.
Navigate your body's roadmap to overall wellness with My DNA Fitness Test.
#fitness #dnatesting #dnatest #dna #athelte #fitnesstesting #diet #diettesting #wellness #goals2019 #eatright #livebetter https://t.co/Q37TsVcs8K</t>
  </si>
  <si>
    <t>"I just took a DNA test, turns out I'm a hundred percent that bitch" ...and 100% white. The Baltic states were a surprise but everything else was expected! _xD83D__xDE0A_
.
.
.
.
#ancestrydnaresults #dnatest #lizzo #truthhurts… https://t.co/6Ll1t8cXSy</t>
  </si>
  <si>
    <t>https://t.co/v3ZLwvLAOn
https://t.co/doQ9U6vnAn
Domain names for Sale
Payment by monthly installments is possible
Available individually or as a package
#DNA #DNAtest #DNAtesting #dnasequencing #genome #genetictesting #science #medicine #genomics #geneticdisease #geneticdisorders https://t.co/Of61q6etPI</t>
  </si>
  <si>
    <t>Mail-In Ancestry DNA Kits May Help Enemy to Target You, Navy's Top Officer Says https://t.co/ZAYo8DOJhx via @Militarydotcom #defence #defense #militarytraining #defencenews #defencebriefing #DNA #DNAtest #DNAtesting #dnasequencing #genome #genetictesting #science #medicine #navy</t>
  </si>
  <si>
    <t>#SharkAttack mystery solved 25 years later thanks to DNA  @CNN https://t.co/H9wjaSwYAp #shark #sharks #DNA #DNAtest #DNAtesting #dnasequencing #genome #genetictesting #science #medicine #genomics #geneticdisease #geneticdisorders #genes #business #entrepreneur #SiliconValley</t>
  </si>
  <si>
    <t>#DNA Study Reveals #Philistines Were Originally From Europe https://t.co/GAptZ35jaB #genealogy #anthropology #anthropologist #DNAtest #DNAtesting #dnasequencing #genome #genetictesting #science #medicine #genomics #geneticdisease #geneticdisorders #genes #business #entrepreneur</t>
  </si>
  <si>
    <t>https://t.co/4zhY6SJIu8 #schizophrenia #mentalhealth #anxiety #business #entrepreneur #SiliconValley #paloalto #menlopark #DNA #DNAtest #DNAtesting #dnasequencing #genome #genetictesting #science #medicine #genomics #geneticdisease #geneticdisorders #genes #DigitalTransformation</t>
  </si>
  <si>
    <t>https://t.co/gzN1xWvnII #crime #lawenforcement #Police #forensics #DNA #DNAtest #DNAtesting #dnasequencing #genome #genetictesting #science #medicine #genomics #geneticdisease #geneticdisorders #genes #business #entrepreneur #SiliconValley #technology #DigitalTransformation</t>
  </si>
  <si>
    <t>Personalised #nutrition - Could a diet tailored to your DNA save your life? #publichealth #dietaryadvice #nutrigenetics #DNAtest https://t.co/FnuyqOyt2d</t>
  </si>
  <si>
    <t>You get a custom designed supplement made for YOU,  designed after your #dna test results and genetic makeup. No more guessing will this #supplement work for me. Products are #plantbased 100% #organic #nongmo https://t.co/7ZGvxEc7BK #designersupplement #dnatestkit #dnatest https://t.co/vlALYlCGvz</t>
  </si>
  <si>
    <t>#DNA is not everything. However, it is essential to understand who we give access to our genetic information with the case of test. If you want to know how a #DNAtest is done, Read more the link.https://t.co/nKXqruX8LU
#Howtofind #health #human #lifestyle #medical https://t.co/uSlLhatV4B</t>
  </si>
  <si>
    <t>The validity of a #DNAtest depends on two parameters: whether the test can correctly detect the absence or presence of a genetic factor or factors. More information in the link. https://t.co/4lJxI9gVi7
 #Howtofind #health #human #lifestyle #medical
 #disease https://t.co/oDghs9d35U</t>
  </si>
  <si>
    <t>Why many folks of northern Italian descent are now labelled 'FRENCH' on #AncestryDNA. https://t.co/fZj0gATQ47 #genealogy #DNAtest</t>
  </si>
  <si>
    <t>A public DNA database led to a murder conviction, but innocent people may pay the price https://t.co/gMyGDv1IMx via @thenextweb #crime #lawenforcement #Police #DNA #DNAtest #DNAtesting #dnasequencing #genome #genetictesting #science #medicine #genomics #geneticdisease #forensics</t>
  </si>
  <si>
    <t>@thelacowboy @jdd2169 @SONADORLIVESON @imvala @carlvegaaa @bushie200 @mstrrlm @BustTheGop @bitterlily22 @missjulialee @brodymccain @Black_is_back5 @GhostOfTick @Dreadpirate42 @TeknowMusic @Mharris888H @JeffHarperArt @Wild_Horses7781 @Tigertomjr @jordanalipscomb @SagArcher @immigrantdfndr @Darb_Dude @FrWikinson @TrumpsWig4Prez @jimbo_always @Trumpbane1969 @John12Snow @PowerNation22 @staciamackey @lou_bruette @TxConservativeL @SomeoneElse3423 @mattrellen @ErieMom @KirinDave @42Gnome @Ana_Ssassin47 @LongTallSally79 @_ligmaballz @2chew2 @PatrickMcG_5 @BloodyVal69 @_PatrickMcgilli @wolfteddybear26 @danny_buder @HackDz_Revenge @Raider_Hayter @StableGeniusRN @Lib_Liberator I #DNATest.</t>
  </si>
  <si>
    <t>@ndcnn At @mapmygenome  you will see a lot of #spit all over. 
#Genomepatri #saliva #DNAtest</t>
  </si>
  <si>
    <t>Cellmark works with immigration solicitors across the UK, providing DNA testing. Our results are accepted by UK Visas &amp;amp; Immigration as well as immigration departments in countries around the globe https://t.co/vfo01WlE4u #immigration #solicitors #law #dna #dnatest https://t.co/3SVOk56sdA</t>
  </si>
  <si>
    <t>DNA tests can also be used to settle will disputes, call 0800 036 2522 to discuss your options https://t.co/JdXxRJ1MTR #will #probate #solicitors 
#lawyers #dnatest #dna #family https://t.co/4zTjLQBOFT</t>
  </si>
  <si>
    <t>Sometimes, legal action may be required, but some other times just knowing the truth is enough. Find out more about our peace-of-mind DNA paternity tests here: https://t.co/GeyUjUaGh6
#dna #dnatest #paternitytest https://t.co/jUqCApI1vM</t>
  </si>
  <si>
    <t>Spanish singer #JulioIglesias (father of Enrique Iglesias) awaits the judge’s sentence. A #DNA sample obtained from a water bottle that another son of Iglesias drank was used to prove the paternity of a new non-yet-recognised son. #paternitytest #dnatest
https://t.co/yEArzCbjeP</t>
  </si>
  <si>
    <t>#PosterOfTheDay 7/5/2019 #Friday #FridayFeeling #FridayMotivation #FridayThoughts #fridaymorning #Snow #Men #Snowmen #DNA #Test #DNATest #Water #Dirt #Dog #Piss https://t.co/4WLXuwHfq0</t>
  </si>
  <si>
    <t>For this reason alone, #OBCaccess is needed: "As it turns out, Amber had been in the same marine biology class at California Baptist University with her brother who was also her roommate’s crush." #HarkerHeights #Texas #txlege #dnatest #adoptee #Adoption https://t.co/YAZgUZqVzG</t>
  </si>
  <si>
    <t>The Results Are In.... _xD83E__xDD2A_
____
_xD83D__xDD0A_SOUND ON @lizzo .
____
#DNATest
_
_
_
_
_
#relatable #pomeranian #dog #love #abc7eyewitness #pom #weeklyfluff #teampixel #bestwoof #pup #cute #dogsofinstagram #starwars #smile #happy… https://t.co/YdJYlELtv5</t>
  </si>
  <si>
    <t>Dr. Hanneke Wilmink, internist-oncoloog in het @amsterdamumc, hoopt in samenwerking met @HartwigMedical Foundation aangrijpingspunten te vinden voor nieuwe therapieën voor #alvleesklierkanker https://t.co/7mgDc5Jsiq
#sequencemytumor #testmytumor #cancer #kanker #dnatest #tumor https://t.co/82Dsb98GSG</t>
  </si>
  <si>
    <t>#gcchat #healthcare #DNAtest #DNAtesting #genetictesting #geneticcounseling #geneticcounselor #genCSM #sciencecommunication #LetsTalkScience #SciSharSci #STEM #womeninradio #womeninSTEM #womeninscience #podcasts #podcasting #nerd #trypod #scientists4future #Science #biology https://t.co/dUpu6kRiab</t>
  </si>
  <si>
    <t>Colleen's newest false label's. 
1) ESA Lab/Pointer mix that attacked a passenger on #Delta. But Colleen is assuming "pit" based on ear style.
2) Mastiff "pit mix" based off of who's assumptions? Owner confirmation is not confirmation of breed unless pedigree is known. #DNATEST https://t.co/D5wLgTeQDP</t>
  </si>
  <si>
    <t>My #DNATest results are in, yo!
I'm 1/1024 female!!!
-mao
@FLOTUS44  #Pocahantas #Elizabeth_Warren #fraud #NativeAmericans https://t.co/jX0gp8JUrM</t>
  </si>
  <si>
    <t>@God_sgirl @gsteck74 @WarriorofGod97 @realDonaldTrump @Kaepernick7 Can we get a #dnatest on #kaepernick</t>
  </si>
  <si>
    <t>What a day! We're really excited about this new milestone in consumer genomics. As @RodrigoATCG says in this @CNBC piece, “We know that all genetic tests lead to the genome". @CNBCDisruptors @GoogleAI #KAPOW #599Genome #DNATest https://t.co/dQXY24wwdq</t>
  </si>
  <si>
    <t>Episode 6: you won’t believe it until you hear it... but you may not believe it anyway! AVAILABLE NOW #DNAtest #NPE #familysecrets ⁦⁦@23andMeResearch⁩ ⁦@23andMeSupport⁩ ⁦@Ancestry⁩  https://t.co/kYzvuKf8oD</t>
  </si>
  <si>
    <t>ബിനോയ്‌ കോടിയേരിക്ക് ഡിഎന്‍എ ടെസ്റ്റ്‌; രക്ത സാമ്പിള്‍ ഹാജരാക്കണം #BinoyKodiyeri #sexualharassmentcase #today #OshiwaraPoliceStation #DNAtest
https://t.co/eAGgFCCgxc</t>
  </si>
  <si>
    <t>Sexual Assault Complaint: Binoy Kodiyeri Willing To Undergo DNA Test https://t.co/bT7jschF2d #BinoyKodiyeri #DNATest #SexualAssaultComplaint https://t.co/IjBF8ngGw0</t>
  </si>
  <si>
    <t>#BinoyKodiyeri, son of #KeralaCPIM leader Kodiyeri Balakrishnan, appeared before the Mumbai police and agreed to undergo a #DNAtest in the #rapecase filed against him https://t.co/x1IfJAsgPh</t>
  </si>
  <si>
    <t>#BinoyKodiyeri, son of #KeralaCPIM leader Kodiyeri Balakrishnan, appeared before the Mumbai police and agreed to undergo a #DNAtest in the #rapecase filed against him https://t.co/JpJjEZEZyS</t>
  </si>
  <si>
    <t>Convenient, conclusive and confidential home dna testing from Cellmark. Simply order your kit online, send back your samples and get a result in 24 hours via email https://t.co/DKRY2BmbvI #paternitytest #dnatest #dna https://t.co/XXzOIYztMI</t>
  </si>
  <si>
    <t>Ever thought about getting a DNA test to find out your ethnic roots? Try this one https://t.co/23ZRtiypKZ #lblogger #ancestry #dnatest https://t.co/e4WDbLilNk</t>
  </si>
  <si>
    <t>_xD83E__xDDEA_ The GARS® test from MyGenx® is your personal GPS to navigate _xD83E__xDDED_ the risks associated with #opioid use to help prevent a lifetime of #addiction. _xD83D__xDC8A_ Learn more in our latest blog post at https://t.co/kUkYSpxQVF #MyGenx #DNATest #DNATesting #OpioidAddiction #OpioidCrisis</t>
  </si>
  <si>
    <t>#FAQ What is #Genetic #Addiction Risk testing (GARS®)? _xD83E__xDDEA_ GARS® is a test that reveals gene mutations within a person’s #DNA. _xD83E__xDDEC_ Learn more from our frequently asked questions ⬇️ https://t.co/suwBrFs0D7 
#MyGenx #GeneticTesting #GeneTesting #DNATest #DNATesting https://t.co/gq6ve0oHk2</t>
  </si>
  <si>
    <t>Me on this gorgeous day! See ya at beer:30, celebrating my #dnatest https://t.co/HE4W4gvylV https://t.co/v8vi5rzyes</t>
  </si>
  <si>
    <t>https://t.co/ZgivnhVyBu #DNA #DNAtest #DNAtesting #dnasequencing #genome #genetictesting #science #medicine #genomics #geneticdisease #geneticdisorders #genes #business #entrepreneur #SiliconValley #paloalto #Seattle #technology #DigitalTransformation #DigitalMarketing #marketing</t>
  </si>
  <si>
    <t>We are so excited to be at #RISEConf 2019! #Orig3n #DnaTest https://t.co/6QiPPLXHEX</t>
  </si>
  <si>
    <t>Mood for today #DNAtest https://t.co/0WAii4C0Fl</t>
  </si>
  <si>
    <t>Coastal Paternity #lifesaver #helpme #dnatest #baby-boy Drowning in Child Support? Are you sure you’re the daddy? Schedule DNA testing today 855-521-1362 https://t.co/2NNf0dw1kD</t>
  </si>
  <si>
    <t>Rochester NY office opening August 2019
#rochesterny #deadbeatdads #fathers #pregnancyannouncement #dnatest https://t.co/6bfQ89NRPP</t>
  </si>
  <si>
    <t>Interpretation of results is key.
#MensHealth #dnatest #TuesdayThoughts https://t.co/y9qHRyZGwv</t>
  </si>
  <si>
    <t>#DirtyLittleSecret: "I just took a DNA test"
*To the tune of Lizzo's Truth Hurts"
_xD83C__xDFB6_Turns out I'm 100% NOT the bitch I thought I was _xD83C__xDFB5_
#DLS #Denver #DNATest 
https://t.co/AyAsrMpLhV</t>
  </si>
  <si>
    <t>Gegevens uit de echte wereld gebruiken voor betere oncologische zorg, https://t.co/MQz64wWd1m
#rwe #rwd #sequencemytumor #testmytumor #hartwigmedicalfoundation #cancer #kanker #dna #dnatest #tumor #personalizedmedicine #genome #cancertreatment #sequencing https://t.co/MhLhsZHSZu</t>
  </si>
  <si>
    <t>@Trumpgi73068803 @ewarren #Pocahontas #HighCheekBones #PowWowChow #NotARealIndian #TexasStateBar #Fraud #Harvard #Leftist #FakeIndian #DNAtest rejected by #CherokeeNation #Liar #SocialismKills #NoTeePee @frankdenauw @dfmacleod @ConstableCurt @ImmoralReport @Chrish7511 @DNC https://t.co/jnfUyy5qTo</t>
  </si>
  <si>
    <t>@ewarren #Pocahontas #NotARealIndian #HighCheekBones .#PowWowChow #DNAtest rejected by #CherokeeNation #TexasStateBar #Fraud #Harvard #Leftist #FakeIndian #Liar @frankdenauw @dfmacleod @ConstableCurt @ImmoralReport @Chrish7511 @DeplorableAnn2 https://t.co/OxXtC1SpYs</t>
  </si>
  <si>
    <t>@doutherncharme7 @ewarren #Pocahontas #NotARealIndian #TexasStateBar #Fraud #Harvard #Leftist #DNAtest rejected by #CherokeeNation #PowWowChow #HighCheekBones #ParentsElopement #Lies #FakeIndian #TaxAndSpend No #TeePee #MAGA @frankdenauw @dfmacleod @ImmoralReport @ConstableCurt https://t.co/yeiPdAAT7m</t>
  </si>
  <si>
    <t>@IlhanMN It's amazing 4 some1 that really really  loves her brother  that  u would criticize your country u now  live in #DnaTest #GavinMcinnis #BernieSanders #MAGA #FakeNews #WakeUpAmerica</t>
  </si>
  <si>
    <t>Order your 24 marker paternity test kit today from Cellmark. Cellmark has been established for over 30 years, all DNA testing is completed at our accredited laboratory in Abingdon, Oxfordshire. https://t.co/DKRY2BmbvI #paternitytest #dnatest #homepaternitytest #dna https://t.co/L29yV3c2YG</t>
  </si>
  <si>
    <t>DNA tests can be used to establish if you are the father of a child by comparing your DNA results. The DNA at home test from Cellmark is easy to use, simply order a kit online and get a rapid, confidential result via email https://t.co/DKRY2BmbvI #paternitytest #dna #dnatest https://t.co/dZglXcJL0H</t>
  </si>
  <si>
    <t>DNA at home from Cellmark offers home paternity tests with next day results via email. Maternity, Sibling, half sibling, twin, grandparent and aunt and uncle testing are also available. Order your kit online today https://t.co/DKRY2BmbvI #paternitytest #dnatest #dna https://t.co/hcIz2COapK</t>
  </si>
  <si>
    <t>DNA at home allows you to access Cellmark’s reliable, high quality testing services with the convenience of being able to take the samples at home. Simply send the samples back for a rapid result https://t.co/DKRY2BmbvI #dna #paternitytest #dnatest #homepaternitytest https://t.co/NIu0gyuf9k</t>
  </si>
  <si>
    <t>Bestill din billett nå og benytt deg av vår "early bird"-rabatt som gjelder ut denne måneden! #earlybird #Amsterdam #MyHeritageLIVE #konferanse #slektsforskning #brukerkonferanse #MyHeritageLIVE2019 #rabatt #DNA #DNAtest https://t.co/HF3MPg4VKO</t>
  </si>
  <si>
    <t>#DNATest https://t.co/5wUyppMnbi</t>
  </si>
  <si>
    <t>Have you ever tried a DNA test which can tell you how to lose weight, what not to eat, and how your skin will age? This is fascinating stuff https://t.co/qZjY7aaP1k #dnatest #evergreenlife https://t.co/ZgnSTviTYy</t>
  </si>
  <si>
    <t>These #DNA tests can lead to some uncomfortable discussions...
#ancestry #DNATest #LineageMatters #lineage #23andme #uncomfortablediscussion #comics #comicartist #comicstrip #funnycomics 
See more at https://t.co/nFBz7SeiaA https://t.co/u4F8Qq0cpa</t>
  </si>
  <si>
    <t>@e_salam @pratheesh But what are the names of rape-accused comrades demanding entry  to Guruvayurappan Temple before #DNAtest?
#lolSALAM https://t.co/pzfHMblnx7</t>
  </si>
  <si>
    <t>DNA Testing: The Good, the Bad, and the Ugly _xD83D__xDE2E__xD83E__xDD13_
https://t.co/OyFWpAfTIX
#DNATest #Podcast #lol #GeneticTesting #23andme #MyHeritage https://t.co/f3Yau6oTSf</t>
  </si>
  <si>
    <t>If you want to have a better life, I believe dnation DNA Test
5 DNA report only sales USD2250 now
If you want to buy please DM
#Model #HKModel #FreelanceModel #攝影 #Photography #PhotographyModel #TheMills #HKGirl #HK #Dnation #DNATest #DNA檢測 #健康生活 #健康 #LifeStyle #Life https://t.co/dG05t1ermT</t>
  </si>
  <si>
    <t>@enriqueiglesias's father, @JulioIglesias has lost a court case in Spain after paternity testing proves he is the biological father of 43-year-old Javier Sanchez-Santos
https://t.co/2CKmOV1EaZ
#JulioIglesias #PaternityTest #DNATest</t>
  </si>
  <si>
    <t>#SocialMediaNews #TwitterNews: So-called #StableGenius #TrumpPocalypse #ripped into #SocialMediaGiants in a #TweetStorm that #botched #ElizabethWarren's #DNAtest and #confused his #CampaignLaunch with #ElectionDay https://t.co/hTQW06mLis</t>
  </si>
  <si>
    <t>#DNATest #ChildSupport $1,366 check mate Hot Girls: 10 https://t.co/1Bgc7F1onl</t>
  </si>
  <si>
    <t>How to Choose the Right Genomic DNA Test
1. What do they do with your personal data?
2. How to best interpret your results
3. Don’t buy reports from companies who suggest supplements in their reports https://t.co/CjQ5tpA3iF #dnatest #nutrigenomics https://t.co/iPQL4sq3xf</t>
  </si>
  <si>
    <t>Get a Paternity Test from our award-winning laboratory for the special online price of $119 with results within 3-5 days! Buy now https://t.co/79XxxfSnmJ
#USA #DNATest #PaternityTest https://t.co/kbM3HEFaAw</t>
  </si>
  <si>
    <t>@enriqueiglesias's father, @JulioIglesias has lost a court case in Spain after paternity testing proves he is the biological father of 43-year-old Javier Sanchez-Santos
https://t.co/kJWBEpkGhZ
#JulioIglesias #PaternityTest #DNATest</t>
  </si>
  <si>
    <t>#Customized #DNATest #Supplements #Health #Nutrition #Lifestyle #Change #Healthy #GlutenFree #GMOFree #NoBlindNutrition #HealthAndWellness</t>
  </si>
  <si>
    <t>@RealCandaceO Two words. 
#DNATest</t>
  </si>
  <si>
    <t>Ancient DNA reveals that #Jews' biblical rivals were from #Greece https://t.co/RMSfw3u1MR #jewish #greek #DNA #DNAtest #DNAtesting #dnasequencing #genome #genetictesting #science #medicine #genomics #geneticdisease #geneticdisorders #genes #business #entrepreneur #SiliconValley</t>
  </si>
  <si>
    <t>Former Belgian king Albert II agrees to DNA test in #paternity case https://t.co/TKVeylu26n #Belgium #Brussels #DNA #DNAtest #DNAtesting #dnasequencing #genome #genetictesting #science #medicine #genomics #geneticdisease #geneticdisorders #genes #business #entrepreneur #parents</t>
  </si>
  <si>
    <t>DNA Tests Could Help #Doctors Detect Infectious #Diseases Faster https://t.co/ZvMJEcC6qx via @WIRED #DNA #DNAtest #DNAtesting #genomics #genome #medtech #medicaltech #healthtech #health #healthcare #science #nutrition #sportsnutrition #business #Entrepreneur #branding #brands</t>
  </si>
  <si>
    <t>#Vermont biotech company sold in $1.2B deal https://t.co/2NwWGYHAo7 #biotech #biotechnology #business #entrepreneur #SiliconValley #paloalto #technology #DigitalTransformation #science #medicine #Pharma #Pharmaceutical #DNA #DNAtest #DNAtesting #dnasequencing #genome #genomics</t>
  </si>
  <si>
    <t>https://t.co/4F0QbdJq6V
Ready for Development
Pay monthly installments by arrangement.
#DNA #DNAtest #DNAtesting #genomics #genome #medtech #medicaltech #healthtech #health #healthcare #science #nutrition #sportsnutrition #diet #business #Entrepreneur #domains #branding #brands https://t.co/LbOogErHTY</t>
  </si>
  <si>
    <t>Entrepreneurs offer $10m prize for cracking mystery of DNA https://t.co/AiEaIgYYa1 #DNA #DNAtest #DNAtesting #dnasequencing #genome #genetictesting #science #medicine #genomics #geneticdisease #geneticdisorders #genes #business #entrepreneur #technology #DigitalTransformation</t>
  </si>
  <si>
    <t>We offer a Sibling DNA Test with a conclusive result or your money back guarantee. Learn more here https://t.co/QQJ8ZifPtj
#Siblings #DNA #DNATest #DNATesting #Genomics https://t.co/Avu96HKWMl</t>
  </si>
  <si>
    <t>#DNAtesting company will now let users opt out of helping the #FBI https://t.co/WDoJKX8PFT via @Verge #DNA #DNAtest #dnasequencing #CivilRights #business #entrepreneur #SiliconValley #paloalto #technology #DigitalTransformation #genome #crime #forensics #crimescene #LosAngeles</t>
  </si>
  <si>
    <t>Have you ever wondered where an when the "race" concept has appeared? @NatGeo has conducted an extensive research about this issue. Discover more interesting facts: https://t.co/Jv4aC74IGt
#DNA #paternitytest #DNAtest #medoromania #Genetics</t>
  </si>
  <si>
    <t>There are human cancer genes in plants. Scientists at the Oak Ridge National Laboratory in Tennessee are studying what they and other human genes are doing there. Discover more: 
https://t.co/y3dx9dWgii
#medoromania #DNAtest #paternitytest https://t.co/8I7yEwDuMl</t>
  </si>
  <si>
    <t>DNA at home from #medoromania offers home paternity tests with guaranteed results via email. Maternity, sibling, half sibling, twin, grandparent, aunt and uncle testing are also available. Order your kit online today: https://t.co/y5zsCs2YwS
#paternitytest #dnatest #dna https://t.co/PsE3kuzLEL</t>
  </si>
  <si>
    <t>You are utterly unique. You have your own fingerprints, your own way of walking. But some traits are more than skin-deep, and it’s possible you have something big in common with total strangers. Find out more: https://t.co/6xHYcaEeP8
#dnatest #genetics #paternitytest #medoromania https://t.co/x4VoTXd7ZW</t>
  </si>
  <si>
    <t>Discover how innovations in genomics and NGS are impacting the lab ⬇️ 
https://t.co/9sRnQ32RHW
#genomics #genetics #ngs #genetictesting #labautomation #dna #dnatest #libraryprep #NGSDreamPrep https://t.co/tyzZDDcSIY</t>
  </si>
  <si>
    <t>@CBS6 Did this man pass a #DNATest?  I hope so.</t>
  </si>
  <si>
    <t>Did you know your girlfriend can smell your DNA? Studies have found that women are attracted to the scent of men with genetic codes significantly different from their own!
It's all chemistry (and your DNA!) #DNA #dnatest #FridayFeeling https://t.co/k8bzU2d1CS https://t.co/SA9ZDLrOkr</t>
  </si>
  <si>
    <t>We won @TheQueensAwards for Enterprise for offering the fastest DNA tests in the world. Learn more about our testing here https://t.co/7OpVe1CImo or call 0333 600 1300 (08:30-18:00, Monday-Friday)
#QueensAwards #DNATest #Genetics #Genomics https://t.co/GoH5hu6dgr</t>
  </si>
  <si>
    <t>SPOILER ALERT: @bbceastenders' Sharon Mitchell is secretly planning a paternity test after discovering she is pregnant. Worry not, Sharon, our paternity testing is only £99 for next day results: https://t.co/7OpVe1CImo
#EastEnders #PaternityTest #DNATest https://t.co/zaDcVmFFPu</t>
  </si>
  <si>
    <t>@itvcorrie's Gemma Winter and Chesney Brown may be expecting quadruplets, but will they know whether they are genetically identical or not? Only our Zygosity DNA Testing can answer that! Learn more here https://t.co/hLbqKSrsYj
#CoronationStreet #Corrie #Quadruplets #DNATest https://t.co/wQE4qJi3aN</t>
  </si>
  <si>
    <t>Our DNA testing is performed in-house at our accredited UK laboratory, meaning not only are your samples not sent overseas but we have the fastest turnaround in the world because of it #WednesdayWisdom
https://t.co/n55jDGM6Ce
#DNATest #Genetics #Genomics https://t.co/3YxNgnPJAe</t>
  </si>
  <si>
    <t>If a father refuses to consent to a paternity test, alternative DNA tests with other family members can be undertaken to establish a biological relationship
https://t.co/6EEXUZQ8zv
#DNATest #PaternityTest #Genetics #Genomics</t>
  </si>
  <si>
    <t>Are you a parent or relative of twins? Do you wonder whether they are genetically identical or not? With our Zygosity DNA Test, priced at £119 with next day results, get the answer that will last a lifetime
https://t.co/hLbqKSrsYj
#ThursdayThoughts #Twins #DNATest https://t.co/wSJ9h6Ocwc</t>
  </si>
  <si>
    <t>Our prenatal DNA testing is 100% safe for both baby and mother, with no risk of miscarriage and can determine paternity ahead of birth
https://t.co/pCfieF8DGd
#Pregnancy #DNATest #Baby #PaternityTest https://t.co/eUZtSvyYQT</t>
  </si>
  <si>
    <t>Paternity testing can be an emotional time - but we are here to help. Our tests are affordable; from only £99, confidential; arriving in discreet packaging and accurate; 100% accuracy by testing up to 35 DNA markers
https://t.co/7OpVe1CImo
#PaternityTest #DNATest #Dad #Father https://t.co/jS9Zxc7kvs</t>
  </si>
  <si>
    <t>It is now possible to find out the paternity of a baby before birth without posing any risk to the unborn child, or mother
https://t.co/FLXxTOng7B
#PaternityTest #Pregnancy #DNATest #Baby</t>
  </si>
  <si>
    <t>Order a Paternity Test now for just £99 with next day results: https://t.co/5BVvT0QqM4
#PaternityTest #DNATest https://t.co/omuBjKsRa8</t>
  </si>
  <si>
    <t>Receive a FREE DNA Testing Kit* (RRP £4.99) when the laboratory testing fee is paid in advance via our website https://t.co/n55jDGM6Ce
*Only applicable to select AlphaBiolabs DNA tests
#DNA #DNATest #DNATesting #Genomics https://t.co/4vrIZVxvmi</t>
  </si>
  <si>
    <t>A Grandparent DNA Test can be performed, for example, when a child’s alleged father is unavailable for paternity testing, to ascertain whether the child is truly related to them: https://t.co/nqtxbqA5TB
#DNA #DNATest #DNATesting #Genomics https://t.co/1mQqnkkZSi</t>
  </si>
  <si>
    <t>We're very proud of reviews such as this for our DNA testing. Discover the benefits for yourself https://t.co/n55jDGM6Ce
#DNATest #Review #DNA #Genomics https://t.co/1yshGv1zIU</t>
  </si>
  <si>
    <t>An Aunt/Uncle DNA Test is often needed when the alleged father or mother is unavailable/unwilling to participate in the testing process and the alleged aunt/uncle would like to establish their biological relationship to a child: https://t.co/n55jDGM6Ce
#Family #DNATest #Genomics https://t.co/PlpTSCoskW</t>
  </si>
  <si>
    <t>AlphaBiolabs is the expert authority in Legal DNA, Drug and Alcohol Testing. We are Ministry of Justice approved, UKAS accredited and will match any like-for-like quote then beat it by 5%. Learn more here https://t.co/A1tRhslOLx
#Law #Legal #DNATest #DrugTest #AlcoholTest https://t.co/0Ji2FKzQ4U</t>
  </si>
  <si>
    <t>This World Population Day we show appreciation to those worldwide customers using our DNA Testing Kits in the likes of Africa, Bangladesh, Dubai and Pakistan. Learn more about our award-winning DNA test here: https://t.co/n55jDGM6Ce
#WorldPopulationDay #DNATest #Genomics https://t.co/JA6qkKg8Gq</t>
  </si>
  <si>
    <t>Our in-house Geneticists and Toxicologists are always on hand with expert advice. Got a query? Call us on 0333 600 1300 (08:30-18:00, Monday-Friday)
#Genetics #DNATest #Toxicology #DrugTest #AlcoholTest https://t.co/hojRuyYE4b</t>
  </si>
  <si>
    <t>Even Monday is not that awful with a cup of coffee! Test your #coffee consumption with our Traits DNA Test and unlock your secret code. 
Get your test today - https://t.co/581mMhn67B
#Monday #Awake #IHateMondays #DNATest #Code #Traits #CoffeeLovers #CoffeeAddicts https://t.co/TdkQm5OKuI</t>
  </si>
  <si>
    <t>Taste preferences are partly explained by genetics. Yes, this includes your favorite ice cream flavor among chocolate, vanilla and strawberry.  
#Tasty #icecreamlove #dna #IceCream #Chocolate #chocolatelover  #Vanilla #vanillalover #Strawberry  #strawberryicecream #dnatest https://t.co/HDf3dvU5vz</t>
  </si>
  <si>
    <t>Why take a #DNA test? Health conditions, for one. To know more about where you come from, for another. However, sometimes, what you think you know may get turned upside down. 
https://t.co/kSS8bTZPF1
#DNATest #Ancestry #HealthConditions</t>
  </si>
  <si>
    <t>Discover how innovations in genomics and NGS are impacting the lab ⬇️ 
https://t.co/TzMTRzGr8Z
#genomics #genetics #ngs #genetictesting #labautomation #dna #dnatest #libraryprep #NGSDreamPrep https://t.co/EszX2Qxjhg</t>
  </si>
  <si>
    <t>https://bossofme.feeluforia.com/</t>
  </si>
  <si>
    <t>https://twitter.com/TheaterUlm/status/1146076254183088128</t>
  </si>
  <si>
    <t>https://onezero.medium.com/you-can-now-get-your-whole-genome-sequenced-for-less-than-an-iphone-a951e3d33f84</t>
  </si>
  <si>
    <t>https://www.instagram.com/p/BzdiPGiggsV/?igshid=agxdz5jrztq6</t>
  </si>
  <si>
    <t>https://www.instagram.com/p/BzeV2eylHc_/?igshid=2hzh4y70vucl</t>
  </si>
  <si>
    <t>https://dan.com/buy-domain/dnaintel.com?redirected=true&amp;tld=com https://dan.com/buy-domain/inteldna.com?redirected=true&amp;tld=com</t>
  </si>
  <si>
    <t>https://www.military.com/daily-news/2019/07/03/mail-ancestry-dna-kits-may-help-enemy-target-you-navys-top-officer-says.html#.XR1UBlcMNi0.twitter</t>
  </si>
  <si>
    <t>http://edition.cnn.com/2019/07/03/us/shark-tooth-trnd/index.html</t>
  </si>
  <si>
    <t>https://www.npr.org/2019/07/03/738586883/mideast-philistines-from-europe?utm_campaign=storyshare&amp;utm_source=twitter.com&amp;utm_medium=social</t>
  </si>
  <si>
    <t>https://medicalxpress.com/news/2019-07-dna-reveals-schizophrenia-clue.html</t>
  </si>
  <si>
    <t>https://www.cnet.com/news/how-sharing-your-dna-solves-horrible-crimes-and-stirs-a-privacy-debate/</t>
  </si>
  <si>
    <t>https://www.theguardian.com/lifeandstyle/2016/feb/29/die-now-diet-later-could-nutrigenetics-save-your-life</t>
  </si>
  <si>
    <t>https://howtofind.com/what-can-a-dna-test-really-say-about-you-part-ii</t>
  </si>
  <si>
    <t>https://howtofind.com/what-can-a-dna-test-really-say-about-you-part-iii</t>
  </si>
  <si>
    <t>http://trentinogenealogy.com/2019/05/dna-ethnicity-report-estimate/</t>
  </si>
  <si>
    <t>https://thenextweb.com/insider/2019/07/03/a-public-dna-database-led-to-a-murder-conviction-but-innocent-people-may-pay-the-price/?utm_source=twitter&amp;utm_medium=referral&amp;utm_content=A%2Bpublic%2BDNA%2Bdatabase%2Bled%2Bto%2Ba%2Bmurder%2Bconviction%252C%2Bbut%2Binnocent%2Bpeople%2Bmay%2Bpay%2Bthe%2Bprice</t>
  </si>
  <si>
    <t>https://www.cellmark.co.uk/dna-testing/immigration-relationship-test/</t>
  </si>
  <si>
    <t>https://www.cellmark.co.uk/</t>
  </si>
  <si>
    <t>http://www.dnasolutions.co.uk/paternity-test.htm</t>
  </si>
  <si>
    <t>https://www.dailymail.co.uk/news/article-7091823/Crooning-lothario-Julio-Iglesias-faces-court-DNA-battle-claims-love-child.html</t>
  </si>
  <si>
    <t>https://www.kwtx.com/content/news/Local-woman-discovers-lost-family-through-DNA-kit-512218561.html</t>
  </si>
  <si>
    <t>https://www.instagram.com/p/BzjP5iehyx-/?igshid=jrsrv4lvazj0</t>
  </si>
  <si>
    <t>https://twitter.com/DNApodcast/status/1147599193755803653</t>
  </si>
  <si>
    <t>https://www.cnbc.com/2019/07/01/for-600-veritas-genetics-sequences-6point4-billion-letters-of-your-dna.html</t>
  </si>
  <si>
    <t>https://podcasts.apple.com/us/podcast/everythings-relative-with-eve-sturges/id1459167540?i=1000443669158</t>
  </si>
  <si>
    <t>https://zeenews.india.com/malayalam/kerala/dna-test-for-binoy-kodiyeri-in-connection-with-sexual-harassment-case-29529</t>
  </si>
  <si>
    <t>https://tv.mathrubhumi.com/news/kerala/binoy-kodiyeri-1.22695?utm_source=dlvr.it&amp;utm_medium=twitter</t>
  </si>
  <si>
    <t>https://www.nationalheraldindia.com/national/kerala-cpi-m-secretarys-son-appears-before-police-agrees-to-dna-test</t>
  </si>
  <si>
    <t>https://melissajanelee.com/ancestry-dna-test/</t>
  </si>
  <si>
    <t>https://mygenxdna.com/how-gars-can-help-fight-the-opioid-epidemic/</t>
  </si>
  <si>
    <t>https://mygenxdna.com/learn/faqs/</t>
  </si>
  <si>
    <t>https://twitter.com/budlight/status/1148308856071757824</t>
  </si>
  <si>
    <t>https://www.theatlantic.com/science/archive/2019/03/dna-tests-for-envelopes-have-a-price/583636/</t>
  </si>
  <si>
    <t>https://www.hartwigmedicalfoundation.nl/personalised-medicine-voor-alvleesklierkanker-toekomstmuziek/</t>
  </si>
  <si>
    <t>https://www.instagram.com/p/BzoQDhtguLg/?igshid=1c6kmqpavg3om</t>
  </si>
  <si>
    <t>https://www.instagram.com/p/Bzsn52CgFAb/?igshid=4o1ud7cxstm8</t>
  </si>
  <si>
    <t>https://drtracygapin.com/transform-your-health-with-your-dna/</t>
  </si>
  <si>
    <t>https://www.youtube.com/watch?v=4agufx2W9e8&amp;feature=youtu.be</t>
  </si>
  <si>
    <t>https://www.hartwigmedicalfoundation.nl/gegevens-uit-de-echte-wereld-gebruiken-voor-betere-oncologische-zorg/</t>
  </si>
  <si>
    <t>https://twitter.com/Trumpgi73068803/status/1148452840643260416</t>
  </si>
  <si>
    <t>https://twitter.com/ewarren/status/1148327100614660097</t>
  </si>
  <si>
    <t>https://twitter.com/southerncharme7/status/1146645632448389120</t>
  </si>
  <si>
    <t>http://www.dna-at-home.co.uk</t>
  </si>
  <si>
    <t>http://www.live2019.myheritage.com</t>
  </si>
  <si>
    <t>https://melissajanelee.com/evergreen-life/</t>
  </si>
  <si>
    <t>http://www.garthtoons.com/</t>
  </si>
  <si>
    <t>https://www.spreaker.com/user/10973353/dna-testing</t>
  </si>
  <si>
    <t>https://www.dailymail.co.uk/news/article-7236847/Trump-tweetstorm-botches-Warrens-DNA-test-confuses-campaign-launch-Election-Day.html?ito=social-twitter_dailymailus</t>
  </si>
  <si>
    <t>https://twitter.com/dimitriuzaka/status/1149321144123777024</t>
  </si>
  <si>
    <t>https://www.genomickitchen.com/blog/why-a-dna-test-is-important</t>
  </si>
  <si>
    <t>https://alphabiolabs.us/public-testing-services/paternity-testing</t>
  </si>
  <si>
    <t>https://www.dailymail.co.uk/news/article-7232351/Julio-Iglesias-LOSES-paternity-case-Spanish-court-rules-father-man.html</t>
  </si>
  <si>
    <t>https://www.newscientist.com/article/2208581-ancient-dna-reveals-that-jews-biblical-rivals-were-from-greece/#.XR1Sa9dTS2o.twitter</t>
  </si>
  <si>
    <t>https://www.theguardian.com/world/2019/may/29/former-belgian-king-albert-ii-agrees-to-dna-test-in-paternity-case-delphine-boel?CMP=share_btn_tw</t>
  </si>
  <si>
    <t>https://www.wired.com/story/dna-sequencing-detect-infectious-disease/?mbid=social_twitter_onsiteshare</t>
  </si>
  <si>
    <t>https://www.wcax.com/content/news/Winooski-tech-firm-sold-to-Calif-company-for-nearly-12B-512585481.html</t>
  </si>
  <si>
    <t>https://dan.com/buy-domain/nutritionaldna.com?redirected=true&amp;tld=com</t>
  </si>
  <si>
    <t>https://www.ft.com/content/dcb2ea12-83c8-11e9-9935-ad75bb96c849?segmentid=acee4131-99c2-09d3-a635-873e61754ec6</t>
  </si>
  <si>
    <t>https://www.theverge.com/2019/3/13/18263734/familytreedna-dna-genetics-law-enforcement-fbi-police-forensics-matching-science?utm_campaign=theverge&amp;utm_content=entry&amp;utm_medium=social&amp;utm_source=twitter</t>
  </si>
  <si>
    <t>https://www.nationalgeographic.com/magazine/2018/04/race-genetics-science-africa/</t>
  </si>
  <si>
    <t>https://choice.npr.org/index.html?origin=https://www.npr.org/2019/06/30/737396572/scientists-study-human-cancer-genes-in-plants https://twitter.com/clevergene/status/1146691739836485632</t>
  </si>
  <si>
    <t>https://medo.ro/en/other-services/dna-and-paternity-tests/</t>
  </si>
  <si>
    <t>https://www.nationalgeographic.com/magazine/2018/04/race-genetics-geno-dna-ancestry/</t>
  </si>
  <si>
    <t>https://lifesciences.tecan.com/genetic-testing-innovations-in-genomics-and-ngs?utm_campaign=CP-PillarPage-Genetics&amp;utm_content=95783068&amp;utm_medium=social&amp;utm_source=twitter&amp;hss_channel=tw-76003810#Human-health-in-the-age-of-genomic-medicine</t>
  </si>
  <si>
    <t>https://www.kibs.co.ke/index.php</t>
  </si>
  <si>
    <t>https://www.alphabiolabs.co.uk/public-testing-services/paternity-testing/</t>
  </si>
  <si>
    <t>https://www.alphabiolabs.co.uk/public-testing-services/zygosity-dna-testing/</t>
  </si>
  <si>
    <t>https://www.alphabiolabs.co.uk/public-testing-services/</t>
  </si>
  <si>
    <t>https://www.alphabiolabs.co.uk/2019/07/01/can-you-take-a-paternity-test-without-a-father/</t>
  </si>
  <si>
    <t>https://www.alphabiolabs.co.uk/public-testing-services/prenatal-dna-testing/</t>
  </si>
  <si>
    <t>https://www.alphabiolabs.co.uk/2019/07/02/paternity-test-in-pregnancy/</t>
  </si>
  <si>
    <t>https://www.alphabiolabs.co.uk/product/paternity-test/</t>
  </si>
  <si>
    <t>https://www.alphabiolabs.co.uk/public-testing-services/grandparent-dna-test/</t>
  </si>
  <si>
    <t>https://www.alphabiolabs.co.uk/public-testing-services/sibling-dna-test/</t>
  </si>
  <si>
    <t>https://www.alphabiolabs.co.uk/legal-testing-services/</t>
  </si>
  <si>
    <t>https://originalgene.com/dna-tests/genetic-traits-testing</t>
  </si>
  <si>
    <t>https://www.msn.com/en-us/health/health-news/woman-stunned-by-at-home-dna-test-i-literally-started-crying/ar-BBUCY69?li=BBnb7Kz&amp;ocid=mailsignout</t>
  </si>
  <si>
    <t>https://lifesciences.tecan.com/genetic-testing-innovations-in-genomics-and-ngs?utm_campaign=CP-PillarPage-Genetics&amp;utm_content=95783069&amp;utm_medium=social&amp;utm_source=twitter&amp;hss_channel=tw-76003810#Human-health-in-the-age-of-genomic-medicine</t>
  </si>
  <si>
    <t>feeluforia.com</t>
  </si>
  <si>
    <t>twitter.com</t>
  </si>
  <si>
    <t>medium.com</t>
  </si>
  <si>
    <t>instagram.com</t>
  </si>
  <si>
    <t>dan.com dan.com</t>
  </si>
  <si>
    <t>military.com</t>
  </si>
  <si>
    <t>cnn.com</t>
  </si>
  <si>
    <t>npr.org</t>
  </si>
  <si>
    <t>medicalxpress.com</t>
  </si>
  <si>
    <t>cnet.com</t>
  </si>
  <si>
    <t>theguardian.com</t>
  </si>
  <si>
    <t>howtofind.com</t>
  </si>
  <si>
    <t>trentinogenealogy.com</t>
  </si>
  <si>
    <t>thenextweb.com</t>
  </si>
  <si>
    <t>co.uk</t>
  </si>
  <si>
    <t>kwtx.com</t>
  </si>
  <si>
    <t>cnbc.com</t>
  </si>
  <si>
    <t>apple.com</t>
  </si>
  <si>
    <t>india.com</t>
  </si>
  <si>
    <t>mathrubhumi.com</t>
  </si>
  <si>
    <t>nationalheraldindia.com</t>
  </si>
  <si>
    <t>melissajanelee.com</t>
  </si>
  <si>
    <t>mygenxdna.com</t>
  </si>
  <si>
    <t>theatlantic.com</t>
  </si>
  <si>
    <t>hartwigmedicalfoundation.nl</t>
  </si>
  <si>
    <t>drtracygapin.com</t>
  </si>
  <si>
    <t>youtube.com</t>
  </si>
  <si>
    <t>myheritage.com</t>
  </si>
  <si>
    <t>garthtoons.com</t>
  </si>
  <si>
    <t>spreaker.com</t>
  </si>
  <si>
    <t>genomickitchen.com</t>
  </si>
  <si>
    <t>alphabiolabs.us</t>
  </si>
  <si>
    <t>newscientist.com</t>
  </si>
  <si>
    <t>wired.com</t>
  </si>
  <si>
    <t>wcax.com</t>
  </si>
  <si>
    <t>dan.com</t>
  </si>
  <si>
    <t>ft.com</t>
  </si>
  <si>
    <t>theverge.com</t>
  </si>
  <si>
    <t>nationalgeographic.com</t>
  </si>
  <si>
    <t>npr.org twitter.com</t>
  </si>
  <si>
    <t>medo.ro</t>
  </si>
  <si>
    <t>tecan.com</t>
  </si>
  <si>
    <t>co.ke</t>
  </si>
  <si>
    <t>originalgene.com</t>
  </si>
  <si>
    <t>msn.com</t>
  </si>
  <si>
    <t>bossofme designersupplement</t>
  </si>
  <si>
    <t>dnatest familysecret</t>
  </si>
  <si>
    <t>dnatest maury</t>
  </si>
  <si>
    <t>dnatest dnaanalyse dnafd</t>
  </si>
  <si>
    <t>599genome dnatest kapow</t>
  </si>
  <si>
    <t>599genome</t>
  </si>
  <si>
    <t>dna ancestrydna dnatest thehowarths familychannel youtube</t>
  </si>
  <si>
    <t>dnatest uk american</t>
  </si>
  <si>
    <t>dnatest dnatest</t>
  </si>
  <si>
    <t>fitness dnatesting dnatest dna athelte fitnesstesting diet diettesting wellness goals2019 eatright livebetter</t>
  </si>
  <si>
    <t>dnatest familysecret everyfamilyhasasecret familyreunion adoption</t>
  </si>
  <si>
    <t>ancestrydnaresults dnatest lizzo truthhurts</t>
  </si>
  <si>
    <t>sharkattack shark sharks dna dnatest</t>
  </si>
  <si>
    <t>dna philistines genealogy anthropology anthropologist</t>
  </si>
  <si>
    <t>schizophrenia mentalhealth anxiety business entrepreneur siliconvalley paloalto menlopark</t>
  </si>
  <si>
    <t>crime lawenforcement police forensics dna dnatest dnatesting dnasequencing genome</t>
  </si>
  <si>
    <t>nutrition publichealth dietaryadvice nutrigenetics dnatest</t>
  </si>
  <si>
    <t>nutrition publichealth dietaryadvice nutrigenetics</t>
  </si>
  <si>
    <t>bossofme designersupplement organic plantbased nongmo dna dnatest entrepreneur</t>
  </si>
  <si>
    <t>dna supplement plantbased organic nongmo designersupplement dnatestkit dnatest</t>
  </si>
  <si>
    <t>dna dnatest howtofind health human lifestyle medical</t>
  </si>
  <si>
    <t>dnatest howtofind health human lifestyle medical disease</t>
  </si>
  <si>
    <t>ancestrydna genealogy dnatest</t>
  </si>
  <si>
    <t>dnatest</t>
  </si>
  <si>
    <t>spit genomepatri saliva dnatest</t>
  </si>
  <si>
    <t>immigration solicitors law dna dnatest</t>
  </si>
  <si>
    <t>will probate solicitors lawyers dnatest dna family</t>
  </si>
  <si>
    <t>dna dnatest paternitytest</t>
  </si>
  <si>
    <t>julioiglesias dna paternitytest dnatest</t>
  </si>
  <si>
    <t>posteroftheday friday fridayfeeling fridaymotivation fridaythoughts fridaymorning snow men snowmen dna test dnatest water dirt dog piss</t>
  </si>
  <si>
    <t>obcaccess</t>
  </si>
  <si>
    <t>obcaccess harkerheights texas txlege dnatest adoptee adoption</t>
  </si>
  <si>
    <t>dnatest relatable pomeranian dog love abc7eyewitness pom weeklyfluff teampixel bestwoof pup cute dogsofinstagram starwars smile happy</t>
  </si>
  <si>
    <t>gcchat healthcare dnatest dnatesting genetictesting geneticcounseling geneticcounselor gencsm sciencecommunication</t>
  </si>
  <si>
    <t>gcchat healthcare dnatest dnatesting genetictesting geneticcounseling geneticcounselor gencsm sciencecommunication letstalkscience scisharsci stem womeninradio womeninstem womeninscience podcasts podcasting nerd trypod scientists4future science biology</t>
  </si>
  <si>
    <t>delta dnatest</t>
  </si>
  <si>
    <t>dnatest pocahantas elizabeth_warren fraud nativeamericans</t>
  </si>
  <si>
    <t>dnatest kaepernick</t>
  </si>
  <si>
    <t>kapow 599genome dnatest</t>
  </si>
  <si>
    <t>dnatest npe familysecrets</t>
  </si>
  <si>
    <t>binoykodiyeri sexualharassmentcase today oshiwarapolicestation dnatest</t>
  </si>
  <si>
    <t>binoykodiyeri dnatest sexualassaultcomplaint</t>
  </si>
  <si>
    <t>binoykodiyeri keralacpim dnatest rapecase</t>
  </si>
  <si>
    <t>lblogger</t>
  </si>
  <si>
    <t>opioid addiction mygenx dnatest dnatesting opioidaddiction opioidcrisis</t>
  </si>
  <si>
    <t>faq genetic addiction dna mygenx genetictesting genetesting dnatest dnatesting</t>
  </si>
  <si>
    <t>dna dnatest dnatesting dnasequencing genome genetictesting science medicine genomics</t>
  </si>
  <si>
    <t>riseconf orig3n dnatest</t>
  </si>
  <si>
    <t>alvleesklierkanker sequencemytumor testmytumor cancer kanker dnatest tumor</t>
  </si>
  <si>
    <t>lifesaver helpme dnatest baby</t>
  </si>
  <si>
    <t>rochesterny deadbeatdads fathers pregnancyannouncement dnatest</t>
  </si>
  <si>
    <t>menshealth dnatest tuesdaythoughts</t>
  </si>
  <si>
    <t>dirtylittlesecret</t>
  </si>
  <si>
    <t>dirtylittlesecret dls denver dnatest</t>
  </si>
  <si>
    <t>rwe rwd</t>
  </si>
  <si>
    <t>pocahontas highcheekbones powwowchow notarealindian texasstatebar fraud harvard leftist</t>
  </si>
  <si>
    <t>pocahontas highcheekbones powwowchow notarealindian texasstatebar fraud harvard leftist fakeindian dnatest cherokeenation liar socialismkills noteepee</t>
  </si>
  <si>
    <t>pocahontas notarealindian highcheekbones powwowchow dnatest cherokeenation texasstatebar fraud harvard leftist fakeindian liar</t>
  </si>
  <si>
    <t>pocahontas notarealindian texasstatebar fraud harvard leftist dnatest cherokeenation powwowchow highcheekbones parentselopement lies fakeindian taxandspend teepee maga</t>
  </si>
  <si>
    <t>dnatest gavinmcinnis berniesanders maga fakenews wakeupamerica</t>
  </si>
  <si>
    <t>paternitytest dnatest homepaternitytest dna</t>
  </si>
  <si>
    <t>paternitytest dna dnatest</t>
  </si>
  <si>
    <t>paternitytest dnatest dna</t>
  </si>
  <si>
    <t>dna paternitytest dnatest homepaternitytest</t>
  </si>
  <si>
    <t>rwe rwd sequencemytumor testmytumor hartwigmedicalfoundation cancer kanker dna dnatest tumor personalizedmedicine genome cancertreatment sequencing</t>
  </si>
  <si>
    <t>earlybird amsterdam myheritagelive konferanse slektsforskning brukerkonferanse myheritagelive2019 rabatt dna dnatest</t>
  </si>
  <si>
    <t>dnatest evergreenlife</t>
  </si>
  <si>
    <t>lblogger ancestry dnatest</t>
  </si>
  <si>
    <t>dna ancestry dnatest lineagematters lineage 23andme uncomfortablediscussion comics comicartist comicstrip funnycomics</t>
  </si>
  <si>
    <t>dna ancestry dnatest lineagematters lineage 23andme</t>
  </si>
  <si>
    <t>dnatest lolsalam</t>
  </si>
  <si>
    <t>dnatest podcast lol genetictesting 23andme myheritage</t>
  </si>
  <si>
    <t>model hkmodel freelancemodel 攝影 photography photographymodel themills hkgirl hk dnation dnatest dna檢測 健康生活 健康 lifestyle life</t>
  </si>
  <si>
    <t>socialmedianews twitternews stablegenius trumppocalypse ripped socialmediagiants tweetstorm botched elizabethwarren dnatest confused campaignlaunch electionday</t>
  </si>
  <si>
    <t>dnatest childsupport</t>
  </si>
  <si>
    <t>dnatest nutrigenomics</t>
  </si>
  <si>
    <t>usa dnatest paternitytest</t>
  </si>
  <si>
    <t>julioiglesias paternitytest dnatest</t>
  </si>
  <si>
    <t>customized dnatest supplements health nutrition lifestyle change healthy glutenfree gmofree noblindnutrition healthandwellness</t>
  </si>
  <si>
    <t>jews greece jewish greek dna dnatest</t>
  </si>
  <si>
    <t>paternity belgium brussels dna dnatest</t>
  </si>
  <si>
    <t>doctors diseases dna dnatest dnatesting</t>
  </si>
  <si>
    <t>vermont biotech biotechnology business entrepreneur siliconvalley paloalto technology digitaltransformation science medicine pharma pharmaceutical dna dnatest dnatesting dnasequencing genome genomics</t>
  </si>
  <si>
    <t>vermont biotech biotechnology business entrepreneur</t>
  </si>
  <si>
    <t>dna dnatest dnatesting</t>
  </si>
  <si>
    <t>dna dnatest dnatesting genomics genome medtech medicaltech healthtech health healthcare science nutrition sportsnutrition diet business entrepreneur domains branding brands</t>
  </si>
  <si>
    <t>dna dnatest dnatesting dnasequencing</t>
  </si>
  <si>
    <t>defence defense militarytraining defencenews defencebriefing dna dnatest dnatesting dnasequencing genome genetictesting science medicine navy</t>
  </si>
  <si>
    <t>crime lawenforcement police dna dnatest dnatesting dnasequencing genome genetictesting science medicine genomics geneticdisease forensics</t>
  </si>
  <si>
    <t>doctors diseases dna dnatest dnatesting genomics genome medtech medicaltech healthtech health healthcare science nutrition sportsnutrition business entrepreneur branding brands</t>
  </si>
  <si>
    <t>sharkattack shark sharks dna dnatest dnatesting dnasequencing genome genetictesting science medicine genomics geneticdisease geneticdisorders genes business entrepreneur siliconvalley</t>
  </si>
  <si>
    <t>dnatesting fbi dna dnatest dnasequencing civilrights business entrepreneur siliconvalley paloalto technology digitaltransformation genome crime forensics crimescene losangeles</t>
  </si>
  <si>
    <t>dnatesting fbi dna dnatest</t>
  </si>
  <si>
    <t>dna dnatest dnatesting dnasequencing genome genetictesting science medicine genomics geneticdisease geneticdisorders</t>
  </si>
  <si>
    <t>dna dnatest dnatesting dnasequencing genome genetictesting science medicine genomics geneticdisease geneticdisorders genes business entrepreneur technology digitaltransformation</t>
  </si>
  <si>
    <t>dna dnatest dnatesting dnasequencing genome genetictesting science medicine genomics geneticdisease geneticdisorders genes business entrepreneur siliconvalley paloalto seattle technology digitaltransformation digitalmarketing marketing</t>
  </si>
  <si>
    <t>paternity belgium brussels dna dnatest dnatesting dnasequencing genome genetictesting science medicine genomics geneticdisease geneticdisorders genes business entrepreneur parents</t>
  </si>
  <si>
    <t>jews greece jewish greek dna dnatest dnatesting dnasequencing genome genetictesting science medicine genomics geneticdisease geneticdisorders genes business entrepreneur siliconvalley</t>
  </si>
  <si>
    <t>dna philistines genealogy anthropology anthropologist dnatest dnatesting dnasequencing genome genetictesting science medicine genomics geneticdisease geneticdisorders genes business entrepreneur</t>
  </si>
  <si>
    <t>crime lawenforcement police forensics dna dnatest dnatesting dnasequencing genome genetictesting science medicine genomics geneticdisease geneticdisorders genes business entrepreneur siliconvalley technology digitaltransformation</t>
  </si>
  <si>
    <t>schizophrenia mentalhealth anxiety business entrepreneur siliconvalley paloalto menlopark dna dnatest dnatesting dnasequencing genome genetictesting science medicine genomics geneticdisease geneticdisorders genes digitaltransformation</t>
  </si>
  <si>
    <t>dna paternitytest dnatest medoromania genetics</t>
  </si>
  <si>
    <t>medoromania dnatest paternitytest</t>
  </si>
  <si>
    <t>medoromania paternitytest dnatest dna</t>
  </si>
  <si>
    <t>dnatest genetics paternitytest medoromania</t>
  </si>
  <si>
    <t>genomics genetics ngs</t>
  </si>
  <si>
    <t>dna dnatest fridayfeeling</t>
  </si>
  <si>
    <t>queensawards dnatest genetics genomics</t>
  </si>
  <si>
    <t>eastenders paternitytest dnatest</t>
  </si>
  <si>
    <t>coronationstreet corrie quadruplets dnatest</t>
  </si>
  <si>
    <t>wednesdaywisdom dnatest genetics genomics</t>
  </si>
  <si>
    <t>dnatest paternitytest genetics genomics</t>
  </si>
  <si>
    <t>thursdaythoughts twins dnatest</t>
  </si>
  <si>
    <t>pregnancy dnatest baby paternitytest</t>
  </si>
  <si>
    <t>paternitytest dnatest dad father</t>
  </si>
  <si>
    <t>paternitytest pregnancy dnatest baby</t>
  </si>
  <si>
    <t>paternitytest dnatest</t>
  </si>
  <si>
    <t>dna dnatest dnatesting genomics</t>
  </si>
  <si>
    <t>siblings dna dnatest dnatesting genomics</t>
  </si>
  <si>
    <t>dnatest review dna genomics</t>
  </si>
  <si>
    <t>family dnatest genomics</t>
  </si>
  <si>
    <t>law legal dnatest drugtest alcoholtest</t>
  </si>
  <si>
    <t>worldpopulationday dnatest genomics</t>
  </si>
  <si>
    <t>genetics dnatest toxicology drugtest alcoholtest</t>
  </si>
  <si>
    <t>coffee monday awake ihatemondays dnatest code traits coffeelovers coffeeaddicts</t>
  </si>
  <si>
    <t>tasty icecreamlove dna icecream chocolate chocolatelover vanilla vanillalover strawberry strawberryicecream dnatest</t>
  </si>
  <si>
    <t>dna dnatest ancestry healthconditions</t>
  </si>
  <si>
    <t>genomics genetics ngs genetictesting labautomation dna dnatest libraryprep ngsdreamprep</t>
  </si>
  <si>
    <t>https://pbs.twimg.com/media/D-lNcjgXsAMLwfq.jpg</t>
  </si>
  <si>
    <t>https://pbs.twimg.com/ext_tw_video_thumb/1146279230235381762/pu/img/DqOnKEjsUbj0t4q_.jpg</t>
  </si>
  <si>
    <t>https://pbs.twimg.com/media/D-ofgyaU4AYLUPT.jpg</t>
  </si>
  <si>
    <t>https://pbs.twimg.com/media/D-kA6V1W4AAwsrJ.jpg</t>
  </si>
  <si>
    <t>https://pbs.twimg.com/media/D-pKfTnX4AIaeyM.jpg</t>
  </si>
  <si>
    <t>https://pbs.twimg.com/media/D-jmjRxXoAAguqm.jpg</t>
  </si>
  <si>
    <t>https://pbs.twimg.com/media/D-tM7s8XoAAYeIj.jpg</t>
  </si>
  <si>
    <t>https://pbs.twimg.com/media/D-oULOgWkAAmKBR.jpg</t>
  </si>
  <si>
    <t>https://pbs.twimg.com/media/D-txOLCX4AA6QRI.jpg</t>
  </si>
  <si>
    <t>https://pbs.twimg.com/media/D-1cMzeXsAIOt8p.png</t>
  </si>
  <si>
    <t>https://pbs.twimg.com/media/Dpn2l4dUwAAU2BW.jpg</t>
  </si>
  <si>
    <t>https://pbs.twimg.com/media/D-8YIOyU4AAgSWP.jpg</t>
  </si>
  <si>
    <t>https://pbs.twimg.com/media/D--Hs1sXsAAMFj1.jpg</t>
  </si>
  <si>
    <t>https://pbs.twimg.com/tweet_video_thumb/D--fIPIXoAYTISm.jpg</t>
  </si>
  <si>
    <t>https://pbs.twimg.com/media/D-_sQoFUEAIJhLq.jpg</t>
  </si>
  <si>
    <t>https://pbs.twimg.com/tweet_video_thumb/D_BeHLlW4AAbRC1.jpg</t>
  </si>
  <si>
    <t>https://pbs.twimg.com/media/D5jyKZLXoAIcNd5.jpg</t>
  </si>
  <si>
    <t>https://pbs.twimg.com/media/D-8kDubX4AEg6p2.jpg</t>
  </si>
  <si>
    <t>https://pbs.twimg.com/media/D-8rbSiXkAA-1IZ.jpg</t>
  </si>
  <si>
    <t>https://pbs.twimg.com/media/D-8sw1_XkAAZJ32.jpg</t>
  </si>
  <si>
    <t>https://pbs.twimg.com/media/D-9QfdyXYAA3qig.jpg</t>
  </si>
  <si>
    <t>https://pbs.twimg.com/media/D_GV2JgXsAEXnBK.jpg</t>
  </si>
  <si>
    <t>https://pbs.twimg.com/media/D_BnUGXX4AEBxQy.jpg</t>
  </si>
  <si>
    <t>https://pbs.twimg.com/media/D_HKu9iXYAEu2Lj.jpg</t>
  </si>
  <si>
    <t>https://pbs.twimg.com/media/D-zd7exWwAE9nYI.jpg</t>
  </si>
  <si>
    <t>https://pbs.twimg.com/media/D-9-_JcWwAAklZl.jpg</t>
  </si>
  <si>
    <t>https://pbs.twimg.com/media/D_HbMsMU0AE_B1x.jpg</t>
  </si>
  <si>
    <t>https://pbs.twimg.com/media/D_IU_HWXUAMCF_Q.jpg</t>
  </si>
  <si>
    <t>https://pbs.twimg.com/media/D_JfFAdXUAET3fZ.jpg</t>
  </si>
  <si>
    <t>https://pbs.twimg.com/media/D_KXmDRWwAAlb48.jpg</t>
  </si>
  <si>
    <t>https://pbs.twimg.com/media/D_NN4BLXkAMmzco.jpg</t>
  </si>
  <si>
    <t>https://pbs.twimg.com/media/D-0HDgWW4AAI5sW.png</t>
  </si>
  <si>
    <t>https://pbs.twimg.com/media/DmLJaPUW0AMQWP-.jpg</t>
  </si>
  <si>
    <t>https://pbs.twimg.com/media/D8zMw6JXUAEFM1k.jpg</t>
  </si>
  <si>
    <t>https://pbs.twimg.com/media/D_BzXK_WwAAHsRc.jpg</t>
  </si>
  <si>
    <t>https://pbs.twimg.com/media/D_Ls31yXkAAT27w.jpg</t>
  </si>
  <si>
    <t>https://pbs.twimg.com/media/D_RtK8CU4AMd8BQ.jpg</t>
  </si>
  <si>
    <t>https://pbs.twimg.com/media/D-jsU2PW4AAFujb.png</t>
  </si>
  <si>
    <t>https://pbs.twimg.com/media/D_HT8hKWkAUVeTY.jpg</t>
  </si>
  <si>
    <t>https://pbs.twimg.com/media/D_SCpv_X4AAoEaR.jpg</t>
  </si>
  <si>
    <t>https://pbs.twimg.com/media/D-kjPOLXUAAy8R4.jpg</t>
  </si>
  <si>
    <t>https://pbs.twimg.com/media/D-ps1rUWwAIVNB6.jpg</t>
  </si>
  <si>
    <t>https://pbs.twimg.com/media/D-u2bECX4AAnmxC.jpg</t>
  </si>
  <si>
    <t>https://pbs.twimg.com/media/D-ySH5sWkAAow0A.jpg</t>
  </si>
  <si>
    <t>https://pbs.twimg.com/media/D-4SpsuWwAAVSe0.png</t>
  </si>
  <si>
    <t>https://pbs.twimg.com/media/D--TL6hXYAEbzFB.jpg</t>
  </si>
  <si>
    <t>https://pbs.twimg.com/media/D_Bu6CfWwAEwrgW.jpg</t>
  </si>
  <si>
    <t>https://pbs.twimg.com/media/D_DcynSXoAEybS4.jpg</t>
  </si>
  <si>
    <t>https://pbs.twimg.com/media/D_G4fs4W4AEEm6T.jpg</t>
  </si>
  <si>
    <t>https://pbs.twimg.com/media/D_HvcZ0WwAEFpWw.jpg</t>
  </si>
  <si>
    <t>https://pbs.twimg.com/media/D_ImaD8XkAAvfaq.jpg</t>
  </si>
  <si>
    <t>https://pbs.twimg.com/media/D_MCFZgW4AA6KFU.jpg</t>
  </si>
  <si>
    <t>https://pbs.twimg.com/media/D_RLrlnU8AAoN4k.jpg</t>
  </si>
  <si>
    <t>https://pbs.twimg.com/media/D-9fuvoWkAQfUgf.jpg</t>
  </si>
  <si>
    <t>https://pbs.twimg.com/media/D_SCqJ5XkAENg_0.jpg</t>
  </si>
  <si>
    <t>https://pbs.twimg.com/ext_tw_video_thumb/1149576119596670977/pu/img/VnUGkRRJYiMvIBhe.jpg</t>
  </si>
  <si>
    <t>https://pbs.twimg.com/ext_tw_video_thumb/1149704467505438721/pu/img/ZFKRaz7jc79DzKom.jpg</t>
  </si>
  <si>
    <t>http://pbs.twimg.com/profile_images/1082501359629287424/wxvBLPtH_normal.jpg</t>
  </si>
  <si>
    <t>http://abs.twimg.com/sticky/default_profile_images/default_profile_normal.png</t>
  </si>
  <si>
    <t>http://pbs.twimg.com/profile_images/1143873592129675266/0MfEtRWN_normal.jpg</t>
  </si>
  <si>
    <t>http://pbs.twimg.com/profile_images/1135173545355632640/hywf_IPN_normal.png</t>
  </si>
  <si>
    <t>http://pbs.twimg.com/profile_images/1145697671828692992/kQwBHOl1_normal.png</t>
  </si>
  <si>
    <t>http://pbs.twimg.com/profile_images/1139970432436752384/Pe0HvjBV_normal.jpg</t>
  </si>
  <si>
    <t>http://pbs.twimg.com/profile_images/752429386184306688/JJCVGyYv_normal.jpg</t>
  </si>
  <si>
    <t>http://pbs.twimg.com/profile_images/1121531116085751808/JMJmjDdW_normal.jpg</t>
  </si>
  <si>
    <t>http://pbs.twimg.com/profile_images/1098107131679641600/O8cov6pb_normal.png</t>
  </si>
  <si>
    <t>http://pbs.twimg.com/profile_images/1149715874175000577/Al17cVfx_normal.jpg</t>
  </si>
  <si>
    <t>http://pbs.twimg.com/profile_images/688526173937115137/ydfeBsgk_normal.png</t>
  </si>
  <si>
    <t>http://pbs.twimg.com/profile_images/1136302589316780032/4oI0iYnW_normal.png</t>
  </si>
  <si>
    <t>http://pbs.twimg.com/profile_images/959369369884164096/acJzKGJc_normal.jpg</t>
  </si>
  <si>
    <t>http://pbs.twimg.com/profile_images/772931207105359873/Oz-qDBxE_normal.jpg</t>
  </si>
  <si>
    <t>http://pbs.twimg.com/profile_images/926788944297103361/o9tVzxqK_normal.jpg</t>
  </si>
  <si>
    <t>http://pbs.twimg.com/profile_images/866588686749773824/TUXgZPt5_normal.jpg</t>
  </si>
  <si>
    <t>http://pbs.twimg.com/profile_images/1040227290691653633/Z1g-upCw_normal.jpg</t>
  </si>
  <si>
    <t>http://pbs.twimg.com/profile_images/1071857523517521920/x9q7d9iA_normal.jpg</t>
  </si>
  <si>
    <t>http://pbs.twimg.com/profile_images/1147387852537208833/B2poh8s8_normal.png</t>
  </si>
  <si>
    <t>http://pbs.twimg.com/profile_images/1024715710776463361/ZJ5fPQHi_normal.jpg</t>
  </si>
  <si>
    <t>http://pbs.twimg.com/profile_images/1029045109579497474/UhsEpFpX_normal.jpg</t>
  </si>
  <si>
    <t>http://pbs.twimg.com/profile_images/814461106638950400/XMAXPklH_normal.jpg</t>
  </si>
  <si>
    <t>http://pbs.twimg.com/profile_images/1139910211983093760/1PWHNJxP_normal.png</t>
  </si>
  <si>
    <t>http://pbs.twimg.com/profile_images/1125220226688114689/hquiHgwr_normal.jpg</t>
  </si>
  <si>
    <t>http://pbs.twimg.com/profile_images/626127448514494464/JAnon_Rk_normal.jpg</t>
  </si>
  <si>
    <t>http://pbs.twimg.com/profile_images/921688782239174656/88hKpPbD_normal.jpg</t>
  </si>
  <si>
    <t>http://pbs.twimg.com/profile_images/1131532028854382592/jnHf4dCU_normal.png</t>
  </si>
  <si>
    <t>http://pbs.twimg.com/profile_images/830927771484430336/Lb1GBxc3_normal.jpg</t>
  </si>
  <si>
    <t>http://pbs.twimg.com/profile_images/1083939428488359936/ydvW3V-n_normal.jpg</t>
  </si>
  <si>
    <t>http://pbs.twimg.com/profile_images/803676135469056000/JIfLGsbo_normal.jpg</t>
  </si>
  <si>
    <t>http://pbs.twimg.com/profile_images/977035097063940096/JAmMu7B9_normal.jpg</t>
  </si>
  <si>
    <t>http://pbs.twimg.com/profile_images/1121142210127368194/zlkIZ6nR_normal.jpg</t>
  </si>
  <si>
    <t>http://pbs.twimg.com/profile_images/713369175301820417/UnQKODFd_normal.jpg</t>
  </si>
  <si>
    <t>http://pbs.twimg.com/profile_images/884606234393018369/F6esxVge_normal.jpg</t>
  </si>
  <si>
    <t>http://pbs.twimg.com/profile_images/1149579112236761088/qSEi2til_normal.jpg</t>
  </si>
  <si>
    <t>http://pbs.twimg.com/profile_images/1071580784555909120/_wnekqmC_normal.jpg</t>
  </si>
  <si>
    <t>http://pbs.twimg.com/profile_images/1107799341564080131/8E9biIpz_normal.jpg</t>
  </si>
  <si>
    <t>http://pbs.twimg.com/profile_images/771099705631764485/uwmJ8_jm_normal.jpg</t>
  </si>
  <si>
    <t>http://pbs.twimg.com/profile_images/732955284386144257/xrqTlucS_normal.jpg</t>
  </si>
  <si>
    <t>http://pbs.twimg.com/profile_images/919588680636833792/zInJCegY_normal.jpg</t>
  </si>
  <si>
    <t>http://pbs.twimg.com/profile_images/865440783444320259/LDZkKH5F_normal.jpg</t>
  </si>
  <si>
    <t>http://pbs.twimg.com/profile_images/1087780190409740288/Ao_klrD1_normal.jpg</t>
  </si>
  <si>
    <t>http://pbs.twimg.com/profile_images/828907922403053568/AG7DtLxE_normal.jpg</t>
  </si>
  <si>
    <t>http://pbs.twimg.com/profile_images/1091405178639532032/AVMvHLEI_normal.jpg</t>
  </si>
  <si>
    <t>http://pbs.twimg.com/profile_images/1103309489711783951/TGAfvqrn_normal.png</t>
  </si>
  <si>
    <t>http://pbs.twimg.com/profile_images/1097583096260636672/1j6Pt4RO_normal.png</t>
  </si>
  <si>
    <t>http://pbs.twimg.com/profile_images/1081384191625850881/mzIi0DAL_normal.jpg</t>
  </si>
  <si>
    <t>http://pbs.twimg.com/profile_images/843853694948978688/7Zljlxvm_normal.jpg</t>
  </si>
  <si>
    <t>http://pbs.twimg.com/profile_images/963904127360172044/Aneo72um_normal.jpg</t>
  </si>
  <si>
    <t>http://pbs.twimg.com/profile_images/1145648091606863874/hXiSmb9J_normal.jpg</t>
  </si>
  <si>
    <t>http://pbs.twimg.com/profile_images/955897580747079680/8N4Ynhhd_normal.jpg</t>
  </si>
  <si>
    <t>http://pbs.twimg.com/profile_images/3189033715/c268b328bb7fb794d841d35107b32487_normal.jpeg</t>
  </si>
  <si>
    <t>http://pbs.twimg.com/profile_images/1066911566677721088/Y2c6R_vM_normal.jpg</t>
  </si>
  <si>
    <t>http://pbs.twimg.com/profile_images/543701215264006144/OrNkt7_Z_normal.jpeg</t>
  </si>
  <si>
    <t>http://pbs.twimg.com/profile_images/1872581065/_cid_599_normal.jpg</t>
  </si>
  <si>
    <t>http://pbs.twimg.com/profile_images/3736492331/abb2ac2e9d4c63cc2b7695b3fc0ce7f1_normal.jpeg</t>
  </si>
  <si>
    <t>http://pbs.twimg.com/profile_images/530024491703738368/IpUWoLDg_normal.jpeg</t>
  </si>
  <si>
    <t>http://pbs.twimg.com/profile_images/767014602169286656/gAInEenp_normal.jpg</t>
  </si>
  <si>
    <t>http://pbs.twimg.com/profile_images/1141011657860083712/0HMDcgBo_normal.jpg</t>
  </si>
  <si>
    <t>http://pbs.twimg.com/profile_images/898216681394262016/Ojqui59V_normal.jpg</t>
  </si>
  <si>
    <t>http://pbs.twimg.com/profile_images/1017274072156303360/XHuVo0pn_normal.jpg</t>
  </si>
  <si>
    <t>http://pbs.twimg.com/profile_images/978270779707154433/_2Q66n9p_normal.jpg</t>
  </si>
  <si>
    <t>http://pbs.twimg.com/profile_images/1003160959773495296/QNm1C2Ft_normal.jpg</t>
  </si>
  <si>
    <t>http://pbs.twimg.com/profile_images/1134250767303315456/FhVf3yGm_normal.jpg</t>
  </si>
  <si>
    <t>http://pbs.twimg.com/profile_images/1115062335700389888/TBz-L-_s_normal.jpg</t>
  </si>
  <si>
    <t>http://pbs.twimg.com/profile_images/1101456430593466369/tLtywTYG_normal.png</t>
  </si>
  <si>
    <t>http://pbs.twimg.com/profile_images/1036523824081186817/kN9DigTQ_normal.jpg</t>
  </si>
  <si>
    <t>http://pbs.twimg.com/profile_images/749364509190524928/UITNLp3U_normal.jpg</t>
  </si>
  <si>
    <t>http://pbs.twimg.com/profile_images/1142897501860704257/b0NvOzk-_normal.jpg</t>
  </si>
  <si>
    <t>http://pbs.twimg.com/profile_images/1041029715363069952/ekF0BCup_normal.jpg</t>
  </si>
  <si>
    <t>http://pbs.twimg.com/profile_images/1276796161/IMAG0386_normal.jpg</t>
  </si>
  <si>
    <t>http://pbs.twimg.com/profile_images/1045016357257920512/1qA7HXn4_normal.jpg</t>
  </si>
  <si>
    <t>http://pbs.twimg.com/profile_images/1064309399869505537/mVj6BJXT_normal.jpg</t>
  </si>
  <si>
    <t>http://pbs.twimg.com/profile_images/966676343365791745/juOXzDmw_normal.jpg</t>
  </si>
  <si>
    <t>http://pbs.twimg.com/profile_images/897595726884085760/hMD7qjSZ_normal.jpg</t>
  </si>
  <si>
    <t>02:22:37</t>
  </si>
  <si>
    <t>04:57:07</t>
  </si>
  <si>
    <t>06:39:27</t>
  </si>
  <si>
    <t>07:25:14</t>
  </si>
  <si>
    <t>17:18:43</t>
  </si>
  <si>
    <t>09:28:41</t>
  </si>
  <si>
    <t>12:42:40</t>
  </si>
  <si>
    <t>16:34:35</t>
  </si>
  <si>
    <t>17:23:58</t>
  </si>
  <si>
    <t>17:33:10</t>
  </si>
  <si>
    <t>21:34:40</t>
  </si>
  <si>
    <t>04:49:44</t>
  </si>
  <si>
    <t>22:05:14</t>
  </si>
  <si>
    <t>00:05:32</t>
  </si>
  <si>
    <t>01:36:39</t>
  </si>
  <si>
    <t>01:37:41</t>
  </si>
  <si>
    <t>06:01:03</t>
  </si>
  <si>
    <t>06:01:04</t>
  </si>
  <si>
    <t>06:01:09</t>
  </si>
  <si>
    <t>06:52:29</t>
  </si>
  <si>
    <t>06:58:14</t>
  </si>
  <si>
    <t>08:43:37</t>
  </si>
  <si>
    <t>08:54:53</t>
  </si>
  <si>
    <t>11:43:13</t>
  </si>
  <si>
    <t>02:21:48</t>
  </si>
  <si>
    <t>12:52:27</t>
  </si>
  <si>
    <t>16:00:17</t>
  </si>
  <si>
    <t>16:00:13</t>
  </si>
  <si>
    <t>18:00:56</t>
  </si>
  <si>
    <t>01:01:06</t>
  </si>
  <si>
    <t>01:13:16</t>
  </si>
  <si>
    <t>01:25:46</t>
  </si>
  <si>
    <t>02:23:09</t>
  </si>
  <si>
    <t>06:46:59</t>
  </si>
  <si>
    <t>07:57:32</t>
  </si>
  <si>
    <t>14:10:55</t>
  </si>
  <si>
    <t>10:49:24</t>
  </si>
  <si>
    <t>12:26:33</t>
  </si>
  <si>
    <t>12:47:34</t>
  </si>
  <si>
    <t>13:29:09</t>
  </si>
  <si>
    <t>14:11:46</t>
  </si>
  <si>
    <t>12:52:25</t>
  </si>
  <si>
    <t>15:41:12</t>
  </si>
  <si>
    <t>21:49:57</t>
  </si>
  <si>
    <t>12:49:03</t>
  </si>
  <si>
    <t>20:27:12</t>
  </si>
  <si>
    <t>20:19:44</t>
  </si>
  <si>
    <t>21:12:44</t>
  </si>
  <si>
    <t>01:15:22</t>
  </si>
  <si>
    <t>10:24:03</t>
  </si>
  <si>
    <t>03:50:14</t>
  </si>
  <si>
    <t>05:45:56</t>
  </si>
  <si>
    <t>20:49:23</t>
  </si>
  <si>
    <t>16:58:04</t>
  </si>
  <si>
    <t>18:59:10</t>
  </si>
  <si>
    <t>08:40:38</t>
  </si>
  <si>
    <t>09:32:36</t>
  </si>
  <si>
    <t>12:43:41</t>
  </si>
  <si>
    <t>12:46:37</t>
  </si>
  <si>
    <t>13:47:55</t>
  </si>
  <si>
    <t>17:35:25</t>
  </si>
  <si>
    <t>02:41:00</t>
  </si>
  <si>
    <t>17:40:05</t>
  </si>
  <si>
    <t>19:22:26</t>
  </si>
  <si>
    <t>03:56:41</t>
  </si>
  <si>
    <t>06:20:00</t>
  </si>
  <si>
    <t>09:16:52</t>
  </si>
  <si>
    <t>11:37:23</t>
  </si>
  <si>
    <t>12:49:34</t>
  </si>
  <si>
    <t>20:27:18</t>
  </si>
  <si>
    <t>13:12:39</t>
  </si>
  <si>
    <t>16:45:33</t>
  </si>
  <si>
    <t>17:09:25</t>
  </si>
  <si>
    <t>17:26:08</t>
  </si>
  <si>
    <t>17:17:29</t>
  </si>
  <si>
    <t>17:33:54</t>
  </si>
  <si>
    <t>00:59:27</t>
  </si>
  <si>
    <t>17:49:04</t>
  </si>
  <si>
    <t>18:45:01</t>
  </si>
  <si>
    <t>05:15:04</t>
  </si>
  <si>
    <t>05:13:01</t>
  </si>
  <si>
    <t>23:30:24</t>
  </si>
  <si>
    <t>19:51:38</t>
  </si>
  <si>
    <t>02:26:31</t>
  </si>
  <si>
    <t>10:25:30</t>
  </si>
  <si>
    <t>10:57:50</t>
  </si>
  <si>
    <t>11:03:28</t>
  </si>
  <si>
    <t>13:40:13</t>
  </si>
  <si>
    <t>08:09:18</t>
  </si>
  <si>
    <t>09:58:04</t>
  </si>
  <si>
    <t>09:08:39</t>
  </si>
  <si>
    <t>11:26:55</t>
  </si>
  <si>
    <t>11:49:55</t>
  </si>
  <si>
    <t>16:01:23</t>
  </si>
  <si>
    <t>17:02:01</t>
  </si>
  <si>
    <t>17:20:50</t>
  </si>
  <si>
    <t>13:01:51</t>
  </si>
  <si>
    <t>13:20:59</t>
  </si>
  <si>
    <t>17:14:59</t>
  </si>
  <si>
    <t>22:38:02</t>
  </si>
  <si>
    <t>02:45:00</t>
  </si>
  <si>
    <t>14:04:14</t>
  </si>
  <si>
    <t>14:59:16</t>
  </si>
  <si>
    <t>15:48:25</t>
  </si>
  <si>
    <t>16:01:21</t>
  </si>
  <si>
    <t>19:01:03</t>
  </si>
  <si>
    <t>17:00:34</t>
  </si>
  <si>
    <t>20:07:12</t>
  </si>
  <si>
    <t>20:17:06</t>
  </si>
  <si>
    <t>23:32:36</t>
  </si>
  <si>
    <t>23:32:44</t>
  </si>
  <si>
    <t>23:32:45</t>
  </si>
  <si>
    <t>23:32:47</t>
  </si>
  <si>
    <t>23:32:53</t>
  </si>
  <si>
    <t>23:32:55</t>
  </si>
  <si>
    <t>23:32:57</t>
  </si>
  <si>
    <t>23:33:08</t>
  </si>
  <si>
    <t>23:33:09</t>
  </si>
  <si>
    <t>23:33:14</t>
  </si>
  <si>
    <t>21:32:59</t>
  </si>
  <si>
    <t>21:33:24</t>
  </si>
  <si>
    <t>21:56:11</t>
  </si>
  <si>
    <t>21:57:27</t>
  </si>
  <si>
    <t>21:57:29</t>
  </si>
  <si>
    <t>21:57:37</t>
  </si>
  <si>
    <t>21:57:40</t>
  </si>
  <si>
    <t>21:57:41</t>
  </si>
  <si>
    <t>21:57:51</t>
  </si>
  <si>
    <t>21:57:54</t>
  </si>
  <si>
    <t>21:57:57</t>
  </si>
  <si>
    <t>21:58:14</t>
  </si>
  <si>
    <t>21:59:16</t>
  </si>
  <si>
    <t>13:50:12</t>
  </si>
  <si>
    <t>05:57:59</t>
  </si>
  <si>
    <t>05:58:02</t>
  </si>
  <si>
    <t>05:58:11</t>
  </si>
  <si>
    <t>05:58:13</t>
  </si>
  <si>
    <t>22:29:45</t>
  </si>
  <si>
    <t>22:41:58</t>
  </si>
  <si>
    <t>01:41:58</t>
  </si>
  <si>
    <t>01:42:07</t>
  </si>
  <si>
    <t>23:41:52</t>
  </si>
  <si>
    <t>23:42:03</t>
  </si>
  <si>
    <t>23:42:14</t>
  </si>
  <si>
    <t>23:42:19</t>
  </si>
  <si>
    <t>14:41:52</t>
  </si>
  <si>
    <t>18:42:05</t>
  </si>
  <si>
    <t>01:19:39</t>
  </si>
  <si>
    <t>01:21:13</t>
  </si>
  <si>
    <t>21:04:19</t>
  </si>
  <si>
    <t>01:20:28</t>
  </si>
  <si>
    <t>01:14:16</t>
  </si>
  <si>
    <t>02:51:36</t>
  </si>
  <si>
    <t>13:56:05</t>
  </si>
  <si>
    <t>02:51:54</t>
  </si>
  <si>
    <t>01:15:15</t>
  </si>
  <si>
    <t>02:52:01</t>
  </si>
  <si>
    <t>02:18:48</t>
  </si>
  <si>
    <t>03:05:42</t>
  </si>
  <si>
    <t>18:14:59</t>
  </si>
  <si>
    <t>23:04:56</t>
  </si>
  <si>
    <t>16:13:42</t>
  </si>
  <si>
    <t>13:32:59</t>
  </si>
  <si>
    <t>01:10:04</t>
  </si>
  <si>
    <t>01:12:50</t>
  </si>
  <si>
    <t>01:16:33</t>
  </si>
  <si>
    <t>01:17:31</t>
  </si>
  <si>
    <t>01:18:41</t>
  </si>
  <si>
    <t>01:19:52</t>
  </si>
  <si>
    <t>02:15:04</t>
  </si>
  <si>
    <t>02:15:11</t>
  </si>
  <si>
    <t>14:38:50</t>
  </si>
  <si>
    <t>02:51:51</t>
  </si>
  <si>
    <t>08:54:04</t>
  </si>
  <si>
    <t>08:32:12</t>
  </si>
  <si>
    <t>10:49:50</t>
  </si>
  <si>
    <t>09:18:00</t>
  </si>
  <si>
    <t>11:16:06</t>
  </si>
  <si>
    <t>11:47:22</t>
  </si>
  <si>
    <t>12:57:51</t>
  </si>
  <si>
    <t>14:30:22</t>
  </si>
  <si>
    <t>12:30:09</t>
  </si>
  <si>
    <t>14:30:25</t>
  </si>
  <si>
    <t>18:30:15</t>
  </si>
  <si>
    <t>14:30:32</t>
  </si>
  <si>
    <t>18:30:18</t>
  </si>
  <si>
    <t>18:30:17</t>
  </si>
  <si>
    <t>10:30:10</t>
  </si>
  <si>
    <t>14:30:15</t>
  </si>
  <si>
    <t>14:30:12</t>
  </si>
  <si>
    <t>10:30:13</t>
  </si>
  <si>
    <t>18:30:19</t>
  </si>
  <si>
    <t>14:30:18</t>
  </si>
  <si>
    <t>18:30:26</t>
  </si>
  <si>
    <t>10:30:15</t>
  </si>
  <si>
    <t>14:45:26</t>
  </si>
  <si>
    <t>14:30:27</t>
  </si>
  <si>
    <t>15:10:17</t>
  </si>
  <si>
    <t>07:08:07</t>
  </si>
  <si>
    <t>15:38:06</t>
  </si>
  <si>
    <t>https://twitter.com/researchmrx/status/1146242812956086272</t>
  </si>
  <si>
    <t>https://twitter.com/aggie_east1/status/1146281692547768320</t>
  </si>
  <si>
    <t>https://twitter.com/vfd128/status/1146307446476091392</t>
  </si>
  <si>
    <t>https://twitter.com/nordcomputer/status/1146318968346599424</t>
  </si>
  <si>
    <t>https://twitter.com/veritasgenetics/status/1145743546982576128</t>
  </si>
  <si>
    <t>https://twitter.com/dnacowgirl/status/1146350035103297536</t>
  </si>
  <si>
    <t>https://twitter.com/piphutch1/status/1146398854880714757</t>
  </si>
  <si>
    <t>https://twitter.com/cakunyili/status/1146457219292160002</t>
  </si>
  <si>
    <t>https://twitter.com/therealmcteag/status/1146469645542723584</t>
  </si>
  <si>
    <t>https://twitter.com/lokeshbezzam/status/1146471959661690880</t>
  </si>
  <si>
    <t>https://twitter.com/dnafitnesstest/status/1146532737261740034</t>
  </si>
  <si>
    <t>https://twitter.com/artemisfilms/status/1146279834315890689</t>
  </si>
  <si>
    <t>https://twitter.com/claireaforster/status/1146540430198112256</t>
  </si>
  <si>
    <t>https://twitter.com/elizabethvosk/status/1146570704185249793</t>
  </si>
  <si>
    <t>https://twitter.com/cleansleeping/status/1146593632901840896</t>
  </si>
  <si>
    <t>https://twitter.com/tacticalvideos/status/1146593894525788161</t>
  </si>
  <si>
    <t>https://twitter.com/cellfreelab/status/1146660172779180034</t>
  </si>
  <si>
    <t>https://twitter.com/rcadesignbio/status/1146660174259773440</t>
  </si>
  <si>
    <t>https://twitter.com/rcadesignbio/status/1146660197894692865</t>
  </si>
  <si>
    <t>https://twitter.com/pivotcloud/status/1146673114690068480</t>
  </si>
  <si>
    <t>https://twitter.com/pivotcloud/status/1146674563603996673</t>
  </si>
  <si>
    <t>https://twitter.com/ediblearchive/status/1146701083496108032</t>
  </si>
  <si>
    <t>https://twitter.com/virastuceregim/status/1146703916857475072</t>
  </si>
  <si>
    <t>https://twitter.com/mn43751369/status/1146746279134781441</t>
  </si>
  <si>
    <t>https://twitter.com/jerrymtolle/status/1146242607393071104</t>
  </si>
  <si>
    <t>https://twitter.com/jerrymtolle/status/1146763704899260416</t>
  </si>
  <si>
    <t>https://twitter.com/howtofindcom/status/1146448586546266112</t>
  </si>
  <si>
    <t>https://twitter.com/howtofindcom/status/1146810958364454912</t>
  </si>
  <si>
    <t>https://twitter.com/lynnserafinn/status/1146841335971926017</t>
  </si>
  <si>
    <t>https://twitter.com/encrypgen/status/1146947073859698688</t>
  </si>
  <si>
    <t>https://twitter.com/drkoepsell/status/1146950134866968576</t>
  </si>
  <si>
    <t>https://twitter.com/trojanmolotov/status/1146953283136905216</t>
  </si>
  <si>
    <t>https://twitter.com/actdefiance/status/1146967722036621312</t>
  </si>
  <si>
    <t>https://twitter.com/anuacharya/status/1147034117629853696</t>
  </si>
  <si>
    <t>https://twitter.com/akhibear1/status/1147051874555613184</t>
  </si>
  <si>
    <t>https://twitter.com/cellmarkdna/status/1146421064744013824</t>
  </si>
  <si>
    <t>https://twitter.com/cellmarkdna/status/1147095123160907776</t>
  </si>
  <si>
    <t>https://twitter.com/dnasolutions_uk/status/1146757184765792256</t>
  </si>
  <si>
    <t>https://twitter.com/dnasolutions_uk/status/1147124861371895808</t>
  </si>
  <si>
    <t>https://twitter.com/jtsoutherland/status/1147135329658441728</t>
  </si>
  <si>
    <t>https://twitter.com/hayleytx8/status/1147146051855507456</t>
  </si>
  <si>
    <t>https://twitter.com/txadopteerights/status/1147126081469763585</t>
  </si>
  <si>
    <t>https://twitter.com/marcipurcell/status/1147168557630984192</t>
  </si>
  <si>
    <t>https://twitter.com/hi_im_chewie/status/1147261357475147776</t>
  </si>
  <si>
    <t>https://twitter.com/marcbesselink/status/1147487624900296706</t>
  </si>
  <si>
    <t>https://twitter.com/chicagogenetics/status/1147602921313452032</t>
  </si>
  <si>
    <t>https://twitter.com/dnapodcast/status/1147601042961551360</t>
  </si>
  <si>
    <t>https://twitter.com/ruthvsharpe/status/1147614381615865857</t>
  </si>
  <si>
    <t>https://twitter.com/endbslforever/status/1147675442700267521</t>
  </si>
  <si>
    <t>https://twitter.com/meechelleo/status/1052143124456361984</t>
  </si>
  <si>
    <t>https://twitter.com/obamahasbigears/status/1147714414096912384</t>
  </si>
  <si>
    <t>https://twitter.com/azalea5560/status/1147743530821046273</t>
  </si>
  <si>
    <t>https://twitter.com/veritasgenetics/status/1145796566445432832</t>
  </si>
  <si>
    <t>https://twitter.com/gregroumelvbhc/status/1147912678234398720</t>
  </si>
  <si>
    <t>https://twitter.com/evesturges/status/1147943152927424512</t>
  </si>
  <si>
    <t>https://twitter.com/zeemalayalam/status/1148149884765085696</t>
  </si>
  <si>
    <t>https://twitter.com/mathrubhuminews/status/1148162961204060161</t>
  </si>
  <si>
    <t>https://twitter.com/nh_india/status/1148211049331601408</t>
  </si>
  <si>
    <t>https://twitter.com/24x7politics/status/1148211786627371009</t>
  </si>
  <si>
    <t>https://twitter.com/parentingjungle/status/1148227213009010689</t>
  </si>
  <si>
    <t>https://twitter.com/genealogytips1/status/1148284468152528897</t>
  </si>
  <si>
    <t>https://twitter.com/mygenxdna/status/1146609828078465024</t>
  </si>
  <si>
    <t>https://twitter.com/mygenxdna/status/1148285639017848832</t>
  </si>
  <si>
    <t>https://twitter.com/steviekarbo69/status/1148311399426330624</t>
  </si>
  <si>
    <t>https://twitter.com/severancemag/status/1148440811442511877</t>
  </si>
  <si>
    <t>https://twitter.com/katesblanchard/status/1148476881022464000</t>
  </si>
  <si>
    <t>https://twitter.com/gillian_seetso/status/1148521389021900800</t>
  </si>
  <si>
    <t>https://twitter.com/hartwigmedical/status/1123914378695389186</t>
  </si>
  <si>
    <t>https://twitter.com/levine3levine/status/1148574918008889344</t>
  </si>
  <si>
    <t>https://twitter.com/coastaldna/status/1147965333334048768</t>
  </si>
  <si>
    <t>https://twitter.com/coastaldna/status/1148580728235601920</t>
  </si>
  <si>
    <t>https://twitter.com/aoils/status/1148634304207052805</t>
  </si>
  <si>
    <t>https://twitter.com/hifudoctor/status/1148640311062740992</t>
  </si>
  <si>
    <t>https://twitter.com/deuceontheair/status/1148644519602057216</t>
  </si>
  <si>
    <t>https://twitter.com/957theparty/status/1148642340149424128</t>
  </si>
  <si>
    <t>https://twitter.com/theninablanco/status/1148646470519644160</t>
  </si>
  <si>
    <t>https://twitter.com/orig3n/status/1148396209435901953</t>
  </si>
  <si>
    <t>https://twitter.com/mglicksman2/status/1148650289534255107</t>
  </si>
  <si>
    <t>https://twitter.com/ecuppen/status/1148664368684511232</t>
  </si>
  <si>
    <t>https://twitter.com/immoralreport/status/1148460539225317376</t>
  </si>
  <si>
    <t>https://twitter.com/rickenrich/status/1148460024856891392</t>
  </si>
  <si>
    <t>https://twitter.com/rickenrich/status/1148736189920247808</t>
  </si>
  <si>
    <t>https://twitter.com/rickenrich/status/1146869193851068417</t>
  </si>
  <si>
    <t>https://twitter.com/jeremymowery/status/1148780510631661568</t>
  </si>
  <si>
    <t>https://twitter.com/dnahome1/status/1148176272977211393</t>
  </si>
  <si>
    <t>https://twitter.com/dnahome1/status/1148184409545347072</t>
  </si>
  <si>
    <t>https://twitter.com/dnahome1/status/1148185829795344384</t>
  </si>
  <si>
    <t>https://twitter.com/dnahome1/status/1148225277446828032</t>
  </si>
  <si>
    <t>https://twitter.com/dnahome1/status/1148866774638714881</t>
  </si>
  <si>
    <t>https://twitter.com/hartwigmedical/status/1148531760281653250</t>
  </si>
  <si>
    <t>https://twitter.com/umcugenetica/status/1148881711842942976</t>
  </si>
  <si>
    <t>https://twitter.com/myheritagenorge/status/1148916507121819650</t>
  </si>
  <si>
    <t>https://twitter.com/angie_lefty22/status/1148922293567021056</t>
  </si>
  <si>
    <t>https://twitter.com/mjlblogger/status/1147536027504054272</t>
  </si>
  <si>
    <t>https://twitter.com/mjlblogger/status/1148276061370761217</t>
  </si>
  <si>
    <t>https://twitter.com/familytreetips2/status/1148280798086336512</t>
  </si>
  <si>
    <t>https://twitter.com/garthgerman/status/1148940394853326849</t>
  </si>
  <si>
    <t>https://twitter.com/familytreetips2/status/1148945211936190464</t>
  </si>
  <si>
    <t>https://twitter.com/comradenambu/status/1149004099993690112</t>
  </si>
  <si>
    <t>https://twitter.com/writersafterdrk/status/1149085396279726086</t>
  </si>
  <si>
    <t>https://twitter.com/sakurachingbchu/status/1149147548084518912</t>
  </si>
  <si>
    <t>https://twitter.com/angieservellon_/status/1149318483009667073</t>
  </si>
  <si>
    <t>https://twitter.com/bizarroclone/status/1149332331959689216</t>
  </si>
  <si>
    <t>https://twitter.com/naijasnow/status/1149344701872529409</t>
  </si>
  <si>
    <t>https://twitter.com/genomickitchen/status/1149347956023332864</t>
  </si>
  <si>
    <t>https://twitter.com/alphabiolabsusa/status/1147581239739789312</t>
  </si>
  <si>
    <t>https://twitter.com/alphabiolabsusa/status/1149362859379429379</t>
  </si>
  <si>
    <t>https://twitter.com/alabamajean/status/1149409827380191233</t>
  </si>
  <si>
    <t>https://twitter.com/johnber52009576/status/1149412317467013120</t>
  </si>
  <si>
    <t>https://twitter.com/mjbiotech/status/1146924801715527681</t>
  </si>
  <si>
    <t>https://twitter.com/mjbiotech/status/1146924837132259328</t>
  </si>
  <si>
    <t>https://twitter.com/mjbiotech/status/1146924842127712257</t>
  </si>
  <si>
    <t>https://twitter.com/mjbiotech/status/1146924850554003456</t>
  </si>
  <si>
    <t>https://twitter.com/mjbiotech/status/1146924876017614848</t>
  </si>
  <si>
    <t>https://twitter.com/mjbiotech/status/1146924883168944128</t>
  </si>
  <si>
    <t>https://twitter.com/mjbiotech/status/1146924891205226497</t>
  </si>
  <si>
    <t>https://twitter.com/mjbiotech/status/1146924935304163328</t>
  </si>
  <si>
    <t>https://twitter.com/mjbiotech/status/1146924941104885760</t>
  </si>
  <si>
    <t>https://twitter.com/mjbiotech/status/1146924964177743873</t>
  </si>
  <si>
    <t>https://twitter.com/mjbiotech/status/1149431417023225856</t>
  </si>
  <si>
    <t>https://twitter.com/mjbiotech/status/1149431521360699395</t>
  </si>
  <si>
    <t>https://twitter.com/prioritydomains/status/1149437254391226368</t>
  </si>
  <si>
    <t>https://twitter.com/prioritydomains/status/1149437573057699840</t>
  </si>
  <si>
    <t>https://twitter.com/prioritydomains/status/1149437581148508160</t>
  </si>
  <si>
    <t>https://twitter.com/prioritydomains/status/1149437615483101184</t>
  </si>
  <si>
    <t>https://twitter.com/prioritydomains/status/1149437625834622976</t>
  </si>
  <si>
    <t>https://twitter.com/prioritydomains/status/1149437631673118720</t>
  </si>
  <si>
    <t>https://twitter.com/prioritydomains/status/1149437675344138240</t>
  </si>
  <si>
    <t>https://twitter.com/prioritydomains/status/1149437684760236032</t>
  </si>
  <si>
    <t>https://twitter.com/prioritydomains/status/1149437699193016327</t>
  </si>
  <si>
    <t>https://twitter.com/prioritydomains/status/1149437768591912962</t>
  </si>
  <si>
    <t>https://twitter.com/prioritydomains/status/1149438028852736001</t>
  </si>
  <si>
    <t>https://twitter.com/nutritionaldna/status/1036612324268892160</t>
  </si>
  <si>
    <t>https://twitter.com/nutritionaldna/status/1146659401232715777</t>
  </si>
  <si>
    <t>https://twitter.com/nutritionaldna/status/1146659412574134272</t>
  </si>
  <si>
    <t>https://twitter.com/nutritionaldna/status/1146659449127526400</t>
  </si>
  <si>
    <t>https://twitter.com/nutritionaldna/status/1146659458707316736</t>
  </si>
  <si>
    <t>https://twitter.com/nutritionaldna/status/1149083315145773056</t>
  </si>
  <si>
    <t>https://twitter.com/dnaed_tech/status/1149448775917813763</t>
  </si>
  <si>
    <t>https://twitter.com/dnaed_tech/status/1146594972088643587</t>
  </si>
  <si>
    <t>https://twitter.com/dnaed_tech/status/1146595007614377985</t>
  </si>
  <si>
    <t>https://twitter.com/dnaed_tech/status/1146927136856510465</t>
  </si>
  <si>
    <t>https://twitter.com/dnaed_tech/status/1146927179940421632</t>
  </si>
  <si>
    <t>https://twitter.com/dnaed_tech/status/1146927228892135425</t>
  </si>
  <si>
    <t>https://twitter.com/dnaed_tech/status/1146927246860533765</t>
  </si>
  <si>
    <t>https://twitter.com/dnaed_tech/status/1147516017125539842</t>
  </si>
  <si>
    <t>https://twitter.com/dnaed_tech/status/1148663632273780737</t>
  </si>
  <si>
    <t>https://twitter.com/defencebriefing/status/1146589356343345152</t>
  </si>
  <si>
    <t>https://twitter.com/defencebriefing/status/1146589748779028480</t>
  </si>
  <si>
    <t>https://twitter.com/defencebriefing/status/1148699425235230721</t>
  </si>
  <si>
    <t>https://twitter.com/dnaintel/status/1146589558945042432</t>
  </si>
  <si>
    <t>https://twitter.com/dnaintel/status/1146588000022872064</t>
  </si>
  <si>
    <t>https://twitter.com/dnaintel/status/1148424435462021121</t>
  </si>
  <si>
    <t>https://twitter.com/dnaintel/status/1055095586142216192</t>
  </si>
  <si>
    <t>https://twitter.com/dnaintel/status/1148424508677742592</t>
  </si>
  <si>
    <t>https://twitter.com/dnaintel/status/1146588248711602177</t>
  </si>
  <si>
    <t>https://twitter.com/dnaintel/status/1148424537513570307</t>
  </si>
  <si>
    <t>https://twitter.com/dnaintel/status/1107466350857990144</t>
  </si>
  <si>
    <t>https://twitter.com/dnaintel/status/1149515146034700290</t>
  </si>
  <si>
    <t>https://twitter.com/dnaintel/status/1138509950530072578</t>
  </si>
  <si>
    <t>https://twitter.com/dnaintel/status/1139307695977226241</t>
  </si>
  <si>
    <t>https://twitter.com/dnaintel/status/1102240644280524802</t>
  </si>
  <si>
    <t>https://twitter.com/dnaintel/status/1133727939592368129</t>
  </si>
  <si>
    <t>https://twitter.com/dnaintel/status/1146586944895426560</t>
  </si>
  <si>
    <t>https://twitter.com/dnaintel/status/1146587639870566405</t>
  </si>
  <si>
    <t>https://twitter.com/dnaintel/status/1146588576357986304</t>
  </si>
  <si>
    <t>https://twitter.com/dnaintel/status/1146588818176446464</t>
  </si>
  <si>
    <t>https://twitter.com/dnaintel/status/1146589111190528000</t>
  </si>
  <si>
    <t>https://twitter.com/dnaintel/status/1146589407996239873</t>
  </si>
  <si>
    <t>https://twitter.com/dnaintel/status/1146603303196925952</t>
  </si>
  <si>
    <t>https://twitter.com/dnaintel/status/1146603330283692032</t>
  </si>
  <si>
    <t>https://twitter.com/dnaintel/status/1147515250704601088</t>
  </si>
  <si>
    <t>https://twitter.com/dnaintel/status/1148424497315426304</t>
  </si>
  <si>
    <t>https://twitter.com/medoromania/status/1149240427964506112</t>
  </si>
  <si>
    <t>https://twitter.com/medoromania/status/1146698208074227712</t>
  </si>
  <si>
    <t>https://twitter.com/medoromania/status/1148544786476994561</t>
  </si>
  <si>
    <t>https://twitter.com/medoromania/status/1149608837558591489</t>
  </si>
  <si>
    <t>https://twitter.com/biocompare/status/1149638560158326789</t>
  </si>
  <si>
    <t>https://twitter.com/arlenebheed/status/1149646429318606848</t>
  </si>
  <si>
    <t>https://twitter.com/kenyabioinfo/status/1149664163683135494</t>
  </si>
  <si>
    <t>https://twitter.com/alphabiolabs/status/1146425958158802946</t>
  </si>
  <si>
    <t>https://twitter.com/alphabiolabs/status/1148932418168078336</t>
  </si>
  <si>
    <t>https://twitter.com/alphabiolabs/status/1149294807820451852</t>
  </si>
  <si>
    <t>https://twitter.com/alphabiolabs/status/1149687459938217984</t>
  </si>
  <si>
    <t>https://twitter.com/alphabiolabs/status/1146486327468273666</t>
  </si>
  <si>
    <t>https://twitter.com/alphabiolabs/status/1146788387698946049</t>
  </si>
  <si>
    <t>https://twitter.com/alphabiolabs/status/1146848726612361216</t>
  </si>
  <si>
    <t>https://twitter.com/alphabiolabs/status/1147211108438220800</t>
  </si>
  <si>
    <t>https://twitter.com/alphabiolabs/status/1147452672594927616</t>
  </si>
  <si>
    <t>https://twitter.com/alphabiolabs/status/1147513091128745985</t>
  </si>
  <si>
    <t>https://twitter.com/alphabiolabs/status/1147875465413255169</t>
  </si>
  <si>
    <t>https://twitter.com/alphabiolabs/status/1148298264577544197</t>
  </si>
  <si>
    <t>https://twitter.com/alphabiolabs/status/1148539850058084353</t>
  </si>
  <si>
    <t>https://twitter.com/alphabiolabs/status/1148660668482146305</t>
  </si>
  <si>
    <t>https://twitter.com/alphabiolabs/status/1148902238364065793</t>
  </si>
  <si>
    <t>https://twitter.com/alphabiolabs/status/1148962653840297990</t>
  </si>
  <si>
    <t>https://twitter.com/alphabiolabs/status/1149023086043422720</t>
  </si>
  <si>
    <t>https://twitter.com/alphabiolabs/status/1149264625285894144</t>
  </si>
  <si>
    <t>https://twitter.com/alphabiolabs/status/1149627020352974853</t>
  </si>
  <si>
    <t>https://twitter.com/original_gene/status/1148241689053716480</t>
  </si>
  <si>
    <t>https://twitter.com/original_gene/status/1149687467311865858</t>
  </si>
  <si>
    <t>https://twitter.com/marthaatccs/status/1149697494164615168</t>
  </si>
  <si>
    <t>https://twitter.com/tecan_talk/status/1149576151439798273</t>
  </si>
  <si>
    <t>https://twitter.com/tecan_talk/status/1149704495150096384</t>
  </si>
  <si>
    <t>1146242812956086272</t>
  </si>
  <si>
    <t>1146281692547768320</t>
  </si>
  <si>
    <t>1146307446476091392</t>
  </si>
  <si>
    <t>1146318968346599424</t>
  </si>
  <si>
    <t>1145743546982576128</t>
  </si>
  <si>
    <t>1146350035103297536</t>
  </si>
  <si>
    <t>1146398854880714757</t>
  </si>
  <si>
    <t>1146457219292160002</t>
  </si>
  <si>
    <t>1146469645542723584</t>
  </si>
  <si>
    <t>1146471959661690880</t>
  </si>
  <si>
    <t>1146532737261740034</t>
  </si>
  <si>
    <t>1146279834315890689</t>
  </si>
  <si>
    <t>1146540430198112256</t>
  </si>
  <si>
    <t>1146570704185249793</t>
  </si>
  <si>
    <t>1146593632901840896</t>
  </si>
  <si>
    <t>1146593894525788161</t>
  </si>
  <si>
    <t>1146660172779180034</t>
  </si>
  <si>
    <t>1146660174259773440</t>
  </si>
  <si>
    <t>1146660197894692865</t>
  </si>
  <si>
    <t>1146673114690068480</t>
  </si>
  <si>
    <t>1146674563603996673</t>
  </si>
  <si>
    <t>1146701083496108032</t>
  </si>
  <si>
    <t>1146703916857475072</t>
  </si>
  <si>
    <t>1146746279134781441</t>
  </si>
  <si>
    <t>1146242607393071104</t>
  </si>
  <si>
    <t>1146763704899260416</t>
  </si>
  <si>
    <t>1146448586546266112</t>
  </si>
  <si>
    <t>1146810958364454912</t>
  </si>
  <si>
    <t>1146841335971926017</t>
  </si>
  <si>
    <t>1146947073859698688</t>
  </si>
  <si>
    <t>1146950134866968576</t>
  </si>
  <si>
    <t>1146953283136905216</t>
  </si>
  <si>
    <t>1146967722036621312</t>
  </si>
  <si>
    <t>1147034117629853696</t>
  </si>
  <si>
    <t>1147051874555613184</t>
  </si>
  <si>
    <t>1146421064744013824</t>
  </si>
  <si>
    <t>1147095123160907776</t>
  </si>
  <si>
    <t>1146757184765792256</t>
  </si>
  <si>
    <t>1147124861371895808</t>
  </si>
  <si>
    <t>1147135329658441728</t>
  </si>
  <si>
    <t>1147146051855507456</t>
  </si>
  <si>
    <t>1147126081469763585</t>
  </si>
  <si>
    <t>1147168557630984192</t>
  </si>
  <si>
    <t>1147261357475147776</t>
  </si>
  <si>
    <t>1147487624900296706</t>
  </si>
  <si>
    <t>1147602921313452032</t>
  </si>
  <si>
    <t>1147601042961551360</t>
  </si>
  <si>
    <t>1147614381615865857</t>
  </si>
  <si>
    <t>1147675442700267521</t>
  </si>
  <si>
    <t>1052143124456361984</t>
  </si>
  <si>
    <t>1147714414096912384</t>
  </si>
  <si>
    <t>1147743530821046273</t>
  </si>
  <si>
    <t>1145796566445432832</t>
  </si>
  <si>
    <t>1147912678234398720</t>
  </si>
  <si>
    <t>1147943152927424512</t>
  </si>
  <si>
    <t>1148149884765085696</t>
  </si>
  <si>
    <t>1148162961204060161</t>
  </si>
  <si>
    <t>1148211049331601408</t>
  </si>
  <si>
    <t>1148211786627371009</t>
  </si>
  <si>
    <t>1148227213009010689</t>
  </si>
  <si>
    <t>1148284468152528897</t>
  </si>
  <si>
    <t>1146609828078465024</t>
  </si>
  <si>
    <t>1148285639017848832</t>
  </si>
  <si>
    <t>1148311399426330624</t>
  </si>
  <si>
    <t>1148440811442511877</t>
  </si>
  <si>
    <t>1148476881022464000</t>
  </si>
  <si>
    <t>1148521389021900800</t>
  </si>
  <si>
    <t>1123914378695389186</t>
  </si>
  <si>
    <t>1148574918008889344</t>
  </si>
  <si>
    <t>1147965333334048768</t>
  </si>
  <si>
    <t>1148580728235601920</t>
  </si>
  <si>
    <t>1148634304207052805</t>
  </si>
  <si>
    <t>1148640311062740992</t>
  </si>
  <si>
    <t>1148644519602057216</t>
  </si>
  <si>
    <t>1148642340149424128</t>
  </si>
  <si>
    <t>1148646470519644160</t>
  </si>
  <si>
    <t>1148396209435901953</t>
  </si>
  <si>
    <t>1148650289534255107</t>
  </si>
  <si>
    <t>1148664368684511232</t>
  </si>
  <si>
    <t>1148460539225317376</t>
  </si>
  <si>
    <t>1148460024856891392</t>
  </si>
  <si>
    <t>1148736189920247808</t>
  </si>
  <si>
    <t>1146869193851068417</t>
  </si>
  <si>
    <t>1148780510631661568</t>
  </si>
  <si>
    <t>1148176272977211393</t>
  </si>
  <si>
    <t>1148184409545347072</t>
  </si>
  <si>
    <t>1148185829795344384</t>
  </si>
  <si>
    <t>1148225277446828032</t>
  </si>
  <si>
    <t>1148866774638714881</t>
  </si>
  <si>
    <t>1148531760281653250</t>
  </si>
  <si>
    <t>1148881711842942976</t>
  </si>
  <si>
    <t>1148916507121819650</t>
  </si>
  <si>
    <t>1148922293567021056</t>
  </si>
  <si>
    <t>1147536027504054272</t>
  </si>
  <si>
    <t>1148276061370761217</t>
  </si>
  <si>
    <t>1148280798086336512</t>
  </si>
  <si>
    <t>1148940394853326849</t>
  </si>
  <si>
    <t>1148945211936190464</t>
  </si>
  <si>
    <t>1149004099993690112</t>
  </si>
  <si>
    <t>1149085396279726086</t>
  </si>
  <si>
    <t>1149147548084518912</t>
  </si>
  <si>
    <t>1149318483009667073</t>
  </si>
  <si>
    <t>1149332331959689216</t>
  </si>
  <si>
    <t>1149344701872529409</t>
  </si>
  <si>
    <t>1149347956023332864</t>
  </si>
  <si>
    <t>1147581239739789312</t>
  </si>
  <si>
    <t>1149362859379429379</t>
  </si>
  <si>
    <t>1149409827380191233</t>
  </si>
  <si>
    <t>1149412317467013120</t>
  </si>
  <si>
    <t>1146924801715527681</t>
  </si>
  <si>
    <t>1146924837132259328</t>
  </si>
  <si>
    <t>1146924842127712257</t>
  </si>
  <si>
    <t>1146924850554003456</t>
  </si>
  <si>
    <t>1146924876017614848</t>
  </si>
  <si>
    <t>1146924883168944128</t>
  </si>
  <si>
    <t>1146924891205226497</t>
  </si>
  <si>
    <t>1146924935304163328</t>
  </si>
  <si>
    <t>1146924941104885760</t>
  </si>
  <si>
    <t>1146924964177743873</t>
  </si>
  <si>
    <t>1149431417023225856</t>
  </si>
  <si>
    <t>1149431521360699395</t>
  </si>
  <si>
    <t>1149437254391226368</t>
  </si>
  <si>
    <t>1149437573057699840</t>
  </si>
  <si>
    <t>1149437581148508160</t>
  </si>
  <si>
    <t>1149437615483101184</t>
  </si>
  <si>
    <t>1149437625834622976</t>
  </si>
  <si>
    <t>1149437631673118720</t>
  </si>
  <si>
    <t>1149437675344138240</t>
  </si>
  <si>
    <t>1149437684760236032</t>
  </si>
  <si>
    <t>1149437699193016327</t>
  </si>
  <si>
    <t>1149437768591912962</t>
  </si>
  <si>
    <t>1149438028852736001</t>
  </si>
  <si>
    <t>1036612324268892160</t>
  </si>
  <si>
    <t>1146659401232715777</t>
  </si>
  <si>
    <t>1146659412574134272</t>
  </si>
  <si>
    <t>1146659449127526400</t>
  </si>
  <si>
    <t>1146659458707316736</t>
  </si>
  <si>
    <t>1149083315145773056</t>
  </si>
  <si>
    <t>1149448775917813763</t>
  </si>
  <si>
    <t>1146594972088643587</t>
  </si>
  <si>
    <t>1146595007614377985</t>
  </si>
  <si>
    <t>1146927136856510465</t>
  </si>
  <si>
    <t>1146927179940421632</t>
  </si>
  <si>
    <t>1146927228892135425</t>
  </si>
  <si>
    <t>1146927246860533765</t>
  </si>
  <si>
    <t>1147516017125539842</t>
  </si>
  <si>
    <t>1148663632273780737</t>
  </si>
  <si>
    <t>1146589356343345152</t>
  </si>
  <si>
    <t>1146589748779028480</t>
  </si>
  <si>
    <t>1148699425235230721</t>
  </si>
  <si>
    <t>1146589558945042432</t>
  </si>
  <si>
    <t>1146588000022872064</t>
  </si>
  <si>
    <t>1148424435462021121</t>
  </si>
  <si>
    <t>1055095586142216192</t>
  </si>
  <si>
    <t>1148424508677742592</t>
  </si>
  <si>
    <t>1146588248711602177</t>
  </si>
  <si>
    <t>1148424537513570307</t>
  </si>
  <si>
    <t>1107466350857990144</t>
  </si>
  <si>
    <t>1149515146034700290</t>
  </si>
  <si>
    <t>1138509950530072578</t>
  </si>
  <si>
    <t>1139307695977226241</t>
  </si>
  <si>
    <t>1102240644280524802</t>
  </si>
  <si>
    <t>1133727939592368129</t>
  </si>
  <si>
    <t>1146586944895426560</t>
  </si>
  <si>
    <t>1146587639870566405</t>
  </si>
  <si>
    <t>1146588576357986304</t>
  </si>
  <si>
    <t>1146588818176446464</t>
  </si>
  <si>
    <t>1146589111190528000</t>
  </si>
  <si>
    <t>1146589407996239873</t>
  </si>
  <si>
    <t>1146603303196925952</t>
  </si>
  <si>
    <t>1146603330283692032</t>
  </si>
  <si>
    <t>1147515250704601088</t>
  </si>
  <si>
    <t>1148424497315426304</t>
  </si>
  <si>
    <t>1149240427964506112</t>
  </si>
  <si>
    <t>1146698208074227712</t>
  </si>
  <si>
    <t>1148544786476994561</t>
  </si>
  <si>
    <t>1149608837558591489</t>
  </si>
  <si>
    <t>1149638560158326789</t>
  </si>
  <si>
    <t>1149646429318606848</t>
  </si>
  <si>
    <t>1149664163683135494</t>
  </si>
  <si>
    <t>1146425958158802946</t>
  </si>
  <si>
    <t>1148932418168078336</t>
  </si>
  <si>
    <t>1149294807820451852</t>
  </si>
  <si>
    <t>1149687459938217984</t>
  </si>
  <si>
    <t>1146486327468273666</t>
  </si>
  <si>
    <t>1146788387698946049</t>
  </si>
  <si>
    <t>1146848726612361216</t>
  </si>
  <si>
    <t>1147211108438220800</t>
  </si>
  <si>
    <t>1147452672594927616</t>
  </si>
  <si>
    <t>1147513091128745985</t>
  </si>
  <si>
    <t>1147875465413255169</t>
  </si>
  <si>
    <t>1148298264577544197</t>
  </si>
  <si>
    <t>1148539850058084353</t>
  </si>
  <si>
    <t>1148660668482146305</t>
  </si>
  <si>
    <t>1148902238364065793</t>
  </si>
  <si>
    <t>1148962653840297990</t>
  </si>
  <si>
    <t>1149023086043422720</t>
  </si>
  <si>
    <t>1149264625285894144</t>
  </si>
  <si>
    <t>1149627020352974853</t>
  </si>
  <si>
    <t>1148241689053716480</t>
  </si>
  <si>
    <t>1149687467311865858</t>
  </si>
  <si>
    <t>1149697494164615168</t>
  </si>
  <si>
    <t>1149576151439798273</t>
  </si>
  <si>
    <t>1149704495150096384</t>
  </si>
  <si>
    <t>1146205651057512448</t>
  </si>
  <si>
    <t>1146124921048723457</t>
  </si>
  <si>
    <t>1146951423533309952</t>
  </si>
  <si>
    <t>1147033764742103040</t>
  </si>
  <si>
    <t>1147648565566509056</t>
  </si>
  <si>
    <t>1117129879420657665</t>
  </si>
  <si>
    <t>1148995149835513856</t>
  </si>
  <si>
    <t>1149332331221532672</t>
  </si>
  <si>
    <t>1149408976863465472</t>
  </si>
  <si>
    <t>1149242175126941697</t>
  </si>
  <si>
    <t>1149643558585917440</t>
  </si>
  <si>
    <t/>
  </si>
  <si>
    <t>39689218</t>
  </si>
  <si>
    <t>75246346</t>
  </si>
  <si>
    <t>66247511</t>
  </si>
  <si>
    <t>31103923</t>
  </si>
  <si>
    <t>787018422752194562</t>
  </si>
  <si>
    <t>1144076569847091200</t>
  </si>
  <si>
    <t>357606935</t>
  </si>
  <si>
    <t>783792992</t>
  </si>
  <si>
    <t>354229519</t>
  </si>
  <si>
    <t>2827610178</t>
  </si>
  <si>
    <t>46452468</t>
  </si>
  <si>
    <t>3931392513</t>
  </si>
  <si>
    <t>878247600096509952</t>
  </si>
  <si>
    <t>13719342</t>
  </si>
  <si>
    <t>15308478</t>
  </si>
  <si>
    <t>en</t>
  </si>
  <si>
    <t>de</t>
  </si>
  <si>
    <t>und</t>
  </si>
  <si>
    <t>nl</t>
  </si>
  <si>
    <t>ml</t>
  </si>
  <si>
    <t>no</t>
  </si>
  <si>
    <t>1146076254183088128</t>
  </si>
  <si>
    <t>1147599193755803653</t>
  </si>
  <si>
    <t>1148308856071757824</t>
  </si>
  <si>
    <t>1148452840643260416</t>
  </si>
  <si>
    <t>1148327100614660097</t>
  </si>
  <si>
    <t>1146645632448389120</t>
  </si>
  <si>
    <t>1149321144123777024</t>
  </si>
  <si>
    <t>1146691739836485632</t>
  </si>
  <si>
    <t>drobapi</t>
  </si>
  <si>
    <t>Twitter for iPhone</t>
  </si>
  <si>
    <t>Twitter for Android</t>
  </si>
  <si>
    <t>Twitter Web Client</t>
  </si>
  <si>
    <t>Instagram</t>
  </si>
  <si>
    <t>TweetDeck</t>
  </si>
  <si>
    <t xml:space="preserve">Social Media Publisher App </t>
  </si>
  <si>
    <t>Twitter Web App</t>
  </si>
  <si>
    <t>rapidlabfeed</t>
  </si>
  <si>
    <t>tweets I just enjoy a lot</t>
  </si>
  <si>
    <t>PCStwitterApp</t>
  </si>
  <si>
    <t>Bot Libre!</t>
  </si>
  <si>
    <t>Twitter for iPad</t>
  </si>
  <si>
    <t>Buffer</t>
  </si>
  <si>
    <t>SocialOomph</t>
  </si>
  <si>
    <t>FirstApp5)952~*</t>
  </si>
  <si>
    <t>dlvr.it</t>
  </si>
  <si>
    <t>National Herald</t>
  </si>
  <si>
    <t>IFTTT</t>
  </si>
  <si>
    <t>Sprout Social</t>
  </si>
  <si>
    <t>StopMadness2</t>
  </si>
  <si>
    <t>RetweetFTT</t>
  </si>
  <si>
    <t>Hootsuite Inc.</t>
  </si>
  <si>
    <t>Edtech genomics</t>
  </si>
  <si>
    <t>HubSpot</t>
  </si>
  <si>
    <t>27.7006728,35.8765956 
27.991918,35.8765956 
27.991918,36.13651 
27.7006728,36.13651</t>
  </si>
  <si>
    <t>78.3897718,17.3013989 
78.5404168,17.3013989 
78.5404168,17.4759 
78.3897718,17.4759</t>
  </si>
  <si>
    <t>-118.668404,33.704538 
-118.155409,33.704538 
-118.155409,34.337041 
-118.668404,34.337041</t>
  </si>
  <si>
    <t>27.9829939,-26.1362658 
28.1382322,-26.1362658 
28.1382322,-25.9811502 
27.9829939,-25.9811502</t>
  </si>
  <si>
    <t>113.81813,22.1465116 
114.502196,22.1465116 
114.502196,22.614177 
113.81813,22.614177</t>
  </si>
  <si>
    <t>Hellas</t>
  </si>
  <si>
    <t>India</t>
  </si>
  <si>
    <t>United States</t>
  </si>
  <si>
    <t>South Africa</t>
  </si>
  <si>
    <t>Hong Kong</t>
  </si>
  <si>
    <t>GR</t>
  </si>
  <si>
    <t>IN</t>
  </si>
  <si>
    <t>US</t>
  </si>
  <si>
    <t>ZA</t>
  </si>
  <si>
    <t>HK</t>
  </si>
  <si>
    <t>Notia Rodos, Greece</t>
  </si>
  <si>
    <t>Hyderabad, India</t>
  </si>
  <si>
    <t>Los Angeles, CA</t>
  </si>
  <si>
    <t>Sandton, South Africa</t>
  </si>
  <si>
    <t>01fb108e6298e285</t>
  </si>
  <si>
    <t>243cc16f6417a167</t>
  </si>
  <si>
    <t>3b77caf94bfc81fe</t>
  </si>
  <si>
    <t>178a87b8e2eaa375</t>
  </si>
  <si>
    <t>35fd5bacecc4c6e5</t>
  </si>
  <si>
    <t>Notia Rodos</t>
  </si>
  <si>
    <t>Hyderabad</t>
  </si>
  <si>
    <t>Los Angeles</t>
  </si>
  <si>
    <t>Sandton</t>
  </si>
  <si>
    <t>city</t>
  </si>
  <si>
    <t>country</t>
  </si>
  <si>
    <t>https://api.twitter.com/1.1/geo/id/01fb108e6298e285.json</t>
  </si>
  <si>
    <t>https://api.twitter.com/1.1/geo/id/243cc16f6417a167.json</t>
  </si>
  <si>
    <t>https://api.twitter.com/1.1/geo/id/3b77caf94bfc81fe.json</t>
  </si>
  <si>
    <t>https://api.twitter.com/1.1/geo/id/178a87b8e2eaa375.json</t>
  </si>
  <si>
    <t>https://api.twitter.com/1.1/geo/id/35fd5bacecc4c6e5.json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</si>
  <si>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</si>
  <si>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</si>
  <si>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</si>
  <si>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</si>
  <si>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</si>
  <si>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</si>
  <si>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</si>
  <si>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</si>
  <si>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</si>
  <si>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</si>
  <si>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</si>
  <si>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</si>
  <si>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</si>
  <si>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</si>
  <si>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</si>
  <si>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</si>
  <si>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</si>
  <si>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</si>
  <si>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</si>
  <si>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</si>
  <si>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</si>
  <si>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MRX</t>
  </si>
  <si>
    <t>BossOfMe Jerry Tolle</t>
  </si>
  <si>
    <t>Aggie</t>
  </si>
  <si>
    <t>Artemis Media</t>
  </si>
  <si>
    <t>SBS On Demand</t>
  </si>
  <si>
    <t>Victoria Davis</t>
  </si>
  <si>
    <t>Misha Collins - GISH IS COMING! JULY 27- AUG 3</t>
  </si>
  <si>
    <t>Mario</t>
  </si>
  <si>
    <t>Veritas Genetics</t>
  </si>
  <si>
    <t>Google</t>
  </si>
  <si>
    <t>DNA Cowgirl</t>
  </si>
  <si>
    <t>Medium</t>
  </si>
  <si>
    <t>OneZero by Medium</t>
  </si>
  <si>
    <t>Emily Mullin</t>
  </si>
  <si>
    <t>Mirza Cifric</t>
  </si>
  <si>
    <t>Google AI</t>
  </si>
  <si>
    <t>Pip Hutchison</t>
  </si>
  <si>
    <t>The Howarths</t>
  </si>
  <si>
    <t>Lokesh Bezzam</t>
  </si>
  <si>
    <t>Sudhir Chaudhary</t>
  </si>
  <si>
    <t>My DNA Fitness Test</t>
  </si>
  <si>
    <t>Claire Forster</t>
  </si>
  <si>
    <t>Liz</t>
  </si>
  <si>
    <t>Clean Sleeping</t>
  </si>
  <si>
    <t>DNA Intel</t>
  </si>
  <si>
    <t>Tactical Videos</t>
  </si>
  <si>
    <t>Defence Briefing</t>
  </si>
  <si>
    <t>Military.com</t>
  </si>
  <si>
    <t>CNN</t>
  </si>
  <si>
    <t>RCABioDesign</t>
  </si>
  <si>
    <t>PivotCloudSolutions</t>
  </si>
  <si>
    <t>Edible Archive</t>
  </si>
  <si>
    <t>Virginie Astuces Régime</t>
  </si>
  <si>
    <t>m/n</t>
  </si>
  <si>
    <t>HowToFind</t>
  </si>
  <si>
    <t>Lynn Serafinn</t>
  </si>
  <si>
    <t>EncrypGen</t>
  </si>
  <si>
    <t>TNW</t>
  </si>
  <si>
    <t>David Koepsell</t>
  </si>
  <si>
    <t>Trojan Molotov</t>
  </si>
  <si>
    <t>Last Act of Defiance</t>
  </si>
  <si>
    <t>Leslee _xD83D__xDEB4__xD83D__xDC2C__xD83D__xDC89_</t>
  </si>
  <si>
    <t>_xD83C__xDFC8__xD83C__xDFC0_⚾_xD83C__xDFD2__xD83D__xDC36__xD83D__xDC31__xD83D__xDC0E__xD83C__xDF0A__xD83C__xDF35__xD83C__xDFDC__xD83C__xDF3B_</t>
  </si>
  <si>
    <t>BloodyValentine</t>
  </si>
  <si>
    <t>Lusky</t>
  </si>
  <si>
    <t>LongTallSally</t>
  </si>
  <si>
    <t>The Gnome _xD83D__xDC99__xD83D__xDC9A_</t>
  </si>
  <si>
    <t>_xD801__xDC61__xD801__xDC73__xD801__xDC55__xD801__xDC51_ _xD801__xDC7F__xD801__xDC5F_ _xD801__xDC69_ _xD801__xDC5C__xD801__xDC6A__xD801__xDC5B__xD801__xDC5B__xD801__xDC69__xD801__xDC65_ λ ( _xD83C__xDFF3_️‍_xD83C__xDF08_ )</t>
  </si>
  <si>
    <t>Erie Ω</t>
  </si>
  <si>
    <t>Mattrellen</t>
  </si>
  <si>
    <t>TxConservativeLady</t>
  </si>
  <si>
    <t>Lou</t>
  </si>
  <si>
    <t>Stacia_xD83D__xDDA4_</t>
  </si>
  <si>
    <t>Donnie</t>
  </si>
  <si>
    <t>_xD83C__xDDFA__xD83C__xDDF8__xD83C__xDFF3_️‍_xD83C__xDF08_Insanity's Edge_xD83C__xDFF3_️‍_xD83C__xDF08__xD83C__xDDFA__xD83C__xDDF8_</t>
  </si>
  <si>
    <t>AlwaysJimbo</t>
  </si>
  <si>
    <t>Trum Pblo Ws</t>
  </si>
  <si>
    <t>Fifilapoo</t>
  </si>
  <si>
    <t>presidentelunatico _xD83C__xDF0A__xD83C__xDF0A__xD83C__xDF0A__xD83C__xDF0A__xD83D__xDC99__xD83D__xDC99__xD83C__xDF7A__xD83C__xDF7A__xD83C__xDF7F__xD83C__xDF7F_</t>
  </si>
  <si>
    <t>☆Sage Archer REVENGE☆ #MSDStrong_xD83D__xDCAA_#BoycottNRA_xD83D__xDEAB_</t>
  </si>
  <si>
    <t>Jordana Lipscomb</t>
  </si>
  <si>
    <t>Tommy D_xD83C__xDF1F__xD83C__xDF1F__xD83C__xDF1F_</t>
  </si>
  <si>
    <t>_xD83D__xDC97__xD83D__xDC93_J's Wild Marshmellos_xD83D__xDC93__xD83D__xDC97_</t>
  </si>
  <si>
    <t>Checks and Balances NOW</t>
  </si>
  <si>
    <t>_xD83C__xDF4A_ Matt _xD83C__xDF4A_</t>
  </si>
  <si>
    <t>Tek Knowledge - Internet God</t>
  </si>
  <si>
    <t>TheGhostOfTick</t>
  </si>
  <si>
    <t>Resister Black</t>
  </si>
  <si>
    <t>Miss Lee _xD83E__xDDD0_⚖️_xD83C__xDDFA__xD83C__xDDF8_</t>
  </si>
  <si>
    <t>#JusticeIsRighteous</t>
  </si>
  <si>
    <t>Deepstate Gitmo Detainee_xD83C__xDF0A__xD83C__xDF0A__xD83C__xDF0A_</t>
  </si>
  <si>
    <t>Scott</t>
  </si>
  <si>
    <t>PreacherBoy</t>
  </si>
  <si>
    <t>Vee _xD83D__xDC8B_</t>
  </si>
  <si>
    <t>Sonador@Dreamer</t>
  </si>
  <si>
    <t>voodoochild</t>
  </si>
  <si>
    <t>J. Frederick Millea</t>
  </si>
  <si>
    <t>Anu Acharya</t>
  </si>
  <si>
    <t>Mapmygenome</t>
  </si>
  <si>
    <t>Chitra Narayanan</t>
  </si>
  <si>
    <t>Akhila</t>
  </si>
  <si>
    <t>Cellmark Paternity</t>
  </si>
  <si>
    <t>DNA Solutions UK</t>
  </si>
  <si>
    <t>Justin T. Southerland</t>
  </si>
  <si>
    <t>Ann Hayley</t>
  </si>
  <si>
    <t>Support Texas Adoptee Rights</t>
  </si>
  <si>
    <t>Marci Purcell</t>
  </si>
  <si>
    <t>Chewie Chew</t>
  </si>
  <si>
    <t>|L I Z Z O|</t>
  </si>
  <si>
    <t>Marc Besselink</t>
  </si>
  <si>
    <t>Hartwig Medical</t>
  </si>
  <si>
    <t>Amsterdam UMC</t>
  </si>
  <si>
    <t>Chicago Genetics</t>
  </si>
  <si>
    <t>DNA Today_xD83D__xDC69__xD83C__xDFFC_‍_xD83D__xDD2C__xD83C__xDF99_</t>
  </si>
  <si>
    <t>Ruth Sharpe</t>
  </si>
  <si>
    <t>EndBSL</t>
  </si>
  <si>
    <t>1/1024th female.</t>
  </si>
  <si>
    <t>First Lady- Archived</t>
  </si>
  <si>
    <t>ObamaHasBigEars</t>
  </si>
  <si>
    <t>Victoria Deplorable Dreg of Society</t>
  </si>
  <si>
    <t>Colin Kaepernick</t>
  </si>
  <si>
    <t>Donald J. Trump</t>
  </si>
  <si>
    <t>✴️Gabi l_xD83D__xDC96_vesJesus✴️ #FreeAssange_xD83D__xDD07_NoTrain</t>
  </si>
  <si>
    <t>Lord GS ⭐️⭐️⭐️_xD83C__xDDFA__xD83C__xDDF8_</t>
  </si>
  <si>
    <t>Gabriella❤️</t>
  </si>
  <si>
    <t>CNBC Disruptors</t>
  </si>
  <si>
    <t>CNBC</t>
  </si>
  <si>
    <t>Rodrigo Martinez</t>
  </si>
  <si>
    <t>Gregory Roumeliotis</t>
  </si>
  <si>
    <t>Eve Sturges</t>
  </si>
  <si>
    <t>Ancestry</t>
  </si>
  <si>
    <t>23andMeSupport</t>
  </si>
  <si>
    <t>23andMe Research</t>
  </si>
  <si>
    <t>Zee News Malayalam</t>
  </si>
  <si>
    <t>Mathrubhumi News</t>
  </si>
  <si>
    <t>The Parenting Jungle</t>
  </si>
  <si>
    <t>DNA@Home</t>
  </si>
  <si>
    <t>Genealogy Tips</t>
  </si>
  <si>
    <t>Melissa Jane Lee</t>
  </si>
  <si>
    <t>MyGenx® DNA</t>
  </si>
  <si>
    <t>Stevie Karbo</t>
  </si>
  <si>
    <t>Severance Magazine</t>
  </si>
  <si>
    <t>Kate Blanchard</t>
  </si>
  <si>
    <t>ORIG3N</t>
  </si>
  <si>
    <t>Gillian Seetso</t>
  </si>
  <si>
    <t>Kenneth Levine</t>
  </si>
  <si>
    <t>Denise Drake RN</t>
  </si>
  <si>
    <t>Aoileann Ní Chuilleanáin</t>
  </si>
  <si>
    <t>Sarasota Prostate</t>
  </si>
  <si>
    <t>Deuce _xD83C__xDF99_</t>
  </si>
  <si>
    <t>95.7 The Party</t>
  </si>
  <si>
    <t>Nina Blanco</t>
  </si>
  <si>
    <t>Marcie Glicksman</t>
  </si>
  <si>
    <t>Edwin Cuppen</t>
  </si>
  <si>
    <t>StopTheMadness</t>
  </si>
  <si>
    <t>Democratic Party</t>
  </si>
  <si>
    <t>RickenRich</t>
  </si>
  <si>
    <t>Trumpgirl</t>
  </si>
  <si>
    <t>DeplorableAnn⭐️⭐️⭐️</t>
  </si>
  <si>
    <t>Hillary’s deleted server</t>
  </si>
  <si>
    <t>_xD83C__xDDFA__xD83C__xDDF8_❌Constable Curt❌</t>
  </si>
  <si>
    <t>Duncan Macleod</t>
  </si>
  <si>
    <t>Mass #MAGA</t>
  </si>
  <si>
    <t>Elizabeth Warren</t>
  </si>
  <si>
    <t>Ilhan Omar</t>
  </si>
  <si>
    <t>UMC Utrecht Genetica</t>
  </si>
  <si>
    <t>MyHeritage Norge</t>
  </si>
  <si>
    <t>_xD83D__xDE4F_✨Angela✨_xD83D__xDE4F_</t>
  </si>
  <si>
    <t>FamilyTreeTips.co.uk</t>
  </si>
  <si>
    <t>Garth German</t>
  </si>
  <si>
    <t>Comrade Nambudiri</t>
  </si>
  <si>
    <t>alavalathishaji</t>
  </si>
  <si>
    <t>Writers After Dark</t>
  </si>
  <si>
    <t>Sakura Ching B Chu</t>
  </si>
  <si>
    <t>Angie</t>
  </si>
  <si>
    <t>AlphaBiolabs</t>
  </si>
  <si>
    <t>JULIO IGLESIAS</t>
  </si>
  <si>
    <t>Enrique Iglesias</t>
  </si>
  <si>
    <t>Clone Bizarro _xD83D__xDD8A__xD83D__xDCCF__xD83D__xDC26_</t>
  </si>
  <si>
    <t>_xD83D__xDC51_Olori _xD83D__xDC51_</t>
  </si>
  <si>
    <t>Amanda Archibald, RD</t>
  </si>
  <si>
    <t>Melony Bartholomew</t>
  </si>
  <si>
    <t>Lazarus</t>
  </si>
  <si>
    <t>Candace Owens</t>
  </si>
  <si>
    <t>MJ Biotech</t>
  </si>
  <si>
    <t>WIRED</t>
  </si>
  <si>
    <t>Priority Domains</t>
  </si>
  <si>
    <t>Nutritional DNA</t>
  </si>
  <si>
    <t>Genomics Edtech</t>
  </si>
  <si>
    <t>The Verge</t>
  </si>
  <si>
    <t>MEDO</t>
  </si>
  <si>
    <t>National Geographic</t>
  </si>
  <si>
    <t>Biocompare</t>
  </si>
  <si>
    <t>Tecan</t>
  </si>
  <si>
    <t>Arlene B. Heed</t>
  </si>
  <si>
    <t>WTVR CBS 6 Richmond</t>
  </si>
  <si>
    <t>Kenya-Bioinformatics</t>
  </si>
  <si>
    <t>The Queen's Awards</t>
  </si>
  <si>
    <t>BBC EastEnders</t>
  </si>
  <si>
    <t>Coronation Street</t>
  </si>
  <si>
    <t>OriginalGene</t>
  </si>
  <si>
    <t>Martha Childers</t>
  </si>
  <si>
    <t>Fine turning our vision , products, and services for a plant based economy. #medicalmarijuana #wellness #plantbased #cannabis</t>
  </si>
  <si>
    <t>Multiple Streams of Income https://t.co/nADDhpBfSj
https://t.co/XLs9xKMBBv
https://t.co/iE0MYCoePm
https://t.co/e5ktksZMUa
https://t.co/LL3Tn7Yagr</t>
  </si>
  <si>
    <t>Artemis Media. Telling great stories with passion, integrity and style.
Do you have a family secret?https://t.co/h1zThqclky</t>
  </si>
  <si>
    <t>SBS On Demand gives you free, unlimited access to thousands of the world's best programs and movies: https://t.co/hBaPiQo0SJ</t>
  </si>
  <si>
    <t>What can I say?...No for real, what do I say???</t>
  </si>
  <si>
    <t>Actor, baker, candlestick maker</t>
  </si>
  <si>
    <t>Webentwickler, PC-Fachmann,Tontechniker, Pirat, Freigeist, Infaulenzer.  Krieg ist Frieden. Freiheit ist Sklaverei. Unwissenheit ist Stärke. 
Manchmal Satire...</t>
  </si>
  <si>
    <t>Sequencing your whole genome is the first step in a life-changing journey. Start yours today: https://t.co/9Y8uCa6Lak
#dna #genetics #thegenomecompany</t>
  </si>
  <si>
    <t>#HeyGoogle</t>
  </si>
  <si>
    <t>Writing a #scifi with students in #CreativeWriting class: #GenomicsAsteroid Also @cathcoste https://t.co/0L0auLBRfV</t>
  </si>
  <si>
    <t>Words matter. Learn more at https://t.co/KXvi8xUeaK. For support go to @MediumSupport or https://t.co/A7QR3wf377. To contact us,  email yourfriends@medium.com.</t>
  </si>
  <si>
    <t>Tech, science, and the frontlines of the future.</t>
  </si>
  <si>
    <t>Staff writer at @medium’s OneZero (@ozm), covering the intersection of biology and technology. Science writing instructor, @johnshopkins. emullin@medium.com</t>
  </si>
  <si>
    <t>CEO Veritas Genetics Opinions my own</t>
  </si>
  <si>
    <t>Google AI is focused on bringing the benefits of AI to everyone. In conducting and applying our research, we advance the state-of-the-art in many domains.</t>
  </si>
  <si>
    <t>Im not gonna lie, I HATE DONALD TRUMP #RESIST!  In/ from NYC.  blog at https://t.co/2giU7JYklK</t>
  </si>
  <si>
    <t>Editor In Chief, Zee News, Zee Business, WION. Hosts  India's No.1  News Show DNA every night at 9. Recipient of Ramnath Goenka Award for Hindi Journalism</t>
  </si>
  <si>
    <t>It's In Your DNA. Genetics determine how your body works. Stop guessing, get fit, lose weight, take our DNA fitness test today.</t>
  </si>
  <si>
    <t>Series Producer @artemisfilms 
Every Family Has a Secret hosted by Noni Hazlehurst -three part documentary series begins June 25th 7.30pm @SBS</t>
  </si>
  <si>
    <t>THESE UNLUCKY DEEDS || REJECT || YA duology WIP || Contemporary WIP || Married mom of a toddler || Feminist || Bi || She/her || #WritingCommunity Come say hi!</t>
  </si>
  <si>
    <t>#CleanSleeping #sleeping #sleep #health #sleeptech #sleepapnea #wellness #sleepmedicine #SiliconValley #LosAngeles #sleeptips #sleepdisorders #healthtech #USA</t>
  </si>
  <si>
    <t>Domain name for Sale #DNA #DNAtest #DNAtesting #genomics #genome #medtech #medicaltech #healthtech #health #healthcare #science #nutrition #genetictesting</t>
  </si>
  <si>
    <t>Domain name for Sale #tactics #tactical #prepper #preppers #survival #military #tacticalvideos #guns #NRA #gunshow #shooting #hunting #hunter #gunrange #USA</t>
  </si>
  <si>
    <t>#defence #military #PENTAGON #army #AirForce #navy #marines #USMC #militaryintelligence #intelligence #conflict #defencebriefing #MilitaryService #business #UK</t>
  </si>
  <si>
    <t>The Official http://t.co/iqMCS6M3ZD Twitter.  Follow for breaking military news, videos, and exclusive military content.</t>
  </si>
  <si>
    <t>I'm not a person. I'm the @cellfreetech auto-generated updates that are kinda cool. Sometimes I'm biochemical, other times robot, or just a preeety pic...</t>
  </si>
  <si>
    <t>It’s our job to #GoThere &amp; tell the most difficult stories. Join us! For more breaking news updates follow @CNNBRK  &amp; Download our app ?https://t.co/UCHG9M367J</t>
  </si>
  <si>
    <t>The @RCA BioDesign Challenge brings science and design together! visit https://t.co/h47Q1XQ95k</t>
  </si>
  <si>
    <t>Pivot Cloud Platform unlocks your legacy systems with no disruption and produces a map of your core business processes.  https://t.co/NlEFSQ19vM</t>
  </si>
  <si>
    <t>Recherche et partage de solutions minceur et bien-être :)</t>
  </si>
  <si>
    <t>how does the world think about a crypto euphoria? Via crypto, our values are globally exchanged toward futures.</t>
  </si>
  <si>
    <t>Official Twitter from https://t.co/IJkN7YIKgf</t>
  </si>
  <si>
    <t>Genealogist, writer, Trentino family history, family trees, research, translations, former marketer. Author #7Graces Marketing, #Tweepelicious</t>
  </si>
  <si>
    <t>EncrypGen's Gene-Chain DNA Data Marketplace brings DNA data owners together with DNA data buyers. DNA data is bought and sold with DNA Tokens on the blockchain.</t>
  </si>
  <si>
    <t>The heart of tech.</t>
  </si>
  <si>
    <t>Author, educator, attorney (retired), philosopher. Personal homepage: https://t.co/IblDkmdS5Q 
Founder/CEO: EncrypGen, Inc.
I like to post &amp; retweet liberal politics.</t>
  </si>
  <si>
    <t>_xD83D__xDCAF_American, Constitutionalist, Conservative, Veteran, Capitalist, Under ☝️God _xD83D__xDCAF_#Trump supporter IFB. +Add me 2 the #Maga _xD83D__xDE82_ #Trump2020 A.k.a. #silentmajority</t>
  </si>
  <si>
    <t>In life, be a #50 https://t.co/zZHa0fEEeT</t>
  </si>
  <si>
    <t>_xD83C__xDF0A_Libtard, #49ers, #SFGiants ⚕MAYO transplant list, I owe my hopeful donors for selfless acts of ♥️ Law geek. UK is my♥️Don't reply to MAGA, they're ignorant</t>
  </si>
  <si>
    <t>Resist the cult of personality and the sheep mentality of trump slaves. Not here to be nice, not tolerant of ignorance, not going to be the quiet #TickPack ☠️</t>
  </si>
  <si>
    <t>Commentator... Its a jungle out there.</t>
  </si>
  <si>
    <t>I came in on the #BlueWave to resist.
#Resist 
#Resistance 
#Releasethereport
#ReleaseTheFullReport</t>
  </si>
  <si>
    <t>The answer to Life,  the Universe and Everything.</t>
  </si>
  <si>
    <t>Software Engineering &amp; Tech Leadership. My work history is public. Google SRE (opinions mine). Gender Fluid, https://t.co/ucZRAWkG2S</t>
  </si>
  <si>
    <t>Back from the dead and Woke. #Resist: Corruption, Bigotry #VibeSec</t>
  </si>
  <si>
    <t>Hi, I'm Matt. Anarcho-communist. Change my mind if you can.
https://t.co/5x88TwZtbp  I'll get back to streaming some day.</t>
  </si>
  <si>
    <t>Born and raised in Texas. Where else?    #MAGA</t>
  </si>
  <si>
    <t>Trust The Plan! Justice is coming! WWG1WGA</t>
  </si>
  <si>
    <t>Earthling•Liberal•Animals_xD83C__xDF0E_Quondam•Ballerina•Unicorn_xD83E__xDD84_ High•Maintenance•Hippie_xD83D__xDC51_ West•Indies•Dutch•Irish_xD83C__xDDE7__xD83C__xDDF8__xD83C__xDDF3__xD83C__xDDF1__xD83C__xDDEE__xD83C__xDDEA_ #Resistance✨#ImpeachTheMF⚔️</t>
  </si>
  <si>
    <t>Just here for my country not to give it away</t>
  </si>
  <si>
    <t>When you elect a clown as president,  you should expect a circus... 
#Resistance #Equality #LGBT_PRIDE #BeyondTheCloset #VoteBlue2020 
Haters gonna hate, let Em</t>
  </si>
  <si>
    <t>#MAGA - Love God, Family, Coffee &amp; Bacon, Trump supporter since 1987. ProLife, 2nd Amendment, Wall. Conservative joined 1st time way before 2017 as shown LOL</t>
  </si>
  <si>
    <t>I used to be saddened by how much hate there is, and how our leaders spread it. I made this to vent. Now I’m here to mess w/ all of you.Makes me feel better_xD83D__xDC4D_</t>
  </si>
  <si>
    <t>Bear, Truth Seeker "Give me the liberty to know, to utter, and to argue freely according to conscience, above all liberties."   John Milton 
There is an L in it</t>
  </si>
  <si>
    <t>I am an educator interested in meeting many with diverse anti Trumper perspectives. I am #votebluenomatterwho how about you?</t>
  </si>
  <si>
    <t>59yr M HomeoSAPIENT!GOD GAVE ME A BRAIN I'M OBLIGED TO USE IT!Opinions Are Mine &amp; Should Be Yours 2 #WolfPackSec #OpPedo #MeToo #StrongTogether #RESIST #TimesUp</t>
  </si>
  <si>
    <t>Slightly crazy, somewhat tipsy, always involved. Parenting done well means you can declare victory and retreat. Volunteer mother for 27, make that 28, years</t>
  </si>
  <si>
    <t>Native New Yorker**
U.S. Army Vet**
LOVE OUR COUNTRY*Conservative*_xD83C__xDDFA__xD83C__xDDF8_ **Back Our Blue** I support 1A/ 2A rights** 4 More Years**_xD83C__xDDFA__xD83C__xDDF8__xD83C__xDDFA__xD83C__xDDF8_</t>
  </si>
  <si>
    <t>#OGMello #marshmellopac</t>
  </si>
  <si>
    <t>Congressional oversight now. Engage in debate (with facts) or be blocked. Your choice. Time for all Americans to come together. Cancer survivor(2x)</t>
  </si>
  <si>
    <t>Conservative. American exceptionalism is real _xD83C__xDDFA__xD83C__xDDF8_. Embrace it. Bigots can take a hike. #MAGA</t>
  </si>
  <si>
    <t>Content Creator &amp; Producer, Transgender_xD83C__xDFF3_️‍_xD83C__xDF08_ Activist - Instagram @Teknowmusic - #WolfPac - #NutSec - #TheWarOnBullshit</t>
  </si>
  <si>
    <t>The Big Blue Bug of Justice is resurrected to fight for truth and the American Way _xD83D__xDC4D_ #resist #FBR #TickPack _xD83D__xDC7B_</t>
  </si>
  <si>
    <t>#ITMFA #resist #BICpack #notmypresident tRump was NOT exonerated.</t>
  </si>
  <si>
    <t>Anti-Political Party | Anti-PC | Blissfully Married | Mom | Constitutional Conservative | No Q Fans | No DM's W/O Asking | #AgencyOfAwesome | Read Pinned Tweet!</t>
  </si>
  <si>
    <t>The GREATEST victory gained WITHOUT        Bloodshed! 
UNITED WE STAND DIVIDED WE FALL
#WWG1WGA #QANON #ForGodAndCountry #MAGA #AmericaFirst</t>
  </si>
  <si>
    <t>Deepstate operative detained in Gitmo. Russian disinformation will be quickly called out. Daily PTSD survivor. QAnon denier #vetsresist _xD83D__xDEAB_Russian bots</t>
  </si>
  <si>
    <t>100% Disabled Vet proudly served and sacrificed! Democrats I’m not PC &amp; never will be. America FIRST If you’re a Democrat you’re NOT a patriot #NeverSocialism</t>
  </si>
  <si>
    <t>#MAGA #TRUMPTRAIN SUPPORTS TRUMP 100%. #KAG2020 #PATRIOT #CONSERVATIVE #KAG #CHRISTIAN #BuildTheWall #CCOT #DrainTheSwamp #StandForTheAnthem R/T r not endorse</t>
  </si>
  <si>
    <t>_xD83C__xDDFA__xD83C__xDDF8__xD83D__xDC4D__xD83C__xDFFE__xD83C__xDF4F_ #VotingBlue2020</t>
  </si>
  <si>
    <t>Curiouser and curiouser..
Pragmatic INFJ. My friends call me the Valiant One.
Credo: Friends don't let friends drive stupid.
ESSE QUAM VIDERI.</t>
  </si>
  <si>
    <t>I went from being a Voter, to a Resister right after the F**king Moron was Putin Installed. #NotMyPresident,#Resistance. Works with Animals, Equestrian.</t>
  </si>
  <si>
    <t>California Liberal Democrat, ANTI-Trump, ANTI-Right Wing. Advocate of our Planet/Human/Animal rights #FuckTrump #TheResistance #PRU #FBR</t>
  </si>
  <si>
    <t>Philosophic rock poet, performing artist. Gourmet vegan.  Health/recovery activist: Passion for freeing drug, alcohol, tobacco slaves through musical art.</t>
  </si>
  <si>
    <t>https://t.co/vrXFcnjXgr || YGL || IITKGP || Personal Genomics(Genomepatri ), NGS -WGS, Exome, BabyMap , Poetry ( Atomic Pohe). https://t.co/RgXxMcNmgZ</t>
  </si>
  <si>
    <t>Personal Genomics (Genomepatri)+NGS Diagnostics +Whole Genome Sequencing+Whole Exome Sequencing+Newborn Screening(BabyMap)</t>
  </si>
  <si>
    <t>Journalist. Tea Guzzler. People Watcher. Traveller. Books, Brands and Banter</t>
  </si>
  <si>
    <t>Cellmark the UK's most experienced DNA testing service. Our NEXT DAY DNA testing + 3-5 DAY Hair Drug &amp; Alcohol testing services deliver “The Complete Package”</t>
  </si>
  <si>
    <t>More than 20-years experience in DNA testing: paternity, siblings, grandparents, twins.
Contact us from Mon to Fri, 8am-8pm.
Also on dna@dnasolutions.co.uk</t>
  </si>
  <si>
    <t>S. Baptist Preacher, Published Indie Author, Leathersmith, Geek/Nerd, Just an all around nice guy. I don't block people as long as you are willing to talk.</t>
  </si>
  <si>
    <t>#STAR #txadopteerights
#adopteerights
#txlege</t>
  </si>
  <si>
    <t>President, Texas Adoptee Rights ✳
Twitter: @txadopteerights
✳Writer✳Small Business Owner, JITT https://t.co/end5fEbsXG…</t>
  </si>
  <si>
    <t>Hi, I'm Chewie _xD83E__xDD2A_ My Life As A Hi-Five Pom Kid. Check Out My IG @hi_im_chewie That's Mostly Where I Hang Out! I’m Also On Tiktok @hi_im_chewie</t>
  </si>
  <si>
    <t>America’s Next Bop Star _xD83C__xDF51_</t>
  </si>
  <si>
    <t>Professor of pancreatic and hepatobiliary (HPB) surgery, Amsterdam UMC - Dutch Pancreatic Cancer Group, Dutch Pancreatitis Study Group</t>
  </si>
  <si>
    <t>Hartwig Medical Foundation stimuleert de vooruitgang in kankeronderzoek &amp; -behandeling, met als doel verbetering van de de zorg voor toekomstige kankerpatiënten</t>
  </si>
  <si>
    <t>Hallo. Wij zijn Amsterdam UMC. We reiken de hand aan Amsterdam &amp; omstreken en aan iedereen die met ons een gezond leven wil bevorderen. #AmsterdamUMC</t>
  </si>
  <si>
    <t>Providing personalized and compassionate genetic consultation services #geneticcounselor</t>
  </si>
  <si>
    <t>Genetics podcast/radio show Fri 10:30am on WHUS 91.7 FM. @KiraDineen talks #genetics #geneticcounseling #raredisease etc. Tweet/DM to be a guest!</t>
  </si>
  <si>
    <t>BSL News. #Dog Bite Prevention #Education #Science #ENDBSL
#Dogs #PitBull
#Veteran #RedFriday</t>
  </si>
  <si>
    <t>Buy my book or your a racist!!!</t>
  </si>
  <si>
    <t>Office of First Lady Michelle Obama. This is an archive of an Obama Administration account maintained by the National Archives and Records Administration (NARA)</t>
  </si>
  <si>
    <t>Thank You @realDonaldTrump. Just think if Hillary was elected #Deepstate #LockHerUp Obama, is a corrupt Weasel . #OBAMAHASBIGEARS No Pun Intended here.#MAGA</t>
  </si>
  <si>
    <t>Gonzalez - crafter✂️ - Hooker &amp; Drive by Shooter _xD83D__xDCF8_ - Trump Supporter - I Love America #LockHerUp - not sorry for the language, fed up with being PC for 2 long</t>
  </si>
  <si>
    <t>45th President of the United States of America_xD83C__xDDFA__xD83C__xDDF8_</t>
  </si>
  <si>
    <t>CrimePrevention Conceal_xD83D__xDD2B_Poet_xD83C__xDFA1_MAGA_xD83C__xDDFA__xD83C__xDDF8_KAG Military Patriot QArmy MCGA_xD83C__xDDE8__xD83C__xDDE6_Fb:@GenFlynn @GrrrGraphics @RealDrGina @WinstonCovfefe @afbranco
_xD83D__xDCBB_@WikiLeaks</t>
  </si>
  <si>
    <t>CONSERVATIVE..PROUD NAVY DAD..B&amp;R TEXAN..NRA..Support our Constitutional Republic. We say grace, and we say ma'am If you ain't into that, we don't give a damn.</t>
  </si>
  <si>
    <t>_xD83C__xDF07_Community Consultant_xD83C__xDF06_ GOD_xD83D__xDED0_Israel MAGA_xD83C__xDDFA__xD83C__xDDF8_Military #Q Leo MCGA_xD83C__xDDE8__xD83C__xDDE6_Fb:@RyanAFournier @GenFlynn @GrrrGraphics @TheMarkPantano @Malcolmoutloud @TeamErinCruz</t>
  </si>
  <si>
    <t>@CNBC’s annual list of 50 startups attacking the status quo across the hottest industries.</t>
  </si>
  <si>
    <t>First in business worldwide.</t>
  </si>
  <si>
    <t>Passionate about _xD83E__xDDEC_#biology #design #future : Chief Mktg &amp; Design Officer @VeritasGenetics : @IDEO @BCG @Kennedy_School alum : immigrant : #freediving #spicyfood</t>
  </si>
  <si>
    <t>International Business Development @VeritasGenetics, "The Real Genius of Technology is People!", supporter McLaren Racing, world traveler, world cultures lover</t>
  </si>
  <si>
    <t>writer, therapist, burrito lover, passionate dancer, momAF. magpieLIFE= creating a life you love with the life you have. #binders #pile she/her</t>
  </si>
  <si>
    <t>Ancestry is the world's leading resource for online family history &amp; genealogy. Visit our website at: http://t.co/zDLh1CqkTD</t>
  </si>
  <si>
    <t>23andMe Customer Care - We're here to help! Find us at https://t.co/nvCIkyqhXr. Follow us on @23andMe for the latest updates and promotions.</t>
  </si>
  <si>
    <t>Updates from the 23andMe Research Team on #Genomics #Genetics #GWAS #PheWAS . Follow @23andMe for product updates &amp; @23andMeSupport for help. RTs ≠ Endorsement</t>
  </si>
  <si>
    <t>Get latest updates and breaking news in Malayalam</t>
  </si>
  <si>
    <t>Mathrubhumi News, a TV channel from the prestigious Mathrubhumi stable, delivers quality content from all over the world 24X7, with a focus on Kerala.</t>
  </si>
  <si>
    <t>National Herald—founded in 1938 by Jawaharlal Nehru—is a news website and weekly newspaper with a focus on people, governance and current affairs</t>
  </si>
  <si>
    <t>Political News &amp; views | Opinion Polls | Live | Fact Check | Viral Jokes | Elections | Good Governance |
ReTweets are not Endorsements</t>
  </si>
  <si>
    <t>Multi award nominated Family &amp; Lifestyle @HuffPostUK blogger &amp; #Lionessmama Named my cub after a ninja turtle. Sleep deprived. Jade@theparentingjungle.com</t>
  </si>
  <si>
    <t>DNA@Home from Cellmark is a home testing kit to establish paternity and other DNA relationships.</t>
  </si>
  <si>
    <t>Struggling to find out about your family history? Come here for some tricks and tips!</t>
  </si>
  <si>
    <t>UK Lifestyle Blogger. I live in Gloucestershire with my fiancé Sean and our cat Zak.  Email me: hello@melissajanelee.com</t>
  </si>
  <si>
    <t>DNA Testing _xD83E__xDDEC_
Your predisposition for addictive and obsessive compulsive behaviors is in your DNA. _xD83D__xDC89__xD83D__xDEAC__xD83C__xDF7A__xD83C__xDF78__xD83D__xDD79_</t>
  </si>
  <si>
    <t>Graduated from UC! Fear the Moose! Funeral director</t>
  </si>
  <si>
    <t>For people who want to know where they come from #GeneticIdentityMatters  Edited by @jaxbkjax #NPEs #adoptees #Donorconceived #DNAsurprise</t>
  </si>
  <si>
    <t>Biotech founder @ORIG3N_Inc, technology enthusiast, driven to extend lives with regenerative medicine. #boston #ohiostate @kenanflagler</t>
  </si>
  <si>
    <t>We believe in empowering you to take charge of your well being. Join us on our mission to turn scientific discoveries into practical solutions.</t>
  </si>
  <si>
    <t>God First
|| Trying to find my place in this world by traveling.
|| Beauty | Lifestyle | Travel Blogger
|| South African _xD83C__xDDFF__xD83C__xDDE6_</t>
  </si>
  <si>
    <t>Vice President of HR, ORIG3N</t>
  </si>
  <si>
    <t>Denise Drake, RN, founder of Coastal Paternity. I provide Court Admissible DNA Paternity Testing and Drug Test to families nationwide</t>
  </si>
  <si>
    <t>Urologist specialized in advanced prostate cancer diagnostics (prostate MRI, genomics and MRI-guided fusion biopsy) and treatment (whole gland and focal HIFU).</t>
  </si>
  <si>
    <t>Radio guy on @957TheParty, @BeatColorado, @Jamn945, @Jamn1075, @Kube933 &amp; all over on @iHeartRadio IG/Snap/FB @DeuceOnTheAir</t>
  </si>
  <si>
    <t>95.7 The Party is Denver's Number 1 Hit Music Station! Stream us here https://t.co/Gx7OL3x8yv</t>
  </si>
  <si>
    <t>Radio Personality • The Party Morning Show • @957TheParty • CHI_xD83D__xDEEB_STL_xD83D__xDEEB_DEN_xD83C__xDFE0_ I also do facebook and insta stuff so give me a follow! Same handle</t>
  </si>
  <si>
    <t>Chief Scientific Officer at https://t.co/z9WCZJqJyH</t>
  </si>
  <si>
    <t>#StopAbortion #StopGayMarriage #StopIllegalAliens #BuildTheWall #SecureTheBorder #DeportThemAll #HillaryForPrison #NoLibtards #FollowPatriots #TrumpTrain #KAG</t>
  </si>
  <si>
    <t>We’re working around the clock to elect Democrats across the country. Looking for the official voice of the DNC? Follow us here: @TheDemocrats</t>
  </si>
  <si>
    <t>Rickenbacker guitars and basses are the interest... and Military History, Generals, that sort of thing; and musings about Political conspiracies; support BrOTs</t>
  </si>
  <si>
    <t>American Patriot  #MAGA #KAG AMERICA 1ST. Stop the identity politics.   Dems are the party of Jim Crowe.
#1A #2A  Member of the #Protectyourvoteusa.org</t>
  </si>
  <si>
    <t>#Covfefe #MAGA ❌</t>
  </si>
  <si>
    <t>The reports of my demise are greatly exaggerated. #MAGA support President Trump _xD83D__xDCAF_, Pro 2A NRA member</t>
  </si>
  <si>
    <t>Husband, father, avid reader, ultraconservative, veteran, former LEO and firm believer in the founding fathers and Constitution of the United States of America.</t>
  </si>
  <si>
    <t>FIX AMERICA NOW! BEFORE IT IS TOO LATE!  #MAGA!  #KAG! #FinishtheWall! #Trump2020</t>
  </si>
  <si>
    <t>#MAGA #KAG Fix America Before It's Too Late! Trump is MY President! Proudly Blocked by @Rosie O'Donnell</t>
  </si>
  <si>
    <t>US Senator, MA. Former teacher &amp; law professor. Wife, mom (Amelia, Alex, Bailey, @CFPB), grandmother, &amp; Okie. Official account: 2020 Presidential Campaign.</t>
  </si>
  <si>
    <t>I SIT JUST ON THE RIGHT SIDE OF RUSH!!! TEA ANYONE:)</t>
  </si>
  <si>
    <t>Mom, Refugee, Intersectional Feminist, 2017 Top Angler of the Governor's Fishing Opener and Congresswoman for #MN05. Join me _xD83D__xDC47__xD83C__xDFFD_</t>
  </si>
  <si>
    <t>UMC Utrecht Genetica. Research, erfelijkheidsonderzoek, chromosoomonderzoek, DNA-diagnostiek (genoomdiagnostiek) en onderwijs. Locaties: WKZ/Stratenum</t>
  </si>
  <si>
    <t>Gjør som 95 mill. andre og benytt deg av MyHeritage for å lære om din slektshistorie. Oppdag din etniske tilhørighet og finn nye slektninger med MyHeritage DNA.</t>
  </si>
  <si>
    <t>Lover of God! Pro-Life.I believe in miracles!Mom to a 26 year old Autistic son.Freelance Photographer,Script/Song Writer,Prayer Warrior,Southern Gal,Poet lover</t>
  </si>
  <si>
    <t>Family Tree Tips was started in July 2016 as a way to put all the tips and little tricks I have learnt whilst researching family trees down in one place.</t>
  </si>
  <si>
    <t>#RadicalLeftist #CaliforniaCommunist  Aspiring transgender #microPoet | #KanhaiyaBHAKT #JihadiLivesMatter #lolSALAM | Parody of @VinodNarayan | #RussianBOT</t>
  </si>
  <si>
    <t>A certain shameless #AnthamCommie your GauMatha has warned about. Opinions are personal. Better have one of your own.</t>
  </si>
  <si>
    <t>Life through the eyes of #storytellers, snarky #podcasters, &amp; expert human beings!!! _xD83D__xDE1C_ We’re award-winning #authors S.K. Anthony &amp; Raymond Esposito. _xD83D__xDCDA__xD83D__xDE1A_</t>
  </si>
  <si>
    <t>+852 H.K. IG
20 year old BI
Capricorn girl
A5&amp;Cool&amp;Lonely
Love Singing
Love AKB48
2016 DSEr
Follow me la</t>
  </si>
  <si>
    <t>Live life to express not to impress. Don't strive to make your presence noticed, just make your absence felt. #achieve#faith#Caligirl#addictedtoretailtherapy</t>
  </si>
  <si>
    <t>Award Winning UK based DNA, Drug &amp;  Alcohol testing laboratory. Legal Testing and Experts in Family Law, Workplace Testing &amp; Public Testing Services.</t>
  </si>
  <si>
    <t>Official Twitter page for Julio Iglesias</t>
  </si>
  <si>
    <t>Official Enrique Iglesias Twitter. “DESPUES QUE TE PERDI” w/ @jonzmenpr OUT NOW. Watch &amp; Listen at:</t>
  </si>
  <si>
    <t>Just another Bizarro Clone, tweeting things and keeping abreast on the Earthly state of affairs. https://t.co/lNX9xUj0pM</t>
  </si>
  <si>
    <t>Goddess Of Beauty #LongLiveCJ #SweetDreamsCassandra #DallasMUA #DallasModel #FutureRN</t>
  </si>
  <si>
    <t>The Genomic Kitchen unites genetic science with the culinary arts to prepare foods recognized by your DNA. We call this culinary genomics.</t>
  </si>
  <si>
    <t>Official page for AlphaBiolabs USA, the home of DNA Testing, Alcohol Testing and Drug Testing for members of public, legal profession and local authorities</t>
  </si>
  <si>
    <t>World Traveler, Dreamer &amp; Doer, Reaching Goals, Story Teller, Passionate, Driven. Seeking Business Partners. ✈ Adventure starts NOW! ✈</t>
  </si>
  <si>
    <t>Retired Army, Trucker, Rabid Conservative, NRA Lifetime Member, Banned from Twatter 13 times! #Lazarus #Relentless</t>
  </si>
  <si>
    <t>Black People Don’t Have to be Democrats. #BLEXIT</t>
  </si>
  <si>
    <t>#biotech #biotechnology #business #entrepreneur #SiliconValley #paloalto #technology #DigitalTransformation #science #medicine #genomics #DNA #genes #genome</t>
  </si>
  <si>
    <t>WIRED is where tomorrow is realized.</t>
  </si>
  <si>
    <t>#domains #domainNames #business #entrepreneur #branding #brands #startup #startups #technology #SiliconValley #PaloAlto #commerce #ecommerce #DomainNameForSale</t>
  </si>
  <si>
    <t>#DNA #DNAtest #DNAtesting #genomics #genome #medtech #medicaltech #healthtech #health #healthcare #science #nutrition #sportsnutrition #diet #business #wellness</t>
  </si>
  <si>
    <t>Evolving #genomics #bioinformatics #edtech</t>
  </si>
  <si>
    <t>https://t.co/W2SFxIXkC4 covers life in the future.</t>
  </si>
  <si>
    <t>International medical services,24/24 *40268966</t>
  </si>
  <si>
    <t>Taking our understanding and awareness of the world further for 130 years</t>
  </si>
  <si>
    <t>Stay up to date on the latest Life Science product news, reviews, pricing, videos, tips and more.</t>
  </si>
  <si>
    <t>Tecan is a leading global provider of automated lab solutions. Our (OEM) systems and components help the work in clinical diagnostics, research, drug discovery.</t>
  </si>
  <si>
    <t>married, mother of 2, MIRACLE SWEEPSTAKES, ENIGMA, ENYA, DURAN DURAN, DAVE KOZ, RICKY MARTIN, SERGIO MENDEZ, CAROLINA LIAR, ONE REPUBLIC, BARRY GIBB.</t>
  </si>
  <si>
    <t>Local news and beyond, discussion and an inside look at the process.</t>
  </si>
  <si>
    <t>Training, consultancy and research in bioinformatics, genomics, proteomics, in silico drug and vaccine design, metabolomics and systems biology</t>
  </si>
  <si>
    <t>This is the official Twitter account for The Queen's Awards for Enterprise.</t>
  </si>
  <si>
    <t>Official BBC EastEnders with the latest news and gossip from Albert Square.</t>
  </si>
  <si>
    <t>Monday, Wednesday and Friday on @ITV @wearestv 
Find the Cast on Twitter: https://t.co/wYwQRkCuPJ</t>
  </si>
  <si>
    <t>#OriginalGene helps you learn more about yourself and explore the secret code, hidden in your #DNA.</t>
  </si>
  <si>
    <t>Psychotherapist</t>
  </si>
  <si>
    <t>New Jersey</t>
  </si>
  <si>
    <t>Arizona</t>
  </si>
  <si>
    <t>Fremantle, Western Australia</t>
  </si>
  <si>
    <t>Australia</t>
  </si>
  <si>
    <t>moron, mongolia</t>
  </si>
  <si>
    <t>Boston</t>
  </si>
  <si>
    <t>Mountain View, CA</t>
  </si>
  <si>
    <t>Chiang Mai &amp; Pau</t>
  </si>
  <si>
    <t>San Francisco, CA, US</t>
  </si>
  <si>
    <t>Baltimore/DC</t>
  </si>
  <si>
    <t>Perth, Western Australia</t>
  </si>
  <si>
    <t>London</t>
  </si>
  <si>
    <t>Queens, NY, USA</t>
  </si>
  <si>
    <t>ÜT: 28.562395,77.33867</t>
  </si>
  <si>
    <t>Little big city, New Jersey</t>
  </si>
  <si>
    <t xml:space="preserve">Domain name for Sale </t>
  </si>
  <si>
    <t>Domain Name For Sale</t>
  </si>
  <si>
    <t>Domain name for Sale</t>
  </si>
  <si>
    <t>Cork, Ireland</t>
  </si>
  <si>
    <t>London, England</t>
  </si>
  <si>
    <t>Ireland</t>
  </si>
  <si>
    <t>cryptospace specifically jp</t>
  </si>
  <si>
    <t>Bedford, England</t>
  </si>
  <si>
    <t>Amsterdam, The Netherlands</t>
  </si>
  <si>
    <t>52.086256,4.340535</t>
  </si>
  <si>
    <t>The Deep South</t>
  </si>
  <si>
    <t>Mayo Clinic in Rochester</t>
  </si>
  <si>
    <t>The Deep Dark Sea</t>
  </si>
  <si>
    <t xml:space="preserve">The Secret Garden </t>
  </si>
  <si>
    <t>San Francisco, CA</t>
  </si>
  <si>
    <t>#FollowTheLight</t>
  </si>
  <si>
    <t>Houston, Tx</t>
  </si>
  <si>
    <t>WI</t>
  </si>
  <si>
    <t>Where The Wild Things Are, USA</t>
  </si>
  <si>
    <t>Missouri, USA</t>
  </si>
  <si>
    <t>Georgia, USA</t>
  </si>
  <si>
    <t>United Kingdom</t>
  </si>
  <si>
    <t>Portland, ME</t>
  </si>
  <si>
    <t>Currently At Large</t>
  </si>
  <si>
    <t>San Diego</t>
  </si>
  <si>
    <t>North Carolina</t>
  </si>
  <si>
    <t>California, USA</t>
  </si>
  <si>
    <t>Diagonally across from you.</t>
  </si>
  <si>
    <t>NY</t>
  </si>
  <si>
    <t>The gates of Heaven and Hell</t>
  </si>
  <si>
    <t>Knoxville, TN</t>
  </si>
  <si>
    <t xml:space="preserve">Lonely in Gitmo </t>
  </si>
  <si>
    <t>Coming to your city</t>
  </si>
  <si>
    <t>Blue Springs, MO</t>
  </si>
  <si>
    <t>Greenfield, USA</t>
  </si>
  <si>
    <t>Texas, USA</t>
  </si>
  <si>
    <t>Santa Rosa, CA</t>
  </si>
  <si>
    <t>Quadrant 45</t>
  </si>
  <si>
    <t>in.linkedin.com/in/anuacharya</t>
  </si>
  <si>
    <t>New Delhi</t>
  </si>
  <si>
    <t>Abingdon, UK</t>
  </si>
  <si>
    <t>London, UNITED KINGDOM</t>
  </si>
  <si>
    <t>Ada, Oklahoma, USA</t>
  </si>
  <si>
    <t>Texas</t>
  </si>
  <si>
    <t>Austin, TX</t>
  </si>
  <si>
    <t>#CUZILOVEYOU ALBUM OUT NOW</t>
  </si>
  <si>
    <t>Netherlands</t>
  </si>
  <si>
    <t>Amsterdam</t>
  </si>
  <si>
    <t>Northbrook, IL</t>
  </si>
  <si>
    <t>Connecticut, USA</t>
  </si>
  <si>
    <t>America</t>
  </si>
  <si>
    <t>On your TV &amp; fashion magazines</t>
  </si>
  <si>
    <t>Washington, DC</t>
  </si>
  <si>
    <t>Los Angeles,  California</t>
  </si>
  <si>
    <t>Wesley Chapel, Florida</t>
  </si>
  <si>
    <t>US.Italy _xD83D__xDEAB_NoDate_xD83D__xDEAB_Porn_xD83D__xDEAB_Lewd</t>
  </si>
  <si>
    <t>USA  _xD83D__xDDE8_️NOTRAINSNoPornNoDate_xD83D__xDCAC_</t>
  </si>
  <si>
    <t>Englewood Cliffs, NJ</t>
  </si>
  <si>
    <t>Boston, MA</t>
  </si>
  <si>
    <t>USA</t>
  </si>
  <si>
    <t>Kerala, India</t>
  </si>
  <si>
    <t>New Delhi, India</t>
  </si>
  <si>
    <t>Devon, England</t>
  </si>
  <si>
    <t>Abingdon, England</t>
  </si>
  <si>
    <t>South West, England</t>
  </si>
  <si>
    <t>The U</t>
  </si>
  <si>
    <t>Beaufort,SC</t>
  </si>
  <si>
    <t>Dublin City, Ireland</t>
  </si>
  <si>
    <t>Sarasota, FL</t>
  </si>
  <si>
    <t>On Your Radio</t>
  </si>
  <si>
    <t>Denver</t>
  </si>
  <si>
    <t>Denver, CO</t>
  </si>
  <si>
    <t>Bilthoven</t>
  </si>
  <si>
    <t>Illinois, USA</t>
  </si>
  <si>
    <t>Southeastern, PA</t>
  </si>
  <si>
    <t>Massachusetts, USA</t>
  </si>
  <si>
    <t>Massachusetts</t>
  </si>
  <si>
    <t>Minneapolis</t>
  </si>
  <si>
    <t>Utrecht</t>
  </si>
  <si>
    <t>Brighton, England</t>
  </si>
  <si>
    <t>San Francisco</t>
  </si>
  <si>
    <t>#CaliphateOfKerala</t>
  </si>
  <si>
    <t>New York &amp; Florida</t>
  </si>
  <si>
    <t>UK &amp; Ireland</t>
  </si>
  <si>
    <t>Miami, FL</t>
  </si>
  <si>
    <t>Gotham</t>
  </si>
  <si>
    <t>Clearwater, FL</t>
  </si>
  <si>
    <t>New York, USA</t>
  </si>
  <si>
    <t>San Francisco/New York</t>
  </si>
  <si>
    <t>New York</t>
  </si>
  <si>
    <t>Romania/Brasov</t>
  </si>
  <si>
    <t>Global</t>
  </si>
  <si>
    <t>South San Francisco, CA</t>
  </si>
  <si>
    <t>North Valley Stream, New York</t>
  </si>
  <si>
    <t>Richmond, Virginia</t>
  </si>
  <si>
    <t>Nairobi</t>
  </si>
  <si>
    <t>Elstree, UK</t>
  </si>
  <si>
    <t>Manchester</t>
  </si>
  <si>
    <t>Kansas City, Missouri, USA</t>
  </si>
  <si>
    <t>https://t.co/do8HJvg9II</t>
  </si>
  <si>
    <t>https://t.co/KvGEtv3UqJ</t>
  </si>
  <si>
    <t>https://t.co/bIHvcS0ZmC</t>
  </si>
  <si>
    <t>https://t.co/h8js2Rk81v</t>
  </si>
  <si>
    <t>https://t.co/4I2Bf4oU4U</t>
  </si>
  <si>
    <t>https://t.co/APl9pR23ik</t>
  </si>
  <si>
    <t>https://t.co/ZKjExFWujb</t>
  </si>
  <si>
    <t>https://t.co/lBRG4Dh1AC</t>
  </si>
  <si>
    <t>https://t.co/JV5396gd2O</t>
  </si>
  <si>
    <t>https://t.co/AgGlT6HWqC</t>
  </si>
  <si>
    <t>https://t.co/S8O82Ybk8O</t>
  </si>
  <si>
    <t>https://t.co/FXJ58bGI0t</t>
  </si>
  <si>
    <t>https://t.co/yKZQXB10TT</t>
  </si>
  <si>
    <t>https://t.co/2giU7JGJuc</t>
  </si>
  <si>
    <t>https://t.co/Zl5KSVOUJK</t>
  </si>
  <si>
    <t>https://t.co/BS8pmNeTrD</t>
  </si>
  <si>
    <t>https://t.co/DE2FPyqNbD</t>
  </si>
  <si>
    <t>https://t.co/iZa93f7Keg</t>
  </si>
  <si>
    <t>https://t.co/wXaesyCwdJ</t>
  </si>
  <si>
    <t>https://t.co/fFat4fL58u</t>
  </si>
  <si>
    <t>https://t.co/7rfa1alajD</t>
  </si>
  <si>
    <t>https://t.co/kEf8ZQejmX</t>
  </si>
  <si>
    <t>http://www.Military.com</t>
  </si>
  <si>
    <t>https://t.co/0G4yCYV5YG</t>
  </si>
  <si>
    <t>http://t.co/IaghNW8Xm2</t>
  </si>
  <si>
    <t>https://t.co/h47Q1Y7JWS</t>
  </si>
  <si>
    <t>https://t.co/8aljgCRCIc</t>
  </si>
  <si>
    <t>https://t.co/9TCtE7p8SB</t>
  </si>
  <si>
    <t>https://t.co/SbmLMC4NwK</t>
  </si>
  <si>
    <t>https://t.co/PJK4LY30F6</t>
  </si>
  <si>
    <t>https://t.co/E2L0PPPdnt</t>
  </si>
  <si>
    <t>https://t.co/SKjBvtAx9z</t>
  </si>
  <si>
    <t>https://t.co/tyHkVPSvyV</t>
  </si>
  <si>
    <t>https://t.co/pfCEyzC9jS</t>
  </si>
  <si>
    <t>https://t.co/wFoPg9fENB</t>
  </si>
  <si>
    <t>https://t.co/iVwbpffMwy</t>
  </si>
  <si>
    <t>https://t.co/5TAF6ijWwt</t>
  </si>
  <si>
    <t>http://t.co/YQnHviQyp3</t>
  </si>
  <si>
    <t>https://t.co/nwylRBxg3t</t>
  </si>
  <si>
    <t>https://t.co/2Gge0twdqs</t>
  </si>
  <si>
    <t>https://t.co/esPY2mG5iI</t>
  </si>
  <si>
    <t>http://t.co/9bIKdGeG0Z</t>
  </si>
  <si>
    <t>http://t.co/HHMOX4hZV7</t>
  </si>
  <si>
    <t>https://t.co/uufYZnhBZk</t>
  </si>
  <si>
    <t>https://t.co/mfkc25q0Nh</t>
  </si>
  <si>
    <t>https://t.co/OUeN3t4Dku</t>
  </si>
  <si>
    <t>https://t.co/asbg9F67Ql</t>
  </si>
  <si>
    <t>https://t.co/SnoLUx0Jn6</t>
  </si>
  <si>
    <t>https://t.co/ehLPkbOaa6</t>
  </si>
  <si>
    <t>https://t.co/nOATSK0FKg</t>
  </si>
  <si>
    <t>https://t.co/rrK03agcWp</t>
  </si>
  <si>
    <t>https://t.co/mDgnO3QUup</t>
  </si>
  <si>
    <t>https://t.co/OTH6srPzMw</t>
  </si>
  <si>
    <t>https://t.co/V8pPUNdeQb</t>
  </si>
  <si>
    <t>https://t.co/OMxB0x7xC5</t>
  </si>
  <si>
    <t>https://t.co/wDZeL7T6zW</t>
  </si>
  <si>
    <t>https://t.co/WpVfey0er2</t>
  </si>
  <si>
    <t>https://t.co/k781U4GosL</t>
  </si>
  <si>
    <t>https://t.co/GeP1lOXgH3</t>
  </si>
  <si>
    <t>https://t.co/D3PsdQ7Nx6</t>
  </si>
  <si>
    <t>https://t.co/cLn0jAxenN</t>
  </si>
  <si>
    <t>https://t.co/i6vfzcaGY7</t>
  </si>
  <si>
    <t>https://t.co/2H1kAFi0qz</t>
  </si>
  <si>
    <t>http://t.co/eQkWIOAI</t>
  </si>
  <si>
    <t>https://t.co/EC0QuiiBM2</t>
  </si>
  <si>
    <t>https://t.co/GkUCiqLMA9</t>
  </si>
  <si>
    <t>https://t.co/625KNlyynP</t>
  </si>
  <si>
    <t>https://t.co/8x3yzce6LS</t>
  </si>
  <si>
    <t>http://t.co/vltOHl2vKP</t>
  </si>
  <si>
    <t>https://t.co/S7CvQZwe5w</t>
  </si>
  <si>
    <t>https://t.co/hFWQAfnRBC</t>
  </si>
  <si>
    <t>https://t.co/z9WCZJqJyH</t>
  </si>
  <si>
    <t>https://t.co/z9WCZJIkqf</t>
  </si>
  <si>
    <t>https://t.co/o4W83q8Lbo</t>
  </si>
  <si>
    <t>https://t.co/TUqlw0VfLY</t>
  </si>
  <si>
    <t>https://t.co/EzNvtjoQvd</t>
  </si>
  <si>
    <t>https://t.co/Y4eKYyryGn</t>
  </si>
  <si>
    <t>https://t.co/40A9kHlo9r</t>
  </si>
  <si>
    <t>https://t.co/40A9kHCZy1</t>
  </si>
  <si>
    <t>https://t.co/CS7va7rrEj</t>
  </si>
  <si>
    <t>https://t.co/oHfymqBiSQ</t>
  </si>
  <si>
    <t>https://t.co/XKkY8lCSgD</t>
  </si>
  <si>
    <t>https://t.co/BtKfTKRCOR</t>
  </si>
  <si>
    <t>https://t.co/GpQErcEp3y</t>
  </si>
  <si>
    <t>http://t.co/AxACnDHq59</t>
  </si>
  <si>
    <t>http://t.co/Tgs12effy9</t>
  </si>
  <si>
    <t>https://t.co/SWuDQueO2w</t>
  </si>
  <si>
    <t>http://t.co/kteRld85sd</t>
  </si>
  <si>
    <t>https://t.co/9Mq76PW7Lg</t>
  </si>
  <si>
    <t>https://t.co/Tk7jCVUzyO</t>
  </si>
  <si>
    <t>https://t.co/84MgC4BMS5</t>
  </si>
  <si>
    <t>https://t.co/xjcmfHmbBN</t>
  </si>
  <si>
    <t>https://t.co/hp8f3nlDIX</t>
  </si>
  <si>
    <t>https://t.co/YaQv2LHGdl</t>
  </si>
  <si>
    <t>https://t.co/VSDEqV20EW</t>
  </si>
  <si>
    <t>https://t.co/HuSaOVwabb</t>
  </si>
  <si>
    <t>https://t.co/DNkAJOtEPl</t>
  </si>
  <si>
    <t>https://t.co/DkZfWRj9pb</t>
  </si>
  <si>
    <t>https://t.co/jFkt97au2p</t>
  </si>
  <si>
    <t>https://t.co/HIVoFXuUIV</t>
  </si>
  <si>
    <t>https://t.co/gu1pIKscie</t>
  </si>
  <si>
    <t>http://t.co/W2SFxIXkC4</t>
  </si>
  <si>
    <t>http://t.co/KFPpjtZ4cd</t>
  </si>
  <si>
    <t>http://t.co/mwaSar7U14</t>
  </si>
  <si>
    <t>http://t.co/HJ97wO0TrK</t>
  </si>
  <si>
    <t>http://t.co/oep6qFawDK</t>
  </si>
  <si>
    <t>https://t.co/zJfzzilnto</t>
  </si>
  <si>
    <t>http://t.co/5f0FmzLOMG</t>
  </si>
  <si>
    <t>https://t.co/DLurCQ5XDC</t>
  </si>
  <si>
    <t>https://t.co/jFdEg2xz0j</t>
  </si>
  <si>
    <t>https://t.co/BEBSnlQeVZ</t>
  </si>
  <si>
    <t>http://t.co/nGdHX881s3</t>
  </si>
  <si>
    <t>https://pbs.twimg.com/profile_banners/2256664812/1546922991</t>
  </si>
  <si>
    <t>https://pbs.twimg.com/profile_banners/36603061/1562393523</t>
  </si>
  <si>
    <t>https://pbs.twimg.com/profile_banners/54748362/1558663569</t>
  </si>
  <si>
    <t>https://pbs.twimg.com/profile_banners/743219125321752576/1549580723</t>
  </si>
  <si>
    <t>https://pbs.twimg.com/profile_banners/1143873358355935232/1561556061</t>
  </si>
  <si>
    <t>https://pbs.twimg.com/profile_banners/39689218/1561416793</t>
  </si>
  <si>
    <t>https://pbs.twimg.com/profile_banners/21948981/1489506419</t>
  </si>
  <si>
    <t>https://pbs.twimg.com/profile_banners/2387644962/1561990598</t>
  </si>
  <si>
    <t>https://pbs.twimg.com/profile_banners/20536157/1560894096</t>
  </si>
  <si>
    <t>https://pbs.twimg.com/profile_banners/783713289515794432/1555953053</t>
  </si>
  <si>
    <t>https://pbs.twimg.com/profile_banners/571202103/1552491973</t>
  </si>
  <si>
    <t>https://pbs.twimg.com/profile_banners/1123227507631820803/1557781451</t>
  </si>
  <si>
    <t>https://pbs.twimg.com/profile_banners/39619445/1459450084</t>
  </si>
  <si>
    <t>https://pbs.twimg.com/profile_banners/46985204/1485181625</t>
  </si>
  <si>
    <t>https://pbs.twimg.com/profile_banners/33838201/1525739769</t>
  </si>
  <si>
    <t>https://pbs.twimg.com/profile_banners/210067453/1556228831</t>
  </si>
  <si>
    <t>https://pbs.twimg.com/profile_banners/1107335072/1486424851</t>
  </si>
  <si>
    <t>https://pbs.twimg.com/profile_banners/75246346/1476440891</t>
  </si>
  <si>
    <t>https://pbs.twimg.com/profile_banners/1052584676265680896/1544818592</t>
  </si>
  <si>
    <t>https://pbs.twimg.com/profile_banners/4770835272/1560406288</t>
  </si>
  <si>
    <t>https://pbs.twimg.com/profile_banners/342906274/1496287259</t>
  </si>
  <si>
    <t>https://pbs.twimg.com/profile_banners/957273470269841410/1517566575</t>
  </si>
  <si>
    <t>https://pbs.twimg.com/profile_banners/1040317560078692352/1537042885</t>
  </si>
  <si>
    <t>https://pbs.twimg.com/profile_banners/772927277742960640/1473116261</t>
  </si>
  <si>
    <t>https://pbs.twimg.com/profile_banners/1142893471667249152/1561322315</t>
  </si>
  <si>
    <t>https://pbs.twimg.com/profile_banners/14692385/1498764124</t>
  </si>
  <si>
    <t>https://pbs.twimg.com/profile_banners/926382417631436801/1509798617</t>
  </si>
  <si>
    <t>https://pbs.twimg.com/profile_banners/759251/1508752874</t>
  </si>
  <si>
    <t>https://pbs.twimg.com/profile_banners/864156001485959173/1495490259</t>
  </si>
  <si>
    <t>https://pbs.twimg.com/profile_banners/887622042702491650/1515512217</t>
  </si>
  <si>
    <t>https://pbs.twimg.com/profile_banners/1071855164921995264/1544385429</t>
  </si>
  <si>
    <t>https://pbs.twimg.com/profile_banners/1087738696848281600/1551697479</t>
  </si>
  <si>
    <t>https://pbs.twimg.com/profile_banners/16381764/1533146611</t>
  </si>
  <si>
    <t>https://pbs.twimg.com/profile_banners/856628098539954178/1534178842</t>
  </si>
  <si>
    <t>https://pbs.twimg.com/profile_banners/10876852/1557914630</t>
  </si>
  <si>
    <t>https://pbs.twimg.com/profile_banners/272803076/1370619989</t>
  </si>
  <si>
    <t>https://pbs.twimg.com/profile_banners/3057797019/1454359290</t>
  </si>
  <si>
    <t>https://pbs.twimg.com/profile_banners/1101658602522066945/1551556731</t>
  </si>
  <si>
    <t>https://pbs.twimg.com/profile_banners/1051557686/1561570376</t>
  </si>
  <si>
    <t>https://pbs.twimg.com/profile_banners/1262428364/1562844395</t>
  </si>
  <si>
    <t>https://pbs.twimg.com/profile_banners/1108864079572205569/1554933471</t>
  </si>
  <si>
    <t>https://pbs.twimg.com/profile_banners/2843176505/1545186461</t>
  </si>
  <si>
    <t>https://pbs.twimg.com/profile_banners/1104526637477969920/1552176115</t>
  </si>
  <si>
    <t>https://pbs.twimg.com/profile_banners/725189192003805185/1553220601</t>
  </si>
  <si>
    <t>https://pbs.twimg.com/profile_banners/1015407042239062016/1556941187</t>
  </si>
  <si>
    <t>https://pbs.twimg.com/profile_banners/978719485166108673/1533163158</t>
  </si>
  <si>
    <t>https://pbs.twimg.com/profile_banners/816372586254893057/1558315577</t>
  </si>
  <si>
    <t>https://pbs.twimg.com/profile_banners/174110779/1541307141</t>
  </si>
  <si>
    <t>https://pbs.twimg.com/profile_banners/1011711509557374976/1530094920</t>
  </si>
  <si>
    <t>https://pbs.twimg.com/profile_banners/30109850/1560884585</t>
  </si>
  <si>
    <t>https://pbs.twimg.com/profile_banners/928359860164595712/1510891450</t>
  </si>
  <si>
    <t>https://pbs.twimg.com/profile_banners/890781997139939328/1561905981</t>
  </si>
  <si>
    <t>https://pbs.twimg.com/profile_banners/1709520746/1558732358</t>
  </si>
  <si>
    <t>https://pbs.twimg.com/profile_banners/886999759948574720/1560742921</t>
  </si>
  <si>
    <t>https://pbs.twimg.com/profile_banners/821235792559427584/1487235659</t>
  </si>
  <si>
    <t>https://pbs.twimg.com/profile_banners/231511012/1560295203</t>
  </si>
  <si>
    <t>https://pbs.twimg.com/profile_banners/1021214101186498560/1532464894</t>
  </si>
  <si>
    <t>https://pbs.twimg.com/profile_banners/1026153409269981185/1562257341</t>
  </si>
  <si>
    <t>https://pbs.twimg.com/profile_banners/856292536339410944/1555452564</t>
  </si>
  <si>
    <t>https://pbs.twimg.com/profile_banners/922840564109860864/1541683499</t>
  </si>
  <si>
    <t>https://pbs.twimg.com/profile_banners/418053657/1555223226</t>
  </si>
  <si>
    <t>https://pbs.twimg.com/profile_banners/984899428959047681/1554913576</t>
  </si>
  <si>
    <t>https://pbs.twimg.com/profile_banners/1075803653292867588/1546287336</t>
  </si>
  <si>
    <t>https://pbs.twimg.com/profile_banners/972681839956709376/1556689228</t>
  </si>
  <si>
    <t>https://pbs.twimg.com/profile_banners/746014474100932608/1559981217</t>
  </si>
  <si>
    <t>https://pbs.twimg.com/profile_banners/1045278300736753664/1560547985</t>
  </si>
  <si>
    <t>https://pbs.twimg.com/profile_banners/14193733/1523502355</t>
  </si>
  <si>
    <t>https://pbs.twimg.com/profile_banners/922327862694301696/1527139443</t>
  </si>
  <si>
    <t>https://pbs.twimg.com/profile_banners/901200408571523074/1541741591</t>
  </si>
  <si>
    <t>https://pbs.twimg.com/profile_banners/4120212917/1526318688</t>
  </si>
  <si>
    <t>https://pbs.twimg.com/profile_banners/4381287434/1494781011</t>
  </si>
  <si>
    <t>https://pbs.twimg.com/profile_banners/569602872/1474310818</t>
  </si>
  <si>
    <t>https://pbs.twimg.com/profile_banners/17754180/1446699307</t>
  </si>
  <si>
    <t>https://pbs.twimg.com/profile_banners/1085731820/1446718932</t>
  </si>
  <si>
    <t>https://pbs.twimg.com/profile_banners/31103923/1495084793</t>
  </si>
  <si>
    <t>https://pbs.twimg.com/profile_banners/3891144919/1449386166</t>
  </si>
  <si>
    <t>https://pbs.twimg.com/profile_banners/196096183/1554461691</t>
  </si>
  <si>
    <t>https://pbs.twimg.com/profile_banners/539925612/1559562713</t>
  </si>
  <si>
    <t>https://pbs.twimg.com/profile_banners/122183584/1562332844</t>
  </si>
  <si>
    <t>https://pbs.twimg.com/profile_banners/37960951/1480446385</t>
  </si>
  <si>
    <t>https://pbs.twimg.com/profile_banners/890403967821283329/1524152667</t>
  </si>
  <si>
    <t>https://pbs.twimg.com/profile_banners/323417384/1555646422</t>
  </si>
  <si>
    <t>https://pbs.twimg.com/profile_banners/551243636/1559751357</t>
  </si>
  <si>
    <t>https://pbs.twimg.com/profile_banners/3402719747/1538645818</t>
  </si>
  <si>
    <t>https://pbs.twimg.com/profile_banners/43339294/1528381064</t>
  </si>
  <si>
    <t>https://pbs.twimg.com/profile_banners/710611527380783104/1460839224</t>
  </si>
  <si>
    <t>https://pbs.twimg.com/profile_banners/630558314/1499742735</t>
  </si>
  <si>
    <t>https://pbs.twimg.com/profile_banners/2790806119/1410289113</t>
  </si>
  <si>
    <t>https://pbs.twimg.com/profile_banners/975405130110656512/1555426568</t>
  </si>
  <si>
    <t>https://pbs.twimg.com/profile_banners/189749686/1561632235</t>
  </si>
  <si>
    <t>https://pbs.twimg.com/profile_banners/1093090866/1476297888</t>
  </si>
  <si>
    <t>https://pbs.twimg.com/profile_banners/48881378/1544190075</t>
  </si>
  <si>
    <t>https://pbs.twimg.com/profile_banners/408803450/1485924989</t>
  </si>
  <si>
    <t>https://pbs.twimg.com/profile_banners/45055696/1550736647</t>
  </si>
  <si>
    <t>https://pbs.twimg.com/profile_banners/25073877/1560920145</t>
  </si>
  <si>
    <t>https://pbs.twimg.com/profile_banners/873367940984324096/1562404635</t>
  </si>
  <si>
    <t>https://pbs.twimg.com/profile_banners/51779155/1533597083</t>
  </si>
  <si>
    <t>https://pbs.twimg.com/profile_banners/787018422752194562/1562297296</t>
  </si>
  <si>
    <t>https://pbs.twimg.com/profile_banners/1400717330/1558109317</t>
  </si>
  <si>
    <t>https://pbs.twimg.com/profile_banners/20402945/1533568341</t>
  </si>
  <si>
    <t>https://pbs.twimg.com/profile_banners/66361342/1537463392</t>
  </si>
  <si>
    <t>https://pbs.twimg.com/profile_banners/3008757462/1508817544</t>
  </si>
  <si>
    <t>https://pbs.twimg.com/profile_banners/16754078/1560832006</t>
  </si>
  <si>
    <t>https://pbs.twimg.com/profile_banners/786288360922886145/1476305531</t>
  </si>
  <si>
    <t>https://pbs.twimg.com/profile_banners/16122379/1507768631</t>
  </si>
  <si>
    <t>https://pbs.twimg.com/profile_banners/722000317882052609/1509962817</t>
  </si>
  <si>
    <t>https://pbs.twimg.com/profile_banners/115415222/1470464195</t>
  </si>
  <si>
    <t>https://pbs.twimg.com/profile_banners/2590835076/1508483063</t>
  </si>
  <si>
    <t>https://pbs.twimg.com/profile_banners/561918266/1548319090</t>
  </si>
  <si>
    <t>https://pbs.twimg.com/profile_banners/215759889/1559854188</t>
  </si>
  <si>
    <t>https://pbs.twimg.com/profile_banners/1147115028153286656/1562572546</t>
  </si>
  <si>
    <t>https://pbs.twimg.com/profile_banners/1091404383131193349/1549050661</t>
  </si>
  <si>
    <t>https://pbs.twimg.com/profile_banners/3228741693/1520158749</t>
  </si>
  <si>
    <t>https://pbs.twimg.com/profile_banners/941045623352102913/1553554034</t>
  </si>
  <si>
    <t>https://pbs.twimg.com/profile_banners/111069310/1495591377</t>
  </si>
  <si>
    <t>https://pbs.twimg.com/profile_banners/1096224331905097728/1556757009</t>
  </si>
  <si>
    <t>https://pbs.twimg.com/profile_banners/50419839/1519672494</t>
  </si>
  <si>
    <t>https://pbs.twimg.com/profile_banners/2421326550/1560624006</t>
  </si>
  <si>
    <t>https://pbs.twimg.com/profile_banners/2643142552/1561272061</t>
  </si>
  <si>
    <t>https://pbs.twimg.com/profile_banners/1548002935/1546657167</t>
  </si>
  <si>
    <t>https://pbs.twimg.com/profile_banners/39866901/1509818795</t>
  </si>
  <si>
    <t>https://pbs.twimg.com/profile_banners/47776927/1478138529</t>
  </si>
  <si>
    <t>https://pbs.twimg.com/profile_banners/24235377/1428686597</t>
  </si>
  <si>
    <t>https://pbs.twimg.com/profile_banners/238227973/1561052557</t>
  </si>
  <si>
    <t>https://pbs.twimg.com/profile_banners/160458101/1536165952</t>
  </si>
  <si>
    <t>https://pbs.twimg.com/profile_banners/3376927462/1536282431</t>
  </si>
  <si>
    <t>https://pbs.twimg.com/profile_banners/722793491059769344/1503089629</t>
  </si>
  <si>
    <t>https://pbs.twimg.com/profile_banners/1144076569847091200/1561604413</t>
  </si>
  <si>
    <t>https://pbs.twimg.com/profile_banners/983410145412747264/1523299519</t>
  </si>
  <si>
    <t>https://pbs.twimg.com/profile_banners/830354966598582272/1514070709</t>
  </si>
  <si>
    <t>https://pbs.twimg.com/profile_banners/30063549/1430476590</t>
  </si>
  <si>
    <t>https://pbs.twimg.com/profile_banners/245378428/1541552806</t>
  </si>
  <si>
    <t>https://pbs.twimg.com/profile_banners/274777320/1556065341</t>
  </si>
  <si>
    <t>https://pbs.twimg.com/profile_banners/357606935/1549675771</t>
  </si>
  <si>
    <t>https://pbs.twimg.com/profile_banners/783792992/1534782985</t>
  </si>
  <si>
    <t>https://pbs.twimg.com/profile_banners/219643444/1404127213</t>
  </si>
  <si>
    <t>https://pbs.twimg.com/profile_banners/2231303587/1551166724</t>
  </si>
  <si>
    <t>https://pbs.twimg.com/profile_banners/237512740/1551896941</t>
  </si>
  <si>
    <t>https://pbs.twimg.com/profile_banners/767013646685708288/1515795319</t>
  </si>
  <si>
    <t>https://pbs.twimg.com/profile_banners/1441122968/1420675561</t>
  </si>
  <si>
    <t>https://pbs.twimg.com/profile_banners/7363352/1522668109</t>
  </si>
  <si>
    <t>https://pbs.twimg.com/profile_banners/354229519/1527278656</t>
  </si>
  <si>
    <t>https://pbs.twimg.com/profile_banners/4275595415/1535986017</t>
  </si>
  <si>
    <t>https://pbs.twimg.com/profile_banners/2277541399/1436230417</t>
  </si>
  <si>
    <t>https://pbs.twimg.com/profile_banners/2361688350/1435094350</t>
  </si>
  <si>
    <t>https://pbs.twimg.com/profile_banners/274196456/1519309005</t>
  </si>
  <si>
    <t>https://pbs.twimg.com/profile_banners/46452468/1560473659</t>
  </si>
  <si>
    <t>https://pbs.twimg.com/profile_banners/2827610178/1502986495</t>
  </si>
  <si>
    <t>https://pbs.twimg.com/profile_banners/2804931440/1472019114</t>
  </si>
  <si>
    <t>https://pbs.twimg.com/profile_banners/18531131/1521152969</t>
  </si>
  <si>
    <t>https://pbs.twimg.com/profile_banners/978268604532748288/1522072954</t>
  </si>
  <si>
    <t>https://pbs.twimg.com/profile_banners/3931392513/1528007188</t>
  </si>
  <si>
    <t>https://pbs.twimg.com/profile_banners/878247600096509952/1541810444</t>
  </si>
  <si>
    <t>https://pbs.twimg.com/profile_banners/1115059585029742594/1554686633</t>
  </si>
  <si>
    <t>https://pbs.twimg.com/profile_banners/1344951/1560881940</t>
  </si>
  <si>
    <t>https://pbs.twimg.com/profile_banners/1101453391086211072/1551442517</t>
  </si>
  <si>
    <t>https://pbs.twimg.com/profile_banners/1035857852978614272/1535961511</t>
  </si>
  <si>
    <t>https://pbs.twimg.com/profile_banners/275686563/1515605311</t>
  </si>
  <si>
    <t>https://pbs.twimg.com/profile_banners/17471979/1559160752</t>
  </si>
  <si>
    <t>https://pbs.twimg.com/profile_banners/31164769/1554372741</t>
  </si>
  <si>
    <t>https://pbs.twimg.com/profile_banners/76003810/1546356286</t>
  </si>
  <si>
    <t>https://pbs.twimg.com/profile_banners/13719342/1555687732</t>
  </si>
  <si>
    <t>https://pbs.twimg.com/profile_banners/2934941422/1497877475</t>
  </si>
  <si>
    <t>https://pbs.twimg.com/profile_banners/526378201/1527852194</t>
  </si>
  <si>
    <t>https://pbs.twimg.com/profile_banners/85626267/1562525660</t>
  </si>
  <si>
    <t>https://pbs.twimg.com/profile_banners/15308478/1559555421</t>
  </si>
  <si>
    <t>https://pbs.twimg.com/profile_banners/801446816109699072/1534328720</t>
  </si>
  <si>
    <t>https://pbs.twimg.com/profile_banners/2750826697/1502838510</t>
  </si>
  <si>
    <t>http://abs.twimg.com/images/themes/theme1/bg.png</t>
  </si>
  <si>
    <t>http://abs.twimg.com/images/themes/theme5/bg.gif</t>
  </si>
  <si>
    <t>http://abs.twimg.com/images/themes/theme14/bg.gif</t>
  </si>
  <si>
    <t>http://abs.twimg.com/images/themes/theme3/bg.gif</t>
  </si>
  <si>
    <t>http://abs.twimg.com/images/themes/theme10/bg.gif</t>
  </si>
  <si>
    <t>http://abs.twimg.com/images/themes/theme15/bg.png</t>
  </si>
  <si>
    <t>http://abs.twimg.com/images/themes/theme12/bg.gif</t>
  </si>
  <si>
    <t>http://abs.twimg.com/images/themes/theme9/bg.gif</t>
  </si>
  <si>
    <t>http://abs.twimg.com/images/themes/theme4/bg.gif</t>
  </si>
  <si>
    <t>http://abs.twimg.com/images/themes/theme17/bg.gif</t>
  </si>
  <si>
    <t>http://abs.twimg.com/images/themes/theme2/bg.gif</t>
  </si>
  <si>
    <t>http://abs.twimg.com/images/themes/theme19/bg.gif</t>
  </si>
  <si>
    <t>http://abs.twimg.com/images/themes/theme13/bg.gif</t>
  </si>
  <si>
    <t>http://abs.twimg.com/images/themes/theme11/bg.gif</t>
  </si>
  <si>
    <t>http://pbs.twimg.com/profile_images/986418119529738241/Rz8LZAPm_normal.jpg</t>
  </si>
  <si>
    <t>http://pbs.twimg.com/profile_images/1093646837758578689/xUTKMBk2_normal.jpg</t>
  </si>
  <si>
    <t>http://pbs.twimg.com/profile_images/1060985741201694720/k9svlZBG_normal.jpg</t>
  </si>
  <si>
    <t>http://pbs.twimg.com/profile_images/1057899591708753921/PSpUS-Hp_normal.jpg</t>
  </si>
  <si>
    <t>http://pbs.twimg.com/profile_images/900033008685666305/c6Q38U35_normal.png</t>
  </si>
  <si>
    <t>http://pbs.twimg.com/profile_images/1128046612008329218/OUpiu5hh_normal.png</t>
  </si>
  <si>
    <t>http://pbs.twimg.com/profile_images/1072899034606723073/RfRvNlUy_normal.jpg</t>
  </si>
  <si>
    <t>http://pbs.twimg.com/profile_images/479285078934040576/HpVirH6r_normal.jpeg</t>
  </si>
  <si>
    <t>http://pbs.twimg.com/profile_images/993649592422907904/yD7LkqU2_normal.jpg</t>
  </si>
  <si>
    <t>http://pbs.twimg.com/profile_images/979311951456055296/nN4E7f5K_normal.jpg</t>
  </si>
  <si>
    <t>http://pbs.twimg.com/profile_images/1073673035972923392/nbeZhx2L_normal.jpg</t>
  </si>
  <si>
    <t>http://pbs.twimg.com/profile_images/880506581640773632/eNTAl2D__normal.jpg</t>
  </si>
  <si>
    <t>http://pbs.twimg.com/profile_images/508960761826131968/LnvhR8ED_normal.png</t>
  </si>
  <si>
    <t>http://pbs.twimg.com/profile_images/1094975305356398593/P--bKfyo_normal.jpg</t>
  </si>
  <si>
    <t>http://pbs.twimg.com/profile_images/1013677783300665344/RqhvBSM3_normal.jpg</t>
  </si>
  <si>
    <t>http://pbs.twimg.com/profile_images/1148945970576744448/deZUheNd_normal.jpg</t>
  </si>
  <si>
    <t>http://pbs.twimg.com/profile_images/1122062925114404865/dynoi0jl_normal.jpg</t>
  </si>
  <si>
    <t>http://pbs.twimg.com/profile_images/1128473347900301312/1xpxO68D_normal.jpg</t>
  </si>
  <si>
    <t>http://pbs.twimg.com/profile_images/1102918674271358976/fLV7xAYD_normal.jpg</t>
  </si>
  <si>
    <t>http://pbs.twimg.com/profile_images/1104532320676012032/CnxC3-A1_normal.png</t>
  </si>
  <si>
    <t>http://pbs.twimg.com/profile_images/1102268137737576448/j_ehAmkM_normal.jpg</t>
  </si>
  <si>
    <t>http://pbs.twimg.com/profile_images/874852138408660993/m63pgUHI_normal.jpg</t>
  </si>
  <si>
    <t>http://pbs.twimg.com/profile_images/1124519014468870144/LwpJyYcB_normal.png</t>
  </si>
  <si>
    <t>http://pbs.twimg.com/profile_images/1108090082219737088/jfTqPRi-_normal.png</t>
  </si>
  <si>
    <t>http://pbs.twimg.com/profile_images/958117993413783554/znQvD4cS_normal.jpg</t>
  </si>
  <si>
    <t>http://pbs.twimg.com/profile_images/1075249738528817154/P30ZyPZa_normal.jpg</t>
  </si>
  <si>
    <t>http://pbs.twimg.com/profile_images/1011911341819359232/h3U6W1Dh_normal.jpg</t>
  </si>
  <si>
    <t>http://pbs.twimg.com/profile_images/1147060810369372161/0Cido6wb_normal.jpg</t>
  </si>
  <si>
    <t>http://pbs.twimg.com/profile_images/928364102258429952/mWgQ-Kgl_normal.jpg</t>
  </si>
  <si>
    <t>http://pbs.twimg.com/profile_images/1129209256513855488/2R2Oh0gB_normal.jpg</t>
  </si>
  <si>
    <t>http://pbs.twimg.com/profile_images/1117397300991733766/b4bnQQPM_normal.jpg</t>
  </si>
  <si>
    <t>http://pbs.twimg.com/profile_images/1140464582814834688/XDoUqqYV_normal.jpg</t>
  </si>
  <si>
    <t>http://pbs.twimg.com/profile_images/965823125341556736/9-DKUP2S_normal.jpg</t>
  </si>
  <si>
    <t>http://pbs.twimg.com/profile_images/873196775590559748/3jZ20C1w_normal.jpg</t>
  </si>
  <si>
    <t>http://pbs.twimg.com/profile_images/1142535203396694016/UZ-kDeNv_normal.jpg</t>
  </si>
  <si>
    <t>http://pbs.twimg.com/profile_images/1138649271270608898/wgnmasrG_normal.jpg</t>
  </si>
  <si>
    <t>http://pbs.twimg.com/profile_images/1062428640707674113/lKB7f7sY_normal.jpg</t>
  </si>
  <si>
    <t>http://pbs.twimg.com/profile_images/1060523575365550085/CA7Lgint_normal.jpg</t>
  </si>
  <si>
    <t>http://pbs.twimg.com/profile_images/1108254428262555648/Wd2xIH-Z_normal.jpg</t>
  </si>
  <si>
    <t>http://pbs.twimg.com/profile_images/1139745027964489728/yLQcumOk_normal.jpg</t>
  </si>
  <si>
    <t>http://pbs.twimg.com/profile_images/1147165987235667975/emNlB2I4_normal.jpg</t>
  </si>
  <si>
    <t>http://pbs.twimg.com/profile_images/1148807838774394880/e_DXhW66_normal.jpg</t>
  </si>
  <si>
    <t>http://pbs.twimg.com/profile_images/1129058158616358914/3Xs85gxc_normal.jpg</t>
  </si>
  <si>
    <t>http://pbs.twimg.com/profile_images/1115647447030804480/3yPKDKIp_normal.jpg</t>
  </si>
  <si>
    <t>http://pbs.twimg.com/profile_images/984266326406520832/CNA4evV8_normal.jpg</t>
  </si>
  <si>
    <t>http://pbs.twimg.com/profile_images/999520504728846336/wlafG8rc_normal.jpg</t>
  </si>
  <si>
    <t>http://pbs.twimg.com/profile_images/1013930917570666496/1zaNLilx_normal.jpg</t>
  </si>
  <si>
    <t>http://pbs.twimg.com/profile_images/990657482203713536/MZ-D-16Y_normal.jpg</t>
  </si>
  <si>
    <t>http://pbs.twimg.com/profile_images/1099123219091636224/5-CjOHgr_normal.jpg</t>
  </si>
  <si>
    <t>http://pbs.twimg.com/profile_images/901799627799674880/tS101DHS_normal.jpg</t>
  </si>
  <si>
    <t>http://pbs.twimg.com/profile_images/1109998520/Fred_Twitter_normal.jpg</t>
  </si>
  <si>
    <t>http://pbs.twimg.com/profile_images/694018961407541248/fTtl85gx_normal.jpg</t>
  </si>
  <si>
    <t>http://pbs.twimg.com/profile_images/1047094337887244288/mfNzVLQ4_normal.jpg</t>
  </si>
  <si>
    <t>http://pbs.twimg.com/profile_images/1111233129489092608/2I5Qf3Sk_normal.png</t>
  </si>
  <si>
    <t>http://pbs.twimg.com/profile_images/1147133291595804673/DElvi92l_normal.png</t>
  </si>
  <si>
    <t>http://pbs.twimg.com/profile_images/1095400747716435969/S1Qc55yJ_normal.jpg</t>
  </si>
  <si>
    <t>http://pbs.twimg.com/profile_images/1092766398454161408/Vv12Bzui_normal.jpg</t>
  </si>
  <si>
    <t>http://pbs.twimg.com/profile_images/1004729012571332608/0e8Lc6jl_normal.jpg</t>
  </si>
  <si>
    <t>http://pbs.twimg.com/profile_images/1003126507613585411/BTixbXOf_normal.jpg</t>
  </si>
  <si>
    <t>http://pbs.twimg.com/profile_images/1144061454074744832/oHD0v9G5_normal.jpg</t>
  </si>
  <si>
    <t>http://pbs.twimg.com/profile_images/819629543027834886/ax_Bugws_normal.jpg</t>
  </si>
  <si>
    <t>http://pbs.twimg.com/profile_images/861270323680997376/uAnM86ui_normal.jpg</t>
  </si>
  <si>
    <t>http://pbs.twimg.com/profile_images/874276197357596672/kUuht00m_normal.jpg</t>
  </si>
  <si>
    <t>http://pbs.twimg.com/profile_images/1146696964345479168/5mpXQw8l_normal.jpg</t>
  </si>
  <si>
    <t>http://pbs.twimg.com/profile_images/1114589442189217794/UbAlZFkq_normal.jpg</t>
  </si>
  <si>
    <t>http://pbs.twimg.com/profile_images/1130636739716894721/tUoaMs2G_normal.jpg</t>
  </si>
  <si>
    <t>http://pbs.twimg.com/profile_images/1106290947225198597/RAjZbXVA_normal.jpg</t>
  </si>
  <si>
    <t>http://pbs.twimg.com/profile_images/1121136445811503104/zIqb3qhX_normal.png</t>
  </si>
  <si>
    <t>http://pbs.twimg.com/profile_images/1042822966436921344/cOnI_uty_normal.jpg</t>
  </si>
  <si>
    <t>http://pbs.twimg.com/profile_images/1145766260355022848/ca6SH_UJ_normal.jpg</t>
  </si>
  <si>
    <t>http://pbs.twimg.com/profile_images/789205487304581120/m9yu5uE__normal.jpg</t>
  </si>
  <si>
    <t>http://pbs.twimg.com/profile_images/918274171431370752/vuFBvkws_normal.jpg</t>
  </si>
  <si>
    <t>http://pbs.twimg.com/profile_images/761799215404109824/71G1w_T8_normal.jpg</t>
  </si>
  <si>
    <t>http://pbs.twimg.com/profile_images/1148499251376381952/pNi-wVSp_normal.png</t>
  </si>
  <si>
    <t>http://pbs.twimg.com/profile_images/951460469939867648/239tUyvP_normal.jpg</t>
  </si>
  <si>
    <t>http://pbs.twimg.com/profile_images/659167736816365568/SQ0LhRqE_normal.jpg</t>
  </si>
  <si>
    <t>http://pbs.twimg.com/profile_images/1008112556626579456/W462Kh1K_normal.jpg</t>
  </si>
  <si>
    <t>http://pbs.twimg.com/profile_images/1021357292703363074/gi7EdqFg_normal.jpg</t>
  </si>
  <si>
    <t>http://pbs.twimg.com/profile_images/1109445658271010816/2OwgeCxT_normal.png</t>
  </si>
  <si>
    <t>http://pbs.twimg.com/profile_images/3545642487/7445710692b6b99ca73a7d08785025ac_normal.jpeg</t>
  </si>
  <si>
    <t>http://pbs.twimg.com/profile_images/1121917498109112325/qhYOQi5W_normal.jpg</t>
  </si>
  <si>
    <t>http://pbs.twimg.com/profile_images/810571465569538048/Q1KCwGOS_normal.jpg</t>
  </si>
  <si>
    <t>http://pbs.twimg.com/profile_images/815945781802844160/WkHtVTua_normal.jpg</t>
  </si>
  <si>
    <t>http://pbs.twimg.com/profile_images/1147333215180341248/8swfnB43_normal.jpg</t>
  </si>
  <si>
    <t>http://pbs.twimg.com/profile_images/1048935785066647552/JWuAZI2e_normal.jpg</t>
  </si>
  <si>
    <t>http://pbs.twimg.com/profile_images/997207206587088897/xqOt-qAb_normal.jpg</t>
  </si>
  <si>
    <t>http://pbs.twimg.com/profile_images/717015821797736449/zetMJZTe_normal.jpg</t>
  </si>
  <si>
    <t>http://pbs.twimg.com/profile_images/1059975513433763841/2WOI9WtB_normal.jpg</t>
  </si>
  <si>
    <t>http://pbs.twimg.com/profile_images/1059974710753030146/RKNXTHTS_normal.jpg</t>
  </si>
  <si>
    <t>http://pbs.twimg.com/profile_images/1136369779374059520/ZYmLzUtO_normal.png</t>
  </si>
  <si>
    <t>http://pbs.twimg.com/profile_images/1064665266435559424/wZtYO03x_normal.jpg</t>
  </si>
  <si>
    <t>http://pbs.twimg.com/profile_images/1121169079665082368/VPRxuoSd_normal.jpg</t>
  </si>
  <si>
    <t>http://pbs.twimg.com/profile_images/2753962949/d913bccc51b2ff26f2e7204ab60a24e9_normal.jpeg</t>
  </si>
  <si>
    <t>http://pbs.twimg.com/profile_images/552979689824731136/YkHPbvTy_normal.jpeg</t>
  </si>
  <si>
    <t>http://pbs.twimg.com/profile_images/1060139923796361218/hzZZAXyv_normal.jpg</t>
  </si>
  <si>
    <t>http://pbs.twimg.com/profile_images/1147921160350380032/gN1fv65u_normal.jpg</t>
  </si>
  <si>
    <t>http://pbs.twimg.com/profile_images/1041680654616936448/VtzNQhRC_normal.jpg</t>
  </si>
  <si>
    <t>http://pbs.twimg.com/profile_images/790928514136481795/ZaybxlPA_normal.jpg</t>
  </si>
  <si>
    <t>http://pbs.twimg.com/profile_images/664146719245000704/EEQl7K44_normal.jpg</t>
  </si>
  <si>
    <t>http://pbs.twimg.com/profile_images/1139322599224332288/rZyiZylR_normal.jpg</t>
  </si>
  <si>
    <t>http://pbs.twimg.com/profile_images/892132892440051712/yZGhASS7_normal.jpg</t>
  </si>
  <si>
    <t>http://pbs.twimg.com/profile_images/1031586214548267009/oFJ3JNLB_normal.jpg</t>
  </si>
  <si>
    <t>http://pbs.twimg.com/profile_images/615598832726970372/jsK-gBSt_normal.png</t>
  </si>
  <si>
    <t>http://pbs.twimg.com/profile_images/877903823133704194/Mqp1PXU8_normal.jpg</t>
  </si>
  <si>
    <t>http://pbs.twimg.com/profile_images/1053339335217549312/3AsJxV1h_normal.jpg</t>
  </si>
  <si>
    <t>http://pbs.twimg.com/profile_images/1080045751886057482/PgOJPKDC_normal.jpg</t>
  </si>
  <si>
    <t>http://pbs.twimg.com/profile_images/1119611002834903041/lAqMOoPW_normal.png</t>
  </si>
  <si>
    <t>http://pbs.twimg.com/profile_images/546979559581552640/ptza_z32_normal.png</t>
  </si>
  <si>
    <t>http://pbs.twimg.com/profile_images/974270317857329153/LmQWEff3_normal.jpg</t>
  </si>
  <si>
    <t>http://pbs.twimg.com/profile_images/1147942124282896384/vtv3nmUb_normal.png</t>
  </si>
  <si>
    <t>http://pbs.twimg.com/profile_images/872825874571288576/hoGkjbsS_normal.jpg</t>
  </si>
  <si>
    <t>http://pbs.twimg.com/profile_images/1029384208836378626/oAdU6DEW_normal.jpg</t>
  </si>
  <si>
    <t>Open Twitter Page for This Person</t>
  </si>
  <si>
    <t>https://twitter.com/researchmrx</t>
  </si>
  <si>
    <t>https://twitter.com/jerrymtolle</t>
  </si>
  <si>
    <t>https://twitter.com/aggie_east1</t>
  </si>
  <si>
    <t>https://twitter.com/artemisfilms</t>
  </si>
  <si>
    <t>https://twitter.com/sbsondemand</t>
  </si>
  <si>
    <t>https://twitter.com/vfd128</t>
  </si>
  <si>
    <t>https://twitter.com/mishacollins</t>
  </si>
  <si>
    <t>https://twitter.com/nordcomputer</t>
  </si>
  <si>
    <t>https://twitter.com/veritasgenetics</t>
  </si>
  <si>
    <t>https://twitter.com/google</t>
  </si>
  <si>
    <t>https://twitter.com/dnacowgirl</t>
  </si>
  <si>
    <t>https://twitter.com/medium</t>
  </si>
  <si>
    <t>https://twitter.com/ozm</t>
  </si>
  <si>
    <t>https://twitter.com/emilylmullin</t>
  </si>
  <si>
    <t>https://twitter.com/mcgenome</t>
  </si>
  <si>
    <t>https://twitter.com/googleai</t>
  </si>
  <si>
    <t>https://twitter.com/piphutch1</t>
  </si>
  <si>
    <t>https://twitter.com/cakunyili</t>
  </si>
  <si>
    <t>https://twitter.com/therealmcteag</t>
  </si>
  <si>
    <t>https://twitter.com/lokeshbezzam</t>
  </si>
  <si>
    <t>https://twitter.com/sudhirchaudhary</t>
  </si>
  <si>
    <t>https://twitter.com/dnafitnesstest</t>
  </si>
  <si>
    <t>https://twitter.com/claireaforster</t>
  </si>
  <si>
    <t>https://twitter.com/elizabethvosk</t>
  </si>
  <si>
    <t>https://twitter.com/cleansleeping</t>
  </si>
  <si>
    <t>https://twitter.com/dnaintel</t>
  </si>
  <si>
    <t>https://twitter.com/tacticalvideos</t>
  </si>
  <si>
    <t>https://twitter.com/defencebriefing</t>
  </si>
  <si>
    <t>https://twitter.com/militarydotcom</t>
  </si>
  <si>
    <t>https://twitter.com/cellfreelab</t>
  </si>
  <si>
    <t>https://twitter.com/cnn</t>
  </si>
  <si>
    <t>https://twitter.com/rcadesignbio</t>
  </si>
  <si>
    <t>https://twitter.com/pivotcloud</t>
  </si>
  <si>
    <t>https://twitter.com/ediblearchive</t>
  </si>
  <si>
    <t>https://twitter.com/virastuceregim</t>
  </si>
  <si>
    <t>https://twitter.com/mn43751369</t>
  </si>
  <si>
    <t>https://twitter.com/howtofindcom</t>
  </si>
  <si>
    <t>https://twitter.com/lynnserafinn</t>
  </si>
  <si>
    <t>https://twitter.com/encrypgen</t>
  </si>
  <si>
    <t>https://twitter.com/thenextweb</t>
  </si>
  <si>
    <t>https://twitter.com/drkoepsell</t>
  </si>
  <si>
    <t>https://twitter.com/trojanmolotov</t>
  </si>
  <si>
    <t>https://twitter.com/actdefiance</t>
  </si>
  <si>
    <t>https://twitter.com/stablegeniusrn</t>
  </si>
  <si>
    <t>https://twitter.com/raider_hayter</t>
  </si>
  <si>
    <t>https://twitter.com/bloodyval69</t>
  </si>
  <si>
    <t>https://twitter.com/2chew2</t>
  </si>
  <si>
    <t>https://twitter.com/longtallsally79</t>
  </si>
  <si>
    <t>https://twitter.com/42gnome</t>
  </si>
  <si>
    <t>https://twitter.com/kirindave</t>
  </si>
  <si>
    <t>https://twitter.com/eriemom</t>
  </si>
  <si>
    <t>https://twitter.com/mattrellen</t>
  </si>
  <si>
    <t>https://twitter.com/txconservativel</t>
  </si>
  <si>
    <t>https://twitter.com/lou_bruette</t>
  </si>
  <si>
    <t>https://twitter.com/staciamackey</t>
  </si>
  <si>
    <t>https://twitter.com/powernation22</t>
  </si>
  <si>
    <t>https://twitter.com/trumpbane1969</t>
  </si>
  <si>
    <t>https://twitter.com/jimbo_always</t>
  </si>
  <si>
    <t>https://twitter.com/trumpswig4prez</t>
  </si>
  <si>
    <t>https://twitter.com/frwikinson</t>
  </si>
  <si>
    <t>https://twitter.com/immigrantdfndr</t>
  </si>
  <si>
    <t>https://twitter.com/sagarcher</t>
  </si>
  <si>
    <t>https://twitter.com/jordanalipscomb</t>
  </si>
  <si>
    <t>https://twitter.com/tigertomjr</t>
  </si>
  <si>
    <t>https://twitter.com/wild_horses7781</t>
  </si>
  <si>
    <t>https://twitter.com/jeffharperart</t>
  </si>
  <si>
    <t>https://twitter.com/mharris888h</t>
  </si>
  <si>
    <t>https://twitter.com/teknowmusic</t>
  </si>
  <si>
    <t>https://twitter.com/ghostoftick</t>
  </si>
  <si>
    <t>https://twitter.com/black_is_back5</t>
  </si>
  <si>
    <t>https://twitter.com/missjulialee</t>
  </si>
  <si>
    <t>https://twitter.com/bitterlily22</t>
  </si>
  <si>
    <t>https://twitter.com/bustthegop</t>
  </si>
  <si>
    <t>https://twitter.com/mstrrlm</t>
  </si>
  <si>
    <t>https://twitter.com/bushie200</t>
  </si>
  <si>
    <t>https://twitter.com/carlvegaaa</t>
  </si>
  <si>
    <t>https://twitter.com/imvala</t>
  </si>
  <si>
    <t>https://twitter.com/sonadorliveson</t>
  </si>
  <si>
    <t>https://twitter.com/jdd2169</t>
  </si>
  <si>
    <t>https://twitter.com/thelacowboy</t>
  </si>
  <si>
    <t>https://twitter.com/anuacharya</t>
  </si>
  <si>
    <t>https://twitter.com/mapmygenome</t>
  </si>
  <si>
    <t>https://twitter.com/ndcnn</t>
  </si>
  <si>
    <t>https://twitter.com/akhibear1</t>
  </si>
  <si>
    <t>https://twitter.com/cellmarkdna</t>
  </si>
  <si>
    <t>https://twitter.com/dnasolutions_uk</t>
  </si>
  <si>
    <t>https://twitter.com/jtsoutherland</t>
  </si>
  <si>
    <t>https://twitter.com/hayleytx8</t>
  </si>
  <si>
    <t>https://twitter.com/txadopteerights</t>
  </si>
  <si>
    <t>https://twitter.com/marcipurcell</t>
  </si>
  <si>
    <t>https://twitter.com/hi_im_chewie</t>
  </si>
  <si>
    <t>https://twitter.com/lizzo</t>
  </si>
  <si>
    <t>https://twitter.com/marcbesselink</t>
  </si>
  <si>
    <t>https://twitter.com/hartwigmedical</t>
  </si>
  <si>
    <t>https://twitter.com/amsterdamumc</t>
  </si>
  <si>
    <t>https://twitter.com/chicagogenetics</t>
  </si>
  <si>
    <t>https://twitter.com/dnapodcast</t>
  </si>
  <si>
    <t>https://twitter.com/ruthvsharpe</t>
  </si>
  <si>
    <t>https://twitter.com/endbslforever</t>
  </si>
  <si>
    <t>https://twitter.com/meechelleo</t>
  </si>
  <si>
    <t>https://twitter.com/flotus44</t>
  </si>
  <si>
    <t>https://twitter.com/obamahasbigears</t>
  </si>
  <si>
    <t>https://twitter.com/azalea5560</t>
  </si>
  <si>
    <t>https://twitter.com/kaepernick7</t>
  </si>
  <si>
    <t>https://twitter.com/realdonaldtrump</t>
  </si>
  <si>
    <t>https://twitter.com/warriorofgod97</t>
  </si>
  <si>
    <t>https://twitter.com/gsteck74</t>
  </si>
  <si>
    <t>https://twitter.com/god_sgirl</t>
  </si>
  <si>
    <t>https://twitter.com/cnbcdisruptors</t>
  </si>
  <si>
    <t>https://twitter.com/cnbc</t>
  </si>
  <si>
    <t>https://twitter.com/rodrigoatcg</t>
  </si>
  <si>
    <t>https://twitter.com/gregroumelvbhc</t>
  </si>
  <si>
    <t>https://twitter.com/evesturges</t>
  </si>
  <si>
    <t>https://twitter.com/ancestry</t>
  </si>
  <si>
    <t>https://twitter.com/23andmesupport</t>
  </si>
  <si>
    <t>https://twitter.com/23andmeresearch</t>
  </si>
  <si>
    <t>https://twitter.com/zeemalayalam</t>
  </si>
  <si>
    <t>https://twitter.com/mathrubhuminews</t>
  </si>
  <si>
    <t>https://twitter.com/nh_india</t>
  </si>
  <si>
    <t>https://twitter.com/24x7politics</t>
  </si>
  <si>
    <t>https://twitter.com/parentingjungle</t>
  </si>
  <si>
    <t>https://twitter.com/dnahome1</t>
  </si>
  <si>
    <t>https://twitter.com/genealogytips1</t>
  </si>
  <si>
    <t>https://twitter.com/mjlblogger</t>
  </si>
  <si>
    <t>https://twitter.com/mygenxdna</t>
  </si>
  <si>
    <t>https://twitter.com/steviekarbo69</t>
  </si>
  <si>
    <t>https://twitter.com/severancemag</t>
  </si>
  <si>
    <t>https://twitter.com/katesblanchard</t>
  </si>
  <si>
    <t>https://twitter.com/orig3n</t>
  </si>
  <si>
    <t>https://twitter.com/gillian_seetso</t>
  </si>
  <si>
    <t>https://twitter.com/levine3levine</t>
  </si>
  <si>
    <t>https://twitter.com/coastaldna</t>
  </si>
  <si>
    <t>https://twitter.com/aoils</t>
  </si>
  <si>
    <t>https://twitter.com/hifudoctor</t>
  </si>
  <si>
    <t>https://twitter.com/deuceontheair</t>
  </si>
  <si>
    <t>https://twitter.com/957theparty</t>
  </si>
  <si>
    <t>https://twitter.com/theninablanco</t>
  </si>
  <si>
    <t>https://twitter.com/mglicksman2</t>
  </si>
  <si>
    <t>https://twitter.com/ecuppen</t>
  </si>
  <si>
    <t>https://twitter.com/immoralreport</t>
  </si>
  <si>
    <t>https://twitter.com/dnc</t>
  </si>
  <si>
    <t>https://twitter.com/rickenrich</t>
  </si>
  <si>
    <t>https://twitter.com/trumpgi73068803</t>
  </si>
  <si>
    <t>https://twitter.com/deplorableann2</t>
  </si>
  <si>
    <t>https://twitter.com/chrish7511</t>
  </si>
  <si>
    <t>https://twitter.com/constablecurt</t>
  </si>
  <si>
    <t>https://twitter.com/dfmacleod</t>
  </si>
  <si>
    <t>https://twitter.com/frankdenauw</t>
  </si>
  <si>
    <t>https://twitter.com/ewarren</t>
  </si>
  <si>
    <t>https://twitter.com/jeremymowery</t>
  </si>
  <si>
    <t>https://twitter.com/ilhanmn</t>
  </si>
  <si>
    <t>https://twitter.com/umcugenetica</t>
  </si>
  <si>
    <t>https://twitter.com/myheritagenorge</t>
  </si>
  <si>
    <t>https://twitter.com/angie_lefty22</t>
  </si>
  <si>
    <t>https://twitter.com/familytreetips2</t>
  </si>
  <si>
    <t>https://twitter.com/garthgerman</t>
  </si>
  <si>
    <t>https://twitter.com/comradenambu</t>
  </si>
  <si>
    <t>https://twitter.com/pratheesh</t>
  </si>
  <si>
    <t>https://twitter.com/e_salam</t>
  </si>
  <si>
    <t>https://twitter.com/writersafterdrk</t>
  </si>
  <si>
    <t>https://twitter.com/sakurachingbchu</t>
  </si>
  <si>
    <t>https://twitter.com/angieservellon_</t>
  </si>
  <si>
    <t>https://twitter.com/alphabiolabs</t>
  </si>
  <si>
    <t>https://twitter.com/julioiglesias</t>
  </si>
  <si>
    <t>https://twitter.com/enriqueiglesias</t>
  </si>
  <si>
    <t>https://twitter.com/bizarroclone</t>
  </si>
  <si>
    <t>https://twitter.com/naijasnow</t>
  </si>
  <si>
    <t>https://twitter.com/genomickitchen</t>
  </si>
  <si>
    <t>https://twitter.com/alphabiolabsusa</t>
  </si>
  <si>
    <t>https://twitter.com/alabamajean</t>
  </si>
  <si>
    <t>https://twitter.com/johnber52009576</t>
  </si>
  <si>
    <t>https://twitter.com/realcandaceo</t>
  </si>
  <si>
    <t>https://twitter.com/mjbiotech</t>
  </si>
  <si>
    <t>https://twitter.com/wired</t>
  </si>
  <si>
    <t>https://twitter.com/prioritydomains</t>
  </si>
  <si>
    <t>https://twitter.com/nutritionaldna</t>
  </si>
  <si>
    <t>https://twitter.com/dnaed_tech</t>
  </si>
  <si>
    <t>https://twitter.com/verge</t>
  </si>
  <si>
    <t>https://twitter.com/medoromania</t>
  </si>
  <si>
    <t>https://twitter.com/natgeo</t>
  </si>
  <si>
    <t>https://twitter.com/biocompare</t>
  </si>
  <si>
    <t>https://twitter.com/tecan_talk</t>
  </si>
  <si>
    <t>https://twitter.com/arlenebheed</t>
  </si>
  <si>
    <t>https://twitter.com/cbs6</t>
  </si>
  <si>
    <t>https://twitter.com/kenyabioinfo</t>
  </si>
  <si>
    <t>https://twitter.com/thequeensawards</t>
  </si>
  <si>
    <t>https://twitter.com/bbceastenders</t>
  </si>
  <si>
    <t>https://twitter.com/itvcorrie</t>
  </si>
  <si>
    <t>https://twitter.com/original_gene</t>
  </si>
  <si>
    <t>https://twitter.com/marthaatccs</t>
  </si>
  <si>
    <t>researchmrx
Cutting edge technology that is
MAKING HISTORY!! Are you IN or
OUT https://t.co/7ZGvxEc7BK #bossOfMe
#designersupplement #organic #plantbased
#nongmo #dna #dnatest #entrepreneur</t>
  </si>
  <si>
    <t>jerrymtolle
You get a custom designed supplement
made for YOU, designed after your
#dna test results and genetic makeup.
No more guessing will this #supplement
work for me. Products are #plantbased
100% #organic #nongmo https://t.co/7ZGvxEc7BK
#designersupplement #dnatestkit
#dnatest https://t.co/vlALYlCGvz</t>
  </si>
  <si>
    <t>aggie_east1
Would you take the risk of a #dnatest
to find out your #familysecret?
If you missed last night's emotional
episode of #Everyfamilyhasasecret
you can watch it now on @SBSOnDemand.
#familyreunion #ADOPTION https://t.co/r97SG5peed</t>
  </si>
  <si>
    <t>artemisfilms
Would you take the risk of a #dnatest
to find out your #familysecret?
If you missed last night's emotional
episode of #Everyfamilyhasasecret
you can watch it now on @SBSOnDemand.
#familyreunion #ADOPTION https://t.co/r97SG5peed</t>
  </si>
  <si>
    <t xml:space="preserve">sbsondemand
</t>
  </si>
  <si>
    <t>vfd128
@mishacollins ... who's the father??
#dnatest #maury</t>
  </si>
  <si>
    <t xml:space="preserve">mishacollins
</t>
  </si>
  <si>
    <t>nordcomputer
Grundsätzlich wäre ich ja dafür,
dass jedes AFD-Mitglied per DNS-Analyse
nachweisen muss, dass es 100% deutschen
Blutes ist - ohne irgendwelche
Einflüsse von anderswo - sonst
darf man nicht in die Partei #dnatest
#dnaanalyse #dnafd https://t.co/oBQOC4SfI2</t>
  </si>
  <si>
    <t>veritasgenetics
What a day! We're really excited
about this new milestone in consumer
genomics. As @RodrigoATCG says
in this @CNBC piece, “We know that
all genetic tests lead to the genome".
@CNBCDisruptors @GoogleAI #KAPOW
#599Genome #DNATest https://t.co/dQXY24wwdq</t>
  </si>
  <si>
    <t xml:space="preserve">google
</t>
  </si>
  <si>
    <t>dnacowgirl
Our CEO @mcgenome on the #599Genome:
“This price point will change the
paradigm of how people look at
genomics and how they access it.”
via @emilylmullin on @ozm @Medium.
@GoogleAI @Google #DNATest #KAPOW
https://t.co/qfM0oWRc2W</t>
  </si>
  <si>
    <t xml:space="preserve">medium
</t>
  </si>
  <si>
    <t xml:space="preserve">ozm
</t>
  </si>
  <si>
    <t xml:space="preserve">emilylmullin
</t>
  </si>
  <si>
    <t xml:space="preserve">mcgenome
</t>
  </si>
  <si>
    <t xml:space="preserve">googleai
</t>
  </si>
  <si>
    <t>piphutch1
Would you take the risk of a #dnatest
to find out your #familysecret?
If you missed last night's emotional
episode of #Everyfamilyhasasecret
you can watch it now on @SBSOnDemand.
#familyreunion #ADOPTION https://t.co/r97SG5peed</t>
  </si>
  <si>
    <t>cakunyili
New Post up on youtube. Link in
story &amp;amp; Bio. So I finally got
my DNA results back guys and even
I was shocked! Watch the video
to see why _xD83D__xDE2E__xD83D__xDE2E__xD83D__xDE2E_ . . . #dna #ancestrydna
#dnatest #thehowarths #familychannel
#youtube… https://t.co/XymvaY8jZj</t>
  </si>
  <si>
    <t>therealmcteag
#dnaTest says some of my ancestors
came from a place in #UK called
"Tyne &amp;amp; Wear" which leads me
to the question- couldnt you have
just one name for your fucking
town? I guess as an #american I
seek brevity in spelling &amp;amp;
names.</t>
  </si>
  <si>
    <t>lokeshbezzam
@sudhirchaudhary Useless #DNAtest
@sudhirchaudhary Since it's clearly
mentioned by her in her speech
its an excerpt! Better test yourself!
The seven signs she mentioned doesn't
include "paid propaganda" (Would
be happy if you can really do #DNAtest
for this) by the media houses in
India !</t>
  </si>
  <si>
    <t xml:space="preserve">sudhirchaudhary
</t>
  </si>
  <si>
    <t>dnafitnesstest
Get fit. Eat right. Live better.
Navigate your body's roadmap to
overall wellness with My DNA Fitness
Test. #fitness #dnatesting #dnatest
#dna #athelte #fitnesstesting #diet
#diettesting #wellness #goals2019
#eatright #livebetter https://t.co/Q37TsVcs8K</t>
  </si>
  <si>
    <t>claireaforster
Would you take the risk of a #dnatest
to find out your #familysecret?
If you missed last night's emotional
episode of #Everyfamilyhasasecret
you can watch it now on @SBSOnDemand.
#familyreunion #ADOPTION https://t.co/r97SG5peed</t>
  </si>
  <si>
    <t>elizabethvosk
"I just took a DNA test, turns
out I'm a hundred percent that
bitch" ...and 100% white. The Baltic
states were a surprise but everything
else was expected! _xD83D__xDE0A_ . . . . #ancestrydnaresults
#dnatest #lizzo #truthhurts… https://t.co/6Ll1t8cXSy</t>
  </si>
  <si>
    <t>cleansleeping
https://t.co/v3ZLwvLAOn https://t.co/doQ9U6vnAn
Domain names for Sale Payment by
monthly installments is possible
Available individually or as a
package #DNA #DNAtest #DNAtesting
#dnasequencing #genome #genetictesting
#science #medicine #genomics #geneticdisease
#geneticdisorders https://t.co/Of61q6etPI</t>
  </si>
  <si>
    <t>dnaintel
#DNAtesting company will now let
users opt out of helping the #FBI
https://t.co/WDoJKX8PFT via @Verge
#DNA #DNAtest #dnasequencing #CivilRights
#business #entrepreneur #SiliconValley
#paloalto #technology #DigitalTransformation
#genome #crime #forensics #crimescene
#LosAngeles</t>
  </si>
  <si>
    <t>tacticalvideos
Mail-In Ancestry DNA Kits May Help
Enemy to Target You, Navy's Top
Officer Says https://t.co/ZAYo8DOJhx
via @Militarydotcom #defence #defense
#militarytraining #defencenews
#defencebriefing #DNA #DNAtest
#DNAtesting #dnasequencing #genome
#genetictesting #science #medicine
#navy</t>
  </si>
  <si>
    <t>defencebriefing
Mail-In Ancestry DNA Kits May Help
Enemy to Target You, Navy's Top
Officer Says https://t.co/ZAYo8DOJhx
via @Militarydotcom #defence #defense
#militarytraining #defencenews
#defencebriefing #DNA #DNAtest
#DNAtesting #dnasequencing #genome
#genetictesting #science #medicine
#navy</t>
  </si>
  <si>
    <t xml:space="preserve">militarydotcom
</t>
  </si>
  <si>
    <t>cellfreelab
#SharkAttack mystery solved 25
years later thanks to DNA @CNN
https://t.co/H9wjaSwYAp #shark
#sharks #DNA #DNAtest #DNAtesting
#dnasequencing #genome #genetictesting
#science #medicine #genomics #geneticdisease
#geneticdisorders #genes #business
#entrepreneur #SiliconValley</t>
  </si>
  <si>
    <t xml:space="preserve">cnn
</t>
  </si>
  <si>
    <t>rcadesignbio
#DNA Study Reveals #Philistines
Were Originally From Europe https://t.co/GAptZ35jaB
#genealogy #anthropology #anthropologist
#DNAtest #DNAtesting #dnasequencing
#genome #genetictesting #science
#medicine #genomics #geneticdisease
#geneticdisorders #genes #business
#entrepreneur</t>
  </si>
  <si>
    <t>pivotcloud
https://t.co/gzN1xWvnII #crime
#lawenforcement #Police #forensics
#DNA #DNAtest #DNAtesting #dnasequencing
#genome #genetictesting #science
#medicine #genomics #geneticdisease
#geneticdisorders #genes #business
#entrepreneur #SiliconValley #technology
#DigitalTransformation</t>
  </si>
  <si>
    <t>ediblearchive
Personalised #nutrition - Could
a diet tailored to your DNA save
your life? #publichealth #dietaryadvice
#nutrigenetics #DNAtest https://t.co/FnuyqOyt2d</t>
  </si>
  <si>
    <t>virastuceregim
Personalised #nutrition - Could
a diet tailored to your DNA save
your life? #publichealth #dietaryadvice
#nutrigenetics #DNAtest https://t.co/FnuyqOyt2d</t>
  </si>
  <si>
    <t>mn43751369
https://t.co/gzN1xWvnII #crime
#lawenforcement #Police #forensics
#DNA #DNAtest #DNAtesting #dnasequencing
#genome #genetictesting #science
#medicine #genomics #geneticdisease
#geneticdisorders #genes #business
#entrepreneur #SiliconValley #technology
#DigitalTransformation</t>
  </si>
  <si>
    <t>howtofindcom
The validity of a #DNAtest depends
on two parameters: whether the
test can correctly detect the absence
or presence of a genetic factor
or factors. More information in
the link. https://t.co/4lJxI9gVi7
#Howtofind #health #human #lifestyle
#medical #disease https://t.co/oDghs9d35U</t>
  </si>
  <si>
    <t>lynnserafinn
Why many folks of northern Italian
descent are now labelled 'FRENCH'
on #AncestryDNA. https://t.co/fZj0gATQ47
#genealogy #DNAtest</t>
  </si>
  <si>
    <t>encrypgen
A public DNA database led to a
murder conviction, but innocent
people may pay the price https://t.co/gMyGDv1IMx
via @thenextweb #crime #lawenforcement
#Police #DNA #DNAtest #DNAtesting
#dnasequencing #genome #genetictesting
#science #medicine #genomics #geneticdisease
#forensics</t>
  </si>
  <si>
    <t xml:space="preserve">thenextweb
</t>
  </si>
  <si>
    <t>drkoepsell
A public DNA database led to a
murder conviction, but innocent
people may pay the price https://t.co/gMyGDv1IMx
via @thenextweb #crime #lawenforcement
#Police #DNA #DNAtest #DNAtesting
#dnasequencing #genome #genetictesting
#science #medicine #genomics #geneticdisease
#forensics</t>
  </si>
  <si>
    <t>trojanmolotov
A public DNA database led to a
murder conviction, but innocent
people may pay the price https://t.co/gMyGDv1IMx
via @thenextweb #crime #lawenforcement
#Police #DNA #DNAtest #DNAtesting
#dnasequencing #genome #genetictesting
#science #medicine #genomics #geneticdisease
#forensics</t>
  </si>
  <si>
    <t>actdefiance
@thelacowboy @jdd2169 @SONADORLIVESON
@imvala @carlvegaaa @bushie200
@mstrrlm @BustTheGop @bitterlily22
@missjulialee @brodymccain @Black_is_back5
@GhostOfTick @Dreadpirate42 @TeknowMusic
@Mharris888H @JeffHarperArt @Wild_Horses7781
@Tigertomjr @jordanalipscomb @SagArcher
@immigrantdfndr @Darb_Dude @FrWikinson
@TrumpsWig4Prez @jimbo_always @Trumpbane1969
@John12Snow @PowerNation22 @staciamackey
@lou_bruette @TxConservativeL @SomeoneElse3423
@mattrellen @ErieMom @KirinDave
@42Gnome @Ana_Ssassin47 @LongTallSally79
@_ligmaballz @2chew2 @PatrickMcG_5
@BloodyVal69 @_PatrickMcgilli @wolfteddybear26
@danny_buder @HackDz_Revenge @Raider_Hayter
@StableGeniusRN @Lib_Liberator
I #DNATest.</t>
  </si>
  <si>
    <t xml:space="preserve">stablegeniusrn
</t>
  </si>
  <si>
    <t xml:space="preserve">raider_hayter
</t>
  </si>
  <si>
    <t xml:space="preserve">bloodyval69
</t>
  </si>
  <si>
    <t xml:space="preserve">2chew2
</t>
  </si>
  <si>
    <t xml:space="preserve">longtallsally79
</t>
  </si>
  <si>
    <t xml:space="preserve">42gnome
</t>
  </si>
  <si>
    <t xml:space="preserve">kirindave
</t>
  </si>
  <si>
    <t xml:space="preserve">eriemom
</t>
  </si>
  <si>
    <t xml:space="preserve">mattrellen
</t>
  </si>
  <si>
    <t xml:space="preserve">txconservativel
</t>
  </si>
  <si>
    <t xml:space="preserve">lou_bruette
</t>
  </si>
  <si>
    <t xml:space="preserve">staciamackey
</t>
  </si>
  <si>
    <t xml:space="preserve">powernation22
</t>
  </si>
  <si>
    <t xml:space="preserve">trumpbane1969
</t>
  </si>
  <si>
    <t xml:space="preserve">jimbo_always
</t>
  </si>
  <si>
    <t xml:space="preserve">trumpswig4prez
</t>
  </si>
  <si>
    <t xml:space="preserve">frwikinson
</t>
  </si>
  <si>
    <t xml:space="preserve">immigrantdfndr
</t>
  </si>
  <si>
    <t xml:space="preserve">sagarcher
</t>
  </si>
  <si>
    <t xml:space="preserve">jordanalipscomb
</t>
  </si>
  <si>
    <t xml:space="preserve">tigertomjr
</t>
  </si>
  <si>
    <t xml:space="preserve">wild_horses7781
</t>
  </si>
  <si>
    <t xml:space="preserve">jeffharperart
</t>
  </si>
  <si>
    <t xml:space="preserve">mharris888h
</t>
  </si>
  <si>
    <t xml:space="preserve">teknowmusic
</t>
  </si>
  <si>
    <t xml:space="preserve">ghostoftick
</t>
  </si>
  <si>
    <t xml:space="preserve">black_is_back5
</t>
  </si>
  <si>
    <t xml:space="preserve">missjulialee
</t>
  </si>
  <si>
    <t xml:space="preserve">bitterlily22
</t>
  </si>
  <si>
    <t xml:space="preserve">bustthegop
</t>
  </si>
  <si>
    <t xml:space="preserve">mstrrlm
</t>
  </si>
  <si>
    <t xml:space="preserve">bushie200
</t>
  </si>
  <si>
    <t xml:space="preserve">carlvegaaa
</t>
  </si>
  <si>
    <t xml:space="preserve">imvala
</t>
  </si>
  <si>
    <t xml:space="preserve">sonadorliveson
</t>
  </si>
  <si>
    <t xml:space="preserve">jdd2169
</t>
  </si>
  <si>
    <t xml:space="preserve">thelacowboy
</t>
  </si>
  <si>
    <t>anuacharya
@ndcnn At @mapmygenome you will
see a lot of #spit all over. #Genomepatri
#saliva #DNAtest</t>
  </si>
  <si>
    <t xml:space="preserve">mapmygenome
</t>
  </si>
  <si>
    <t xml:space="preserve">ndcnn
</t>
  </si>
  <si>
    <t>akhibear1
@ndcnn At @mapmygenome you will
see a lot of #spit all over. #Genomepatri
#saliva #DNAtest</t>
  </si>
  <si>
    <t>cellmarkdna
DNA tests can also be used to settle
will disputes, call 0800 036 2522
to discuss your options https://t.co/JdXxRJ1MTR
#will #probate #solicitors #lawyers
#dnatest #dna #family https://t.co/4zTjLQBOFT</t>
  </si>
  <si>
    <t>dnasolutions_uk
Spanish singer #JulioIglesias (father
of Enrique Iglesias) awaits the
judge’s sentence. A #DNA sample
obtained from a water bottle that
another son of Iglesias drank was
used to prove the paternity of
a new non-yet-recognised son. #paternitytest
#dnatest https://t.co/yEArzCbjeP</t>
  </si>
  <si>
    <t>jtsoutherland
#PosterOfTheDay 7/5/2019 #Friday
#FridayFeeling #FridayMotivation
#FridayThoughts #fridaymorning
#Snow #Men #Snowmen #DNA #Test
#DNATest #Water #Dirt #Dog #Piss
https://t.co/4WLXuwHfq0</t>
  </si>
  <si>
    <t>hayleytx8
For this reason alone, #OBCaccess
is needed: "As it turns out, Amber
had been in the same marine biology
class at California Baptist University
with her brother who was also her
roommate’s crush." #HarkerHeights
#Texas #txlege #dnatest #adoptee
#Adoption https://t.co/YAZgUZqVzG</t>
  </si>
  <si>
    <t>txadopteerights
For this reason alone, #OBCaccess
is needed: "As it turns out, Amber
had been in the same marine biology
class at California Baptist University
with her brother who was also her
roommate’s crush." #HarkerHeights
#Texas #txlege #dnatest #adoptee
#Adoption https://t.co/YAZgUZqVzG</t>
  </si>
  <si>
    <t>marcipurcell
For this reason alone, #OBCaccess
is needed: "As it turns out, Amber
had been in the same marine biology
class at California Baptist University
with her brother who was also her
roommate’s crush." #HarkerHeights
#Texas #txlege #dnatest #adoptee
#Adoption https://t.co/YAZgUZqVzG</t>
  </si>
  <si>
    <t>hi_im_chewie
The Results Are In.... _xD83E__xDD2A_ ____
_xD83D__xDD0A_SOUND ON @lizzo . ____ #DNATest
_ _ _ _ _ #relatable #pomeranian
#dog #love #abc7eyewitness #pom
#weeklyfluff #teampixel #bestwoof
#pup #cute #dogsofinstagram #starwars
#smile #happy… https://t.co/YdJYlELtv5</t>
  </si>
  <si>
    <t xml:space="preserve">lizzo
</t>
  </si>
  <si>
    <t>marcbesselink
Dr. Hanneke Wilmink, internist-oncoloog
in het @amsterdamumc, hoopt in
samenwerking met @HartwigMedical
Foundation aangrijpingspunten te
vinden voor nieuwe therapieën voor
#alvleesklierkanker https://t.co/7mgDc5Jsiq
#sequencemytumor #testmytumor #cancer
#kanker #dnatest #tumor https://t.co/82Dsb98GSG</t>
  </si>
  <si>
    <t>hartwigmedical
Gegevens uit de echte wereld gebruiken
voor betere oncologische zorg,
https://t.co/MQz64wWd1m #rwe #rwd
#sequencemytumor #testmytumor #hartwigmedicalfoundation
#cancer #kanker #dna #dnatest #tumor
#personalizedmedicine #genome #cancertreatment
#sequencing https://t.co/MhLhsZHSZu</t>
  </si>
  <si>
    <t xml:space="preserve">amsterdamumc
</t>
  </si>
  <si>
    <t>chicagogenetics
#gcchat #healthcare #DNAtest #DNAtesting
#genetictesting #geneticcounseling
#geneticcounselor #genCSM #sciencecommunication
#LetsTalkScience #SciSharSci #STEM
#womeninradio #womeninSTEM #womeninscience
#podcasts #podcasting #nerd #trypod
#scientists4future #Science #biology
https://t.co/dUpu6kRiab</t>
  </si>
  <si>
    <t>dnapodcast
#gcchat #healthcare #DNAtest #DNAtesting
#genetictesting #geneticcounseling
#geneticcounselor #genCSM #sciencecommunication
#LetsTalkScience #SciSharSci #STEM
#womeninradio #womeninSTEM #womeninscience
#podcasts #podcasting #nerd #trypod
#scientists4future #Science #biology
https://t.co/dUpu6kRiab</t>
  </si>
  <si>
    <t>ruthvsharpe
#gcchat #healthcare #DNAtest #DNAtesting
#genetictesting #geneticcounseling
#geneticcounselor #genCSM #sciencecommunication
#LetsTalkScience #SciSharSci #STEM
#womeninradio #womeninSTEM #womeninscience
#podcasts #podcasting #nerd #trypod
#scientists4future #Science #biology
https://t.co/dUpu6kRiab</t>
  </si>
  <si>
    <t>endbslforever
Colleen's newest false label's.
1) ESA Lab/Pointer mix that attacked
a passenger on #Delta. But Colleen
is assuming "pit" based on ear
style. 2) Mastiff "pit mix" based
off of who's assumptions? Owner
confirmation is not confirmation
of breed unless pedigree is known.
#DNATEST https://t.co/D5wLgTeQDP</t>
  </si>
  <si>
    <t>meechelleo
My #DNATest results are in, yo!
I'm 1/1024 female!!! -mao @FLOTUS44
#Pocahantas #Elizabeth_Warren #fraud
#NativeAmericans https://t.co/jX0gp8JUrM</t>
  </si>
  <si>
    <t xml:space="preserve">flotus44
</t>
  </si>
  <si>
    <t>obamahasbigears
My #DNATest results are in, yo!
I'm 1/1024 female!!! -mao @FLOTUS44
#Pocahantas #Elizabeth_Warren #fraud
#NativeAmericans https://t.co/jX0gp8JUrM</t>
  </si>
  <si>
    <t>azalea5560
@God_sgirl @gsteck74 @WarriorofGod97
@realDonaldTrump @Kaepernick7 Can
we get a #dnatest on #kaepernick</t>
  </si>
  <si>
    <t xml:space="preserve">kaepernick7
</t>
  </si>
  <si>
    <t xml:space="preserve">realdonaldtrump
</t>
  </si>
  <si>
    <t xml:space="preserve">warriorofgod97
</t>
  </si>
  <si>
    <t xml:space="preserve">gsteck74
</t>
  </si>
  <si>
    <t xml:space="preserve">god_sgirl
</t>
  </si>
  <si>
    <t xml:space="preserve">cnbcdisruptors
</t>
  </si>
  <si>
    <t xml:space="preserve">cnbc
</t>
  </si>
  <si>
    <t xml:space="preserve">rodrigoatcg
</t>
  </si>
  <si>
    <t>gregroumelvbhc
What a day! We're really excited
about this new milestone in consumer
genomics. As @RodrigoATCG says
in this @CNBC piece, “We know that
all genetic tests lead to the genome".
@CNBCDisruptors @GoogleAI #KAPOW
#599Genome #DNATest https://t.co/dQXY24wwdq</t>
  </si>
  <si>
    <t>evesturges
Episode 6: you won’t believe it
until you hear it... but you may
not believe it anyway! AVAILABLE
NOW #DNAtest #NPE #familysecrets
⁦⁦@23andMeResearch⁩ ⁦@23andMeSupport⁩
⁦@Ancestry⁩ https://t.co/kYzvuKf8oD</t>
  </si>
  <si>
    <t xml:space="preserve">ancestry
</t>
  </si>
  <si>
    <t xml:space="preserve">23andmesupport
</t>
  </si>
  <si>
    <t xml:space="preserve">23andmeresearch
</t>
  </si>
  <si>
    <t>zeemalayalam
ബിനോയ്‌ കോടിയേരിക്ക് ഡിഎന്‍എ ടെസ്റ്റ്‌;
രക്ത സാമ്പിള്‍ ഹാജരാക്കണം #BinoyKodiyeri
#sexualharassmentcase #today #OshiwaraPoliceStation
#DNAtest https://t.co/eAGgFCCgxc</t>
  </si>
  <si>
    <t>mathrubhuminews
Sexual Assault Complaint: Binoy
Kodiyeri Willing To Undergo DNA
Test https://t.co/bT7jschF2d #BinoyKodiyeri
#DNATest #SexualAssaultComplaint
https://t.co/IjBF8ngGw0</t>
  </si>
  <si>
    <t>nh_india
#BinoyKodiyeri, son of #KeralaCPIM
leader Kodiyeri Balakrishnan, appeared
before the Mumbai police and agreed
to undergo a #DNAtest in the #rapecase
filed against him https://t.co/x1IfJAsgPh</t>
  </si>
  <si>
    <t>24x7politics
#BinoyKodiyeri, son of #KeralaCPIM
leader Kodiyeri Balakrishnan, appeared
before the Mumbai police and agreed
to undergo a #DNAtest in the #rapecase
filed against him https://t.co/JpJjEZEZyS</t>
  </si>
  <si>
    <t>parentingjungle
Convenient, conclusive and confidential
home dna testing from Cellmark.
Simply order your kit online, send
back your samples and get a result
in 24 hours via email https://t.co/DKRY2BmbvI
#paternitytest #dnatest #dna https://t.co/XXzOIYztMI</t>
  </si>
  <si>
    <t>dnahome1
DNA at home allows you to access
Cellmark’s reliable, high quality
testing services with the convenience
of being able to take the samples
at home. Simply send the samples
back for a rapid result https://t.co/DKRY2BmbvI
#dna #paternitytest #dnatest #homepaternitytest
https://t.co/NIu0gyuf9k</t>
  </si>
  <si>
    <t>genealogytips1
Ever thought about getting a DNA
test to find out your ethnic roots?
Try this one https://t.co/23ZRtiypKZ
#lblogger #ancestry #dnatest https://t.co/e4WDbLilNk</t>
  </si>
  <si>
    <t>mjlblogger
Ever thought about getting a DNA
test to find out your ethnic roots?
Try this one https://t.co/23ZRtiypKZ
#lblogger #ancestry #dnatest https://t.co/e4WDbLilNk</t>
  </si>
  <si>
    <t>mygenxdna
#FAQ What is #Genetic #Addiction
Risk testing (GARS®)? _xD83E__xDDEA_ GARS®
is a test that reveals gene mutations
within a person’s #DNA. _xD83E__xDDEC_ Learn
more from our frequently asked
questions ⬇️ https://t.co/suwBrFs0D7
#MyGenx #GeneticTesting #GeneTesting
#DNATest #DNATesting https://t.co/gq6ve0oHk2</t>
  </si>
  <si>
    <t>steviekarbo69
Me on this gorgeous day! See ya
at beer:30, celebrating my #dnatest
https://t.co/HE4W4gvylV https://t.co/v8vi5rzyes</t>
  </si>
  <si>
    <t>severancemag
https://t.co/ZgivnhVyBu #DNA #DNAtest
#DNAtesting #dnasequencing #genome
#genetictesting #science #medicine
#genomics #geneticdisease #geneticdisorders
#genes #business #entrepreneur
#SiliconValley #paloalto #Seattle
#technology #DigitalTransformation
#DigitalMarketing #marketing</t>
  </si>
  <si>
    <t>katesblanchard
We are so excited to be at #RISEConf
2019! #Orig3n #DnaTest https://t.co/6QiPPLXHEX</t>
  </si>
  <si>
    <t>orig3n
We are so excited to be at #RISEConf
2019! #Orig3n #DnaTest https://t.co/6QiPPLXHEX</t>
  </si>
  <si>
    <t>gillian_seetso
Mood for today #DNAtest https://t.co/0WAii4C0Fl</t>
  </si>
  <si>
    <t>levine3levine
We are so excited to be at #RISEConf
2019! #Orig3n #DnaTest https://t.co/6QiPPLXHEX</t>
  </si>
  <si>
    <t>coastaldna
Rochester NY office opening August
2019 #rochesterny #deadbeatdads
#fathers #pregnancyannouncement
#dnatest https://t.co/6bfQ89NRPP</t>
  </si>
  <si>
    <t>aoils
We are so excited to be at #RISEConf
2019! #Orig3n #DnaTest https://t.co/6QiPPLXHEX</t>
  </si>
  <si>
    <t>hifudoctor
Interpretation of results is key.
#MensHealth #dnatest #TuesdayThoughts
https://t.co/y9qHRyZGwv</t>
  </si>
  <si>
    <t>deuceontheair
#DirtyLittleSecret: "I just took
a DNA test" *To the tune of Lizzo's
Truth Hurts" _xD83C__xDFB6_Turns out I'm 100%
NOT the bitch I thought I was _xD83C__xDFB5_
#DLS #Denver #DNATest https://t.co/AyAsrMpLhV</t>
  </si>
  <si>
    <t>957theparty
#DirtyLittleSecret: "I just took
a DNA test" *To the tune of Lizzo's
Truth Hurts" _xD83C__xDFB6_Turns out I'm 100%
NOT the bitch I thought I was _xD83C__xDFB5_
#DLS #Denver #DNATest https://t.co/AyAsrMpLhV</t>
  </si>
  <si>
    <t>theninablanco
#DirtyLittleSecret: "I just took
a DNA test" *To the tune of Lizzo's
Truth Hurts" _xD83C__xDFB6_Turns out I'm 100%
NOT the bitch I thought I was _xD83C__xDFB5_
#DLS #Denver #DNATest https://t.co/AyAsrMpLhV</t>
  </si>
  <si>
    <t>mglicksman2
We are so excited to be at #RISEConf
2019! #Orig3n #DnaTest https://t.co/6QiPPLXHEX</t>
  </si>
  <si>
    <t>ecuppen
Gegevens uit de echte wereld gebruiken
voor betere oncologische zorg,
https://t.co/MQz64wWd1m #rwe #rwd
#sequencemytumor #testmytumor #hartwigmedicalfoundation
#cancer #kanker #dna #dnatest #tumor
#personalizedmedicine #genome #cancertreatment
#sequencing https://t.co/MhLhsZHSZu</t>
  </si>
  <si>
    <t>immoralreport
@Trumpgi73068803 @ewarren #Pocahontas
#HighCheekBones #PowWowChow #NotARealIndian
#TexasStateBar #Fraud #Harvard
#Leftist #FakeIndian #DNAtest rejected
by #CherokeeNation #Liar #SocialismKills
#NoTeePee @frankdenauw @dfmacleod
@ConstableCurt @ImmoralReport @Chrish7511
@DNC https://t.co/jnfUyy5qTo</t>
  </si>
  <si>
    <t xml:space="preserve">dnc
</t>
  </si>
  <si>
    <t>rickenrich
@ewarren #Pocahontas #NotARealIndian
#HighCheekBones .#PowWowChow #DNAtest
rejected by #CherokeeNation #TexasStateBar
#Fraud #Harvard #Leftist #FakeIndian
#Liar @frankdenauw @dfmacleod @ConstableCurt
@ImmoralReport @Chrish7511 @DeplorableAnn2
https://t.co/OxXtC1SpYs</t>
  </si>
  <si>
    <t xml:space="preserve">trumpgi73068803
</t>
  </si>
  <si>
    <t xml:space="preserve">deplorableann2
</t>
  </si>
  <si>
    <t xml:space="preserve">chrish7511
</t>
  </si>
  <si>
    <t xml:space="preserve">constablecurt
</t>
  </si>
  <si>
    <t xml:space="preserve">dfmacleod
</t>
  </si>
  <si>
    <t xml:space="preserve">frankdenauw
</t>
  </si>
  <si>
    <t xml:space="preserve">ewarren
</t>
  </si>
  <si>
    <t>jeremymowery
@IlhanMN It's amazing 4 some1 that
really really loves her brother
that u would criticize your country
u now live in #DnaTest #GavinMcinnis
#BernieSanders #MAGA #FakeNews
#WakeUpAmerica</t>
  </si>
  <si>
    <t xml:space="preserve">ilhanmn
</t>
  </si>
  <si>
    <t>umcugenetica
Gegevens uit de echte wereld gebruiken
voor betere oncologische zorg,
https://t.co/MQz64wWd1m #rwe #rwd
#sequencemytumor #testmytumor #hartwigmedicalfoundation
#cancer #kanker #dna #dnatest #tumor
#personalizedmedicine #genome #cancertreatment
#sequencing https://t.co/MhLhsZHSZu</t>
  </si>
  <si>
    <t>myheritagenorge
Bestill din billett nå og benytt
deg av vår "early bird"-rabatt
som gjelder ut denne måneden! #earlybird
#Amsterdam #MyHeritageLIVE #konferanse
#slektsforskning #brukerkonferanse
#MyHeritageLIVE2019 #rabatt #DNA
#DNAtest https://t.co/HF3MPg4VKO</t>
  </si>
  <si>
    <t>angie_lefty22
#DNATest https://t.co/5wUyppMnbi</t>
  </si>
  <si>
    <t>familytreetips2
These #DNA tests can lead to some
uncomfortable discussions... #ancestry
#DNATest #LineageMatters #lineage
#23andme #uncomfortablediscussion
#comics #comicartist #comicstrip
#funnycomics See more at https://t.co/nFBz7SeiaA
https://t.co/u4F8Qq0cpa</t>
  </si>
  <si>
    <t>garthgerman
These #DNA tests can lead to some
uncomfortable discussions... #ancestry
#DNATest #LineageMatters #lineage
#23andme #uncomfortablediscussion
#comics #comicartist #comicstrip
#funnycomics See more at https://t.co/nFBz7SeiaA
https://t.co/u4F8Qq0cpa</t>
  </si>
  <si>
    <t>comradenambu
@e_salam @pratheesh But what are
the names of rape-accused comrades
demanding entry to Guruvayurappan
Temple before #DNAtest? #lolSALAM
https://t.co/pzfHMblnx7</t>
  </si>
  <si>
    <t xml:space="preserve">pratheesh
</t>
  </si>
  <si>
    <t xml:space="preserve">e_salam
</t>
  </si>
  <si>
    <t>writersafterdrk
DNA Testing: The Good, the Bad,
and the Ugly _xD83D__xDE2E__xD83E__xDD13_ https://t.co/OyFWpAfTIX
#DNATest #Podcast #lol #GeneticTesting
#23andme #MyHeritage https://t.co/f3Yau6oTSf</t>
  </si>
  <si>
    <t>sakurachingbchu
If you want to have a better life,
I believe dnation DNA Test 5 DNA
report only sales USD2250 now If
you want to buy please DM #Model
#HKModel #FreelanceModel #攝影 #Photography
#PhotographyModel #TheMills #HKGirl
#HK #Dnation #DNATest #DNA檢測 #健康生活
#健康 #LifeStyle #Life https://t.co/dG05t1ermT</t>
  </si>
  <si>
    <t>angieservellon_
@enriqueiglesias's father, @JulioIglesias
has lost a court case in Spain
after paternity testing proves
he is the biological father of
43-year-old Javier Sanchez-Santos
https://t.co/2CKmOV1EaZ #JulioIglesias
#PaternityTest #DNATest</t>
  </si>
  <si>
    <t>alphabiolabs
@itvcorrie's Gemma Winter and Chesney
Brown may be expecting quadruplets,
but will they know whether they
are genetically identical or not?
Only our Zygosity DNA Testing can
answer that! Learn more here https://t.co/hLbqKSrsYj
#CoronationStreet #Corrie #Quadruplets
#DNATest https://t.co/wQE4qJi3aN</t>
  </si>
  <si>
    <t xml:space="preserve">julioiglesias
</t>
  </si>
  <si>
    <t xml:space="preserve">enriqueiglesias
</t>
  </si>
  <si>
    <t>bizarroclone
#SocialMediaNews #TwitterNews:
So-called #StableGenius #TrumpPocalypse
#ripped into #SocialMediaGiants
in a #TweetStorm that #botched
#ElizabethWarren's #DNAtest and
#confused his #CampaignLaunch with
#ElectionDay https://t.co/hTQW06mLis</t>
  </si>
  <si>
    <t>naijasnow
#DNATest #ChildSupport $1,366 check
mate Hot Girls: 10 https://t.co/1Bgc7F1onl</t>
  </si>
  <si>
    <t>genomickitchen
How to Choose the Right Genomic
DNA Test 1. What do they do with
your personal data? 2. How to best
interpret your results 3. Don’t
buy reports from companies who
suggest supplements in their reports
https://t.co/CjQ5tpA3iF #dnatest
#nutrigenomics https://t.co/iPQL4sq3xf</t>
  </si>
  <si>
    <t>alphabiolabsusa
@enriqueiglesias's father, @JulioIglesias
has lost a court case in Spain
after paternity testing proves
he is the biological father of
43-year-old Javier Sanchez-Santos
https://t.co/kJWBEpkGhZ #JulioIglesias
#PaternityTest #DNATest</t>
  </si>
  <si>
    <t>alabamajean
#Customized #DNATest #Supplements
#Health #Nutrition #Lifestyle #Change
#Healthy #GlutenFree #GMOFree #NoBlindNutrition
#HealthAndWellness</t>
  </si>
  <si>
    <t>johnber52009576
@RealCandaceO Two words. #DNATest</t>
  </si>
  <si>
    <t xml:space="preserve">realcandaceo
</t>
  </si>
  <si>
    <t>mjbiotech
#Vermont biotech company sold in
$1.2B deal https://t.co/2NwWGYHAo7
#biotech #biotechnology #business
#entrepreneur #SiliconValley #paloalto
#technology #DigitalTransformation
#science #medicine #Pharma #Pharmaceutical
#DNA #DNAtest #DNAtesting #dnasequencing
#genome #genomics</t>
  </si>
  <si>
    <t xml:space="preserve">wired
</t>
  </si>
  <si>
    <t>prioritydomains
https://t.co/4F0QbdJq6V Ready for
Development Pay monthly installments
by arrangement. #DNA #DNAtest #DNAtesting
#genomics #genome #medtech #medicaltech
#healthtech #health #healthcare
#science #nutrition #sportsnutrition
#diet #business #Entrepreneur #domains
#branding #brands https://t.co/LbOogErHTY</t>
  </si>
  <si>
    <t>nutritionaldna
https://t.co/4F0QbdJq6V Ready for
Development Pay monthly installments
by arrangement. #DNA #DNAtest #DNAtesting
#genomics #genome #medtech #medicaltech
#healthtech #health #healthcare
#science #nutrition #sportsnutrition
#diet #business #Entrepreneur #domains
#branding #brands https://t.co/LbOogErHTY</t>
  </si>
  <si>
    <t>dnaed_tech
https://t.co/4F0QbdJq6V Ready for
Development Pay monthly installments
by arrangement. #DNA #DNAtest #DNAtesting
#genomics #genome #medtech #medicaltech
#healthtech #health #healthcare
#science #nutrition #sportsnutrition
#diet #business #Entrepreneur #domains
#branding #brands https://t.co/LbOogErHTY</t>
  </si>
  <si>
    <t xml:space="preserve">verge
</t>
  </si>
  <si>
    <t>medoromania
You are utterly unique. You have
your own fingerprints, your own
way of walking. But some traits
are more than skin-deep, and it’s
possible you have something big
in common with total strangers.
Find out more: https://t.co/6xHYcaEeP8
#dnatest #genetics #paternitytest
#medoromania https://t.co/x4VoTXd7ZW</t>
  </si>
  <si>
    <t xml:space="preserve">natgeo
</t>
  </si>
  <si>
    <t>biocompare
Discover how innovations in genomics
and NGS are impacting the lab ⬇️
https://t.co/9sRnQ32RHW #genomics
#genetics #ngs #genetictesting
#labautomation #dna #dnatest #libraryprep
#NGSDreamPrep https://t.co/tyzZDDcSIY</t>
  </si>
  <si>
    <t>tecan_talk
Discover how innovations in genomics
and NGS are impacting the lab ⬇️
https://t.co/TzMTRzGr8Z #genomics
#genetics #ngs #genetictesting
#labautomation #dna #dnatest #libraryprep
#NGSDreamPrep https://t.co/EszX2Qxjhg</t>
  </si>
  <si>
    <t>arlenebheed
@CBS6 Did this man pass a #DNATest?
I hope so.</t>
  </si>
  <si>
    <t xml:space="preserve">cbs6
</t>
  </si>
  <si>
    <t>kenyabioinfo
Did you know your girlfriend can
smell your DNA? Studies have found
that women are attracted to the
scent of men with genetic codes
significantly different from their
own! It's all chemistry (and your
DNA!) #DNA #dnatest #FridayFeeling
https://t.co/k8bzU2d1CS https://t.co/SA9ZDLrOkr</t>
  </si>
  <si>
    <t xml:space="preserve">thequeensawards
</t>
  </si>
  <si>
    <t xml:space="preserve">bbceastenders
</t>
  </si>
  <si>
    <t xml:space="preserve">itvcorrie
</t>
  </si>
  <si>
    <t>original_gene
Taste preferences are partly explained
by genetics. Yes, this includes
your favorite ice cream flavor
among chocolate, vanilla and strawberry.
#Tasty #icecreamlove #dna #IceCream
#Chocolate #chocolatelover #Vanilla
#vanillalover #Strawberry #strawberryicecream
#dnatest https://t.co/HDf3dvU5vz</t>
  </si>
  <si>
    <t>marthaatccs
Why take a #DNA test? Health conditions,
for one. To know more about where
you come from, for another. However,
sometimes, what you think you know
may get turned upside down. https://t.co/kSS8bTZPF1
#DNATest #Ancestry #HealthConditions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</si>
  <si>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</si>
  <si>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</si>
  <si>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</si>
  <si>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</si>
  <si>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</si>
  <si>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</si>
  <si>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</si>
  <si>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</si>
  <si>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</si>
  <si>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</si>
  <si>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</si>
  <si>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</si>
  <si>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</si>
  <si>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</si>
  <si>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</si>
  <si>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</si>
  <si>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</si>
  <si>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</si>
  <si>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</si>
  <si>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</si>
  <si>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</si>
  <si>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</si>
  <si>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</si>
  <si>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</si>
  <si>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</si>
  <si>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</si>
  <si>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</si>
  <si>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</si>
  <si>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</si>
  <si>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</si>
  <si>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</si>
  <si>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</si>
  <si>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</si>
  <si>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</si>
  <si>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</si>
  <si>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</si>
  <si>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</si>
  <si>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</si>
  <si>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</si>
  <si>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</si>
  <si>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</si>
  <si>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</si>
  <si>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</si>
  <si>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</si>
  <si>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</si>
  <si>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</si>
  <si>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</si>
  <si>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</si>
  <si>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</si>
  <si>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</si>
  <si>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</si>
  <si>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</si>
  <si>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</si>
  <si>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</si>
  <si>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</si>
  <si>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</si>
  <si>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Your list of keywords</t>
  </si>
  <si>
    <t>Non-categorized Words</t>
  </si>
  <si>
    <t>Total Words</t>
  </si>
  <si>
    <t>#dnatest</t>
  </si>
  <si>
    <t>#dna</t>
  </si>
  <si>
    <t>dna</t>
  </si>
  <si>
    <t>#dnatesting</t>
  </si>
  <si>
    <t>#genomics</t>
  </si>
  <si>
    <t>#genome</t>
  </si>
  <si>
    <t>#science</t>
  </si>
  <si>
    <t>#genetictesting</t>
  </si>
  <si>
    <t>#dnasequencing</t>
  </si>
  <si>
    <t>#medicine</t>
  </si>
  <si>
    <t>#entrepreneur</t>
  </si>
  <si>
    <t>#geneticdisease</t>
  </si>
  <si>
    <t>#business</t>
  </si>
  <si>
    <t>#geneticdisorders</t>
  </si>
  <si>
    <t>#genes</t>
  </si>
  <si>
    <t>test</t>
  </si>
  <si>
    <t>#siliconvalley</t>
  </si>
  <si>
    <t>testing</t>
  </si>
  <si>
    <t>#digitaltransformation</t>
  </si>
  <si>
    <t>#paternitytest</t>
  </si>
  <si>
    <t>out</t>
  </si>
  <si>
    <t>#technology</t>
  </si>
  <si>
    <t>more</t>
  </si>
  <si>
    <t>paternity</t>
  </si>
  <si>
    <t>tests</t>
  </si>
  <si>
    <t>#crime</t>
  </si>
  <si>
    <t>#forensics</t>
  </si>
  <si>
    <t>#lawenforcement</t>
  </si>
  <si>
    <t>#police</t>
  </si>
  <si>
    <t>results</t>
  </si>
  <si>
    <t>#paloalto</t>
  </si>
  <si>
    <t>now</t>
  </si>
  <si>
    <t>help</t>
  </si>
  <si>
    <t>pay</t>
  </si>
  <si>
    <t>#health</t>
  </si>
  <si>
    <t>#healthcare</t>
  </si>
  <si>
    <t>#nutrition</t>
  </si>
  <si>
    <t>price</t>
  </si>
  <si>
    <t>father</t>
  </si>
  <si>
    <t>mystery</t>
  </si>
  <si>
    <t>reveals</t>
  </si>
  <si>
    <t>people</t>
  </si>
  <si>
    <t>find</t>
  </si>
  <si>
    <t>#genetics</t>
  </si>
  <si>
    <t>home</t>
  </si>
  <si>
    <t>years</t>
  </si>
  <si>
    <t>#medtech</t>
  </si>
  <si>
    <t>#medicaltech</t>
  </si>
  <si>
    <t>#healthtech</t>
  </si>
  <si>
    <t>#sportsnutrition</t>
  </si>
  <si>
    <t>#branding</t>
  </si>
  <si>
    <t>#brands</t>
  </si>
  <si>
    <t>monthly</t>
  </si>
  <si>
    <t>installments</t>
  </si>
  <si>
    <t>public</t>
  </si>
  <si>
    <t>database</t>
  </si>
  <si>
    <t>led</t>
  </si>
  <si>
    <t>murder</t>
  </si>
  <si>
    <t>conviction</t>
  </si>
  <si>
    <t>innocent</t>
  </si>
  <si>
    <t>learn</t>
  </si>
  <si>
    <t>here</t>
  </si>
  <si>
    <t>day</t>
  </si>
  <si>
    <t>available</t>
  </si>
  <si>
    <t>#sharkattack</t>
  </si>
  <si>
    <t>solved</t>
  </si>
  <si>
    <t>25</t>
  </si>
  <si>
    <t>later</t>
  </si>
  <si>
    <t>thanks</t>
  </si>
  <si>
    <t>#shark</t>
  </si>
  <si>
    <t>#sharks</t>
  </si>
  <si>
    <t>100</t>
  </si>
  <si>
    <t>cellmark</t>
  </si>
  <si>
    <t>know</t>
  </si>
  <si>
    <t>genomics</t>
  </si>
  <si>
    <t>possible</t>
  </si>
  <si>
    <t>order</t>
  </si>
  <si>
    <t>kit</t>
  </si>
  <si>
    <t>names</t>
  </si>
  <si>
    <t>#genealogy</t>
  </si>
  <si>
    <t>case</t>
  </si>
  <si>
    <t>kits</t>
  </si>
  <si>
    <t>risk</t>
  </si>
  <si>
    <t>voor</t>
  </si>
  <si>
    <t>excited</t>
  </si>
  <si>
    <t>2019</t>
  </si>
  <si>
    <t>turns</t>
  </si>
  <si>
    <t>#adoption</t>
  </si>
  <si>
    <t>take</t>
  </si>
  <si>
    <t>#ancestry</t>
  </si>
  <si>
    <t>today</t>
  </si>
  <si>
    <t>genetic</t>
  </si>
  <si>
    <t>discover</t>
  </si>
  <si>
    <t>sibling</t>
  </si>
  <si>
    <t>online</t>
  </si>
  <si>
    <t>result</t>
  </si>
  <si>
    <t>back</t>
  </si>
  <si>
    <t>detect</t>
  </si>
  <si>
    <t>#seattle</t>
  </si>
  <si>
    <t>#digitalmarketing</t>
  </si>
  <si>
    <t>#marketing</t>
  </si>
  <si>
    <t>study</t>
  </si>
  <si>
    <t>#philistines</t>
  </si>
  <si>
    <t>originally</t>
  </si>
  <si>
    <t>europe</t>
  </si>
  <si>
    <t>#anthropology</t>
  </si>
  <si>
    <t>#anthropologist</t>
  </si>
  <si>
    <t>mail</t>
  </si>
  <si>
    <t>enemy</t>
  </si>
  <si>
    <t>target</t>
  </si>
  <si>
    <t>navy's</t>
  </si>
  <si>
    <t>top</t>
  </si>
  <si>
    <t>officer</t>
  </si>
  <si>
    <t>#defence</t>
  </si>
  <si>
    <t>#defense</t>
  </si>
  <si>
    <t>#militarytraining</t>
  </si>
  <si>
    <t>#defencenews</t>
  </si>
  <si>
    <t>#defencebriefing</t>
  </si>
  <si>
    <t>#navy</t>
  </si>
  <si>
    <t>child</t>
  </si>
  <si>
    <t>see</t>
  </si>
  <si>
    <t>thought</t>
  </si>
  <si>
    <t>#fraud</t>
  </si>
  <si>
    <t>one</t>
  </si>
  <si>
    <t>email</t>
  </si>
  <si>
    <t>laboratory</t>
  </si>
  <si>
    <t>offer</t>
  </si>
  <si>
    <t>#doctors</t>
  </si>
  <si>
    <t>infectious</t>
  </si>
  <si>
    <t>#diseases</t>
  </si>
  <si>
    <t>faster</t>
  </si>
  <si>
    <t>domain</t>
  </si>
  <si>
    <t>sale</t>
  </si>
  <si>
    <t>payment</t>
  </si>
  <si>
    <t>individually</t>
  </si>
  <si>
    <t>package</t>
  </si>
  <si>
    <t>#diet</t>
  </si>
  <si>
    <t>#schizophrenia</t>
  </si>
  <si>
    <t>#mentalhealth</t>
  </si>
  <si>
    <t>#anxiety</t>
  </si>
  <si>
    <t>#menlopark</t>
  </si>
  <si>
    <t>biological</t>
  </si>
  <si>
    <t>emotional</t>
  </si>
  <si>
    <t>last</t>
  </si>
  <si>
    <t>samples</t>
  </si>
  <si>
    <t>#sequencemytumor</t>
  </si>
  <si>
    <t>#testmytumor</t>
  </si>
  <si>
    <t>#cancer</t>
  </si>
  <si>
    <t>#kanker</t>
  </si>
  <si>
    <t>#tumor</t>
  </si>
  <si>
    <t>really</t>
  </si>
  <si>
    <t>#riseconf</t>
  </si>
  <si>
    <t>#orig3n</t>
  </si>
  <si>
    <t>episode</t>
  </si>
  <si>
    <t>_</t>
  </si>
  <si>
    <t>watch</t>
  </si>
  <si>
    <t>whether</t>
  </si>
  <si>
    <t>99</t>
  </si>
  <si>
    <t>next</t>
  </si>
  <si>
    <t>30</t>
  </si>
  <si>
    <t>lab</t>
  </si>
  <si>
    <t>#medoromania</t>
  </si>
  <si>
    <t>aunt</t>
  </si>
  <si>
    <t>uncle</t>
  </si>
  <si>
    <t>company</t>
  </si>
  <si>
    <t>conclusive</t>
  </si>
  <si>
    <t>ancient</t>
  </si>
  <si>
    <t>#jews'</t>
  </si>
  <si>
    <t>biblical</t>
  </si>
  <si>
    <t>rivals</t>
  </si>
  <si>
    <t>#greece</t>
  </si>
  <si>
    <t>#jewish</t>
  </si>
  <si>
    <t>#greek</t>
  </si>
  <si>
    <t>ready</t>
  </si>
  <si>
    <t>development</t>
  </si>
  <si>
    <t>arrangement</t>
  </si>
  <si>
    <t>#domains</t>
  </si>
  <si>
    <t>#lifestyle</t>
  </si>
  <si>
    <t>#julioiglesias</t>
  </si>
  <si>
    <t>needed</t>
  </si>
  <si>
    <t>before</t>
  </si>
  <si>
    <t>confidential</t>
  </si>
  <si>
    <t>lead</t>
  </si>
  <si>
    <t>brother</t>
  </si>
  <si>
    <t>#pocahontas</t>
  </si>
  <si>
    <t>#notarealindian</t>
  </si>
  <si>
    <t>#highcheekbones</t>
  </si>
  <si>
    <t>#powwowchow</t>
  </si>
  <si>
    <t>rejected</t>
  </si>
  <si>
    <t>#cherokeenation</t>
  </si>
  <si>
    <t>#texasstatebar</t>
  </si>
  <si>
    <t>#harvard</t>
  </si>
  <si>
    <t>#leftist</t>
  </si>
  <si>
    <t>#fakeindian</t>
  </si>
  <si>
    <t>took</t>
  </si>
  <si>
    <t>truth</t>
  </si>
  <si>
    <t>bitch</t>
  </si>
  <si>
    <t>access</t>
  </si>
  <si>
    <t>simply</t>
  </si>
  <si>
    <t>#binoykodiyeri</t>
  </si>
  <si>
    <t>son</t>
  </si>
  <si>
    <t>ക</t>
  </si>
  <si>
    <t>new</t>
  </si>
  <si>
    <t>#kapow</t>
  </si>
  <si>
    <t>#599genome</t>
  </si>
  <si>
    <t>amp</t>
  </si>
  <si>
    <t>#familysecret</t>
  </si>
  <si>
    <t>missed</t>
  </si>
  <si>
    <t>night's</t>
  </si>
  <si>
    <t>#everyfamilyhasasecret</t>
  </si>
  <si>
    <t>#familyreunion</t>
  </si>
  <si>
    <t>monday</t>
  </si>
  <si>
    <t>world</t>
  </si>
  <si>
    <t>call</t>
  </si>
  <si>
    <t>innovations</t>
  </si>
  <si>
    <t>ngs</t>
  </si>
  <si>
    <t>impacting</t>
  </si>
  <si>
    <t>#ngs</t>
  </si>
  <si>
    <t>#labautomation</t>
  </si>
  <si>
    <t>#libraryprep</t>
  </si>
  <si>
    <t>#ngsdreamprep</t>
  </si>
  <si>
    <t>appeared</t>
  </si>
  <si>
    <t>grandparent</t>
  </si>
  <si>
    <t>entrepreneurs</t>
  </si>
  <si>
    <t>10m</t>
  </si>
  <si>
    <t>prize</t>
  </si>
  <si>
    <t>cracking</t>
  </si>
  <si>
    <t>former</t>
  </si>
  <si>
    <t>belgian</t>
  </si>
  <si>
    <t>king</t>
  </si>
  <si>
    <t>albert</t>
  </si>
  <si>
    <t>ii</t>
  </si>
  <si>
    <t>agrees</t>
  </si>
  <si>
    <t>#paternity</t>
  </si>
  <si>
    <t>#belgium</t>
  </si>
  <si>
    <t>#brussels</t>
  </si>
  <si>
    <t>#parents</t>
  </si>
  <si>
    <t>enriqueiglesias's</t>
  </si>
  <si>
    <t>lost</t>
  </si>
  <si>
    <t>court</t>
  </si>
  <si>
    <t>spain</t>
  </si>
  <si>
    <t>proves</t>
  </si>
  <si>
    <t>43</t>
  </si>
  <si>
    <t>year</t>
  </si>
  <si>
    <t>old</t>
  </si>
  <si>
    <t>javier</t>
  </si>
  <si>
    <t>sanchez</t>
  </si>
  <si>
    <t>santos</t>
  </si>
  <si>
    <t>buy</t>
  </si>
  <si>
    <t>accredited</t>
  </si>
  <si>
    <t>alleged</t>
  </si>
  <si>
    <t>mother</t>
  </si>
  <si>
    <t>establish</t>
  </si>
  <si>
    <t>#baby</t>
  </si>
  <si>
    <t>uk</t>
  </si>
  <si>
    <t>want</t>
  </si>
  <si>
    <t>better</t>
  </si>
  <si>
    <t>life</t>
  </si>
  <si>
    <t>believe</t>
  </si>
  <si>
    <t>#23andme</t>
  </si>
  <si>
    <t>getting</t>
  </si>
  <si>
    <t>ethnic</t>
  </si>
  <si>
    <t>roots</t>
  </si>
  <si>
    <t>try</t>
  </si>
  <si>
    <t>#lblogger</t>
  </si>
  <si>
    <t>gegevens</t>
  </si>
  <si>
    <t>uit</t>
  </si>
  <si>
    <t>echte</t>
  </si>
  <si>
    <t>wereld</t>
  </si>
  <si>
    <t>gebruiken</t>
  </si>
  <si>
    <t>betere</t>
  </si>
  <si>
    <t>oncologische</t>
  </si>
  <si>
    <t>zorg</t>
  </si>
  <si>
    <t>#rwe</t>
  </si>
  <si>
    <t>#rwd</t>
  </si>
  <si>
    <t>#hartwigmedicalfoundation</t>
  </si>
  <si>
    <t>#personalizedmedicine</t>
  </si>
  <si>
    <t>#cancertreatment</t>
  </si>
  <si>
    <t>#sequencing</t>
  </si>
  <si>
    <t>#liar</t>
  </si>
  <si>
    <t>#dirtylittlesecret</t>
  </si>
  <si>
    <t>tune</t>
  </si>
  <si>
    <t>lizzo's</t>
  </si>
  <si>
    <t>hurts</t>
  </si>
  <si>
    <t>#dls</t>
  </si>
  <si>
    <t>#denver</t>
  </si>
  <si>
    <t>gars</t>
  </si>
  <si>
    <t>send</t>
  </si>
  <si>
    <t>24</t>
  </si>
  <si>
    <t>used</t>
  </si>
  <si>
    <t>over</t>
  </si>
  <si>
    <t>kodiyeri</t>
  </si>
  <si>
    <t>undergo</t>
  </si>
  <si>
    <t>#gcchat</t>
  </si>
  <si>
    <t>#geneticcounseling</t>
  </si>
  <si>
    <t>#geneticcounselor</t>
  </si>
  <si>
    <t>#gencsm</t>
  </si>
  <si>
    <t>#sciencecommunication</t>
  </si>
  <si>
    <t>#letstalkscience</t>
  </si>
  <si>
    <t>#scisharsci</t>
  </si>
  <si>
    <t>#stem</t>
  </si>
  <si>
    <t>#womeninradio</t>
  </si>
  <si>
    <t>#womeninstem</t>
  </si>
  <si>
    <t>#womeninscience</t>
  </si>
  <si>
    <t>#podcasts</t>
  </si>
  <si>
    <t>#podcasting</t>
  </si>
  <si>
    <t>#nerd</t>
  </si>
  <si>
    <t>#trypod</t>
  </si>
  <si>
    <t>#scientists4future</t>
  </si>
  <si>
    <t>#biology</t>
  </si>
  <si>
    <t>reason</t>
  </si>
  <si>
    <t>alone</t>
  </si>
  <si>
    <t>#obcaccess</t>
  </si>
  <si>
    <t>amber</t>
  </si>
  <si>
    <t>same</t>
  </si>
  <si>
    <t>marine</t>
  </si>
  <si>
    <t>biology</t>
  </si>
  <si>
    <t>class</t>
  </si>
  <si>
    <t>california</t>
  </si>
  <si>
    <t>baptist</t>
  </si>
  <si>
    <t>university</t>
  </si>
  <si>
    <t>roommate</t>
  </si>
  <si>
    <t>crush</t>
  </si>
  <si>
    <t>#harkerheights</t>
  </si>
  <si>
    <t>#texas</t>
  </si>
  <si>
    <t>#txlege</t>
  </si>
  <si>
    <t>#adoptee</t>
  </si>
  <si>
    <t>immigration</t>
  </si>
  <si>
    <t>link</t>
  </si>
  <si>
    <t>#plantbased</t>
  </si>
  <si>
    <t>#organic</t>
  </si>
  <si>
    <t>#nongmo</t>
  </si>
  <si>
    <t>#designersupplement</t>
  </si>
  <si>
    <t>another</t>
  </si>
  <si>
    <t>sometimes</t>
  </si>
  <si>
    <t>even</t>
  </si>
  <si>
    <t>traits</t>
  </si>
  <si>
    <t>genetically</t>
  </si>
  <si>
    <t>identical</t>
  </si>
  <si>
    <t>zygosity</t>
  </si>
  <si>
    <t>answer</t>
  </si>
  <si>
    <t>sharon</t>
  </si>
  <si>
    <t>won</t>
  </si>
  <si>
    <t>fastest</t>
  </si>
  <si>
    <t>0333</t>
  </si>
  <si>
    <t>600</t>
  </si>
  <si>
    <t>1300</t>
  </si>
  <si>
    <t>08</t>
  </si>
  <si>
    <t>18</t>
  </si>
  <si>
    <t>00</t>
  </si>
  <si>
    <t>friday</t>
  </si>
  <si>
    <t>#fridayfeeling</t>
  </si>
  <si>
    <t>man</t>
  </si>
  <si>
    <t>skin</t>
  </si>
  <si>
    <t>offers</t>
  </si>
  <si>
    <t>maternity</t>
  </si>
  <si>
    <t>half</t>
  </si>
  <si>
    <t>twin</t>
  </si>
  <si>
    <t>human</t>
  </si>
  <si>
    <t>genes</t>
  </si>
  <si>
    <t>users</t>
  </si>
  <si>
    <t>opt</t>
  </si>
  <si>
    <t>helping</t>
  </si>
  <si>
    <t>#fbi</t>
  </si>
  <si>
    <t>#civilrights</t>
  </si>
  <si>
    <t>#crimescene</t>
  </si>
  <si>
    <t>#losangeles</t>
  </si>
  <si>
    <t>money</t>
  </si>
  <si>
    <t>guarantee</t>
  </si>
  <si>
    <t>#siblings</t>
  </si>
  <si>
    <t>#vermont</t>
  </si>
  <si>
    <t>biotech</t>
  </si>
  <si>
    <t>sold</t>
  </si>
  <si>
    <t>2b</t>
  </si>
  <si>
    <t>deal</t>
  </si>
  <si>
    <t>#biotech</t>
  </si>
  <si>
    <t>#biotechnology</t>
  </si>
  <si>
    <t>#pharma</t>
  </si>
  <si>
    <t>#pharmaceutical</t>
  </si>
  <si>
    <t>two</t>
  </si>
  <si>
    <t>award</t>
  </si>
  <si>
    <t>winning</t>
  </si>
  <si>
    <t>119</t>
  </si>
  <si>
    <t>within</t>
  </si>
  <si>
    <t>right</t>
  </si>
  <si>
    <t>personal</t>
  </si>
  <si>
    <t>reports</t>
  </si>
  <si>
    <t>called</t>
  </si>
  <si>
    <t>house</t>
  </si>
  <si>
    <t>expert</t>
  </si>
  <si>
    <t>#drugtest</t>
  </si>
  <si>
    <t>#alcoholtest</t>
  </si>
  <si>
    <t>legal</t>
  </si>
  <si>
    <t>#law</t>
  </si>
  <si>
    <t>unavailable</t>
  </si>
  <si>
    <t>relationship</t>
  </si>
  <si>
    <t>#family</t>
  </si>
  <si>
    <t>yourself</t>
  </si>
  <si>
    <t>performed</t>
  </si>
  <si>
    <t>paid</t>
  </si>
  <si>
    <t>baby</t>
  </si>
  <si>
    <t>birth</t>
  </si>
  <si>
    <t>#pregnancy</t>
  </si>
  <si>
    <t>up</t>
  </si>
  <si>
    <t>lifetime</t>
  </si>
  <si>
    <t>uncomfortable</t>
  </si>
  <si>
    <t>discussions</t>
  </si>
  <si>
    <t>#lineagematters</t>
  </si>
  <si>
    <t>#lineage</t>
  </si>
  <si>
    <t>#uncomfortablediscussion</t>
  </si>
  <si>
    <t>#comics</t>
  </si>
  <si>
    <t>#comicartist</t>
  </si>
  <si>
    <t>#comicstrip</t>
  </si>
  <si>
    <t>#funnycomics</t>
  </si>
  <si>
    <t>live</t>
  </si>
  <si>
    <t>#maga</t>
  </si>
  <si>
    <t>#socialismkills</t>
  </si>
  <si>
    <t>#noteepee</t>
  </si>
  <si>
    <t>#addiction</t>
  </si>
  <si>
    <t>#mygenx</t>
  </si>
  <si>
    <t>navigate</t>
  </si>
  <si>
    <t>use</t>
  </si>
  <si>
    <t>post</t>
  </si>
  <si>
    <t>eat</t>
  </si>
  <si>
    <t>rapid</t>
  </si>
  <si>
    <t>#homepaternitytest</t>
  </si>
  <si>
    <t>convenient</t>
  </si>
  <si>
    <t>hours</t>
  </si>
  <si>
    <t>#keralacpim</t>
  </si>
  <si>
    <t>leader</t>
  </si>
  <si>
    <t>balakrishnan</t>
  </si>
  <si>
    <t>mumbai</t>
  </si>
  <si>
    <t>police</t>
  </si>
  <si>
    <t>agreed</t>
  </si>
  <si>
    <t>#rapecase</t>
  </si>
  <si>
    <t>filed</t>
  </si>
  <si>
    <t>against</t>
  </si>
  <si>
    <t>യ</t>
  </si>
  <si>
    <t>ട</t>
  </si>
  <si>
    <t>സ</t>
  </si>
  <si>
    <t>റ</t>
  </si>
  <si>
    <t>milestone</t>
  </si>
  <si>
    <t>consumer</t>
  </si>
  <si>
    <t>piece</t>
  </si>
  <si>
    <t>genome</t>
  </si>
  <si>
    <t>yo</t>
  </si>
  <si>
    <t>1024</t>
  </si>
  <si>
    <t>female</t>
  </si>
  <si>
    <t>mao</t>
  </si>
  <si>
    <t>#pocahantas</t>
  </si>
  <si>
    <t>#elizabeth_warren</t>
  </si>
  <si>
    <t>#nativeamericans</t>
  </si>
  <si>
    <t>mix</t>
  </si>
  <si>
    <t>pit</t>
  </si>
  <si>
    <t>based</t>
  </si>
  <si>
    <t>confirmation</t>
  </si>
  <si>
    <t>dr</t>
  </si>
  <si>
    <t>hanneke</t>
  </si>
  <si>
    <t>wilmink</t>
  </si>
  <si>
    <t>internist</t>
  </si>
  <si>
    <t>oncoloog</t>
  </si>
  <si>
    <t>het</t>
  </si>
  <si>
    <t>hoopt</t>
  </si>
  <si>
    <t>samenwerking</t>
  </si>
  <si>
    <t>met</t>
  </si>
  <si>
    <t>foundation</t>
  </si>
  <si>
    <t>aangrijpingspunten</t>
  </si>
  <si>
    <t>te</t>
  </si>
  <si>
    <t>vinden</t>
  </si>
  <si>
    <t>nieuwe</t>
  </si>
  <si>
    <t>therapieën</t>
  </si>
  <si>
    <t>#alvleesklierkanker</t>
  </si>
  <si>
    <t>____</t>
  </si>
  <si>
    <t>#dog</t>
  </si>
  <si>
    <t>iglesias</t>
  </si>
  <si>
    <t>#solicitors</t>
  </si>
  <si>
    <t>lot</t>
  </si>
  <si>
    <t>#spit</t>
  </si>
  <si>
    <t>#genomepatri</t>
  </si>
  <si>
    <t>#saliva</t>
  </si>
  <si>
    <t>#ancestrydna</t>
  </si>
  <si>
    <t>information</t>
  </si>
  <si>
    <t>#howtofind</t>
  </si>
  <si>
    <t>#human</t>
  </si>
  <si>
    <t>#medical</t>
  </si>
  <si>
    <t>everything</t>
  </si>
  <si>
    <t>personalised</t>
  </si>
  <si>
    <t>diet</t>
  </si>
  <si>
    <t>tailored</t>
  </si>
  <si>
    <t>save</t>
  </si>
  <si>
    <t>#publichealth</t>
  </si>
  <si>
    <t>#dietaryadvice</t>
  </si>
  <si>
    <t>#nutrigenetics</t>
  </si>
  <si>
    <t>mentioned</t>
  </si>
  <si>
    <t>ceo</t>
  </si>
  <si>
    <t>point</t>
  </si>
  <si>
    <t>change</t>
  </si>
  <si>
    <t>paradigm</t>
  </si>
  <si>
    <t>look</t>
  </si>
  <si>
    <t>dass</t>
  </si>
  <si>
    <t>designed</t>
  </si>
  <si>
    <t>cutting</t>
  </si>
  <si>
    <t>edge</t>
  </si>
  <si>
    <t>technology</t>
  </si>
  <si>
    <t>making</t>
  </si>
  <si>
    <t>history</t>
  </si>
  <si>
    <t>#bossofme</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</si>
  <si>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</si>
  <si>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</si>
  <si>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</si>
  <si>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</si>
  <si>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</si>
  <si>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</si>
  <si>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</si>
  <si>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</si>
  <si>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</si>
  <si>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</si>
  <si>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</si>
  <si>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</si>
  <si>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</si>
  <si>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</si>
  <si>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</si>
  <si>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</si>
  <si>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</si>
  <si>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</si>
  <si>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</si>
  <si>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</si>
  <si>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</si>
  <si>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</si>
  <si>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</si>
  <si>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</si>
  <si>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</si>
  <si>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</si>
  <si>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</si>
  <si>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</si>
  <si>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</si>
  <si>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https://dan.com/buy-domain/dnaintel.com?redirected=true&amp;tld=com</t>
  </si>
  <si>
    <t>https://dan.com/buy-domain/inteldna.com?redirected=true&amp;tld=com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</si>
  <si>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</si>
  <si>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</si>
  <si>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</si>
  <si>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</si>
  <si>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</si>
  <si>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</si>
  <si>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</si>
  <si>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</si>
  <si>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</si>
  <si>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</si>
  <si>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</si>
  <si>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</si>
  <si>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</si>
  <si>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</si>
  <si>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</si>
  <si>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</si>
  <si>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</si>
  <si>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</si>
  <si>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</si>
  <si>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</si>
  <si>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</si>
  <si>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</si>
  <si>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https://www.nationalheraldindia.com/national/kerala-cpi-m-secretarys-son-appears-before-police-agrees-to-dna-test https://twitter.com/TheaterUlm/status/1146076254183088128 https://www.instagram.com/p/BzdiPGiggsV/?igshid=agxdz5jrztq6 https://www.instagram.com/p/BzeV2eylHc_/?igshid=2hzh4y70vucl https://howtofind.com/what-can-a-dna-test-really-say-about-you-part-iii https://howtofind.com/what-can-a-dna-test-really-say-about-you-part-ii http://trentinogenealogy.com/2019/05/dna-ethnicity-report-estimate/ https://www.cellmark.co.uk/ https://www.cellmark.co.uk/dna-testing/immigration-relationship-test/ https://www.dailymail.co.uk/news/article-7091823/Crooning-lothario-Julio-Iglesias-faces-court-DNA-battle-claims-love-child.html</t>
  </si>
  <si>
    <t>https://thenextweb.com/insider/2019/07/03/a-public-dna-database-led-to-a-murder-conviction-but-innocent-people-may-pay-the-price/?utm_source=twitter&amp;utm_medium=referral&amp;utm_content=A%2Bpublic%2BDNA%2Bdatabase%2Bled%2Bto%2Ba%2Bmurder%2Bconviction%252C%2Bbut%2Binnocent%2Bpeople%2Bmay%2Bpay%2Bthe%2Bprice http://edition.cnn.com/2019/07/03/us/shark-tooth-trnd/index.html https://www.cnet.com/news/how-sharing-your-dna-solves-horrible-crimes-and-stirs-a-privacy-debate/ https://www.theatlantic.com/science/archive/2019/03/dna-tests-for-envelopes-have-a-price/583636/ https://www.npr.org/2019/07/03/738586883/mideast-philistines-from-europe?utm_campaign=storyshare&amp;utm_source=twitter.com&amp;utm_medium=social https://www.military.com/daily-news/2019/07/03/mail-ancestry-dna-kits-may-help-enemy-target-you-navys-top-officer-says.html#.XR1UBlcMNi0.twitter https://dan.com/buy-domain/dnaintel.com?redirected=true&amp;tld=com https://dan.com/buy-domain/inteldna.com?redirected=true&amp;tld=com https://medicalxpress.com/news/2019-07-dna-reveals-schizophrenia-clue.html https://www.wired.com/story/dna-sequencing-detect-infectious-disease/?mbid=social_twitter_onsiteshare</t>
  </si>
  <si>
    <t>https://www.cnbc.com/2019/07/01/for-600-veritas-genetics-sequences-6point4-billion-letters-of-your-dna.html https://onezero.medium.com/you-can-now-get-your-whole-genome-sequenced-for-less-than-an-iphone-a951e3d33f84</t>
  </si>
  <si>
    <t>https://twitter.com/ewarren/status/1148327100614660097 https://twitter.com/southerncharme7/status/1146645632448389120 https://twitter.com/Trumpgi73068803/status/1148452840643260416</t>
  </si>
  <si>
    <t>https://www.alphabiolabs.co.uk/public-testing-services/ https://www.alphabiolabs.co.uk/public-testing-services/paternity-testing/ https://www.alphabiolabs.co.uk/public-testing-services/zygosity-dna-testing/ https://www.dailymail.co.uk/news/article-7232351/Julio-Iglesias-LOSES-paternity-case-Spanish-court-rules-father-man.html https://www.alphabiolabs.co.uk/2019/07/01/can-you-take-a-paternity-test-without-a-father/ https://www.alphabiolabs.co.uk/public-testing-services/prenatal-dna-testing/ https://www.alphabiolabs.co.uk/2019/07/02/paternity-test-in-pregnancy/ https://www.alphabiolabs.co.uk/product/paternity-test/ https://www.alphabiolabs.co.uk/public-testing-services/grandparent-dna-test/ https://www.alphabiolabs.co.uk/public-testing-services/sibling-dna-test/</t>
  </si>
  <si>
    <t>https://www.hartwigmedicalfoundation.nl/gegevens-uit-de-echte-wereld-gebruiken-voor-betere-oncologische-zorg/ https://www.hartwigmedicalfoundation.nl/personalised-medicine-voor-alvleesklierkanker-toekomstmuziek/</t>
  </si>
  <si>
    <t>https://melissajanelee.com/ancestry-dna-test/ http://www.garthtoons.com/ https://melissajanelee.com/evergreen-life/</t>
  </si>
  <si>
    <t>https://lifesciences.tecan.com/genetic-testing-innovations-in-genomics-and-ngs?utm_campaign=CP-PillarPage-Genetics&amp;utm_content=95783068&amp;utm_medium=social&amp;utm_source=twitter&amp;hss_channel=tw-76003810#Human-health-in-the-age-of-genomic-medicine https://lifesciences.tecan.com/genetic-testing-innovations-in-genomics-and-ngs?utm_campaign=CP-PillarPage-Genetics&amp;utm_content=95783069&amp;utm_medium=social&amp;utm_source=twitter&amp;hss_channel=tw-76003810#Human-health-in-the-age-of-genomic-medicine</t>
  </si>
  <si>
    <t>https://www.nationalgeographic.com/magazine/2018/04/race-genetics-science-africa/ https://choice.npr.org/index.html?origin=https://www.npr.org/2019/06/30/737396572/scientists-study-human-cancer-genes-in-plants https://twitter.com/clevergene/status/1146691739836485632 https://medo.ro/en/other-services/dna-and-paternity-tests/ https://www.nationalgeographic.com/magazine/2018/04/race-genetics-geno-dna-ancestry/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</si>
  <si>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</si>
  <si>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</si>
  <si>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</si>
  <si>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</si>
  <si>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</si>
  <si>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</si>
  <si>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</si>
  <si>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</si>
  <si>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</si>
  <si>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</si>
  <si>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</si>
  <si>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</si>
  <si>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instagram.com twitter.com howtofind.com nationalheraldindia.com mygenxdna.com trentinogenealogy.com india.com mathrubhumi.com drtracygapin.com</t>
  </si>
  <si>
    <t>dan.com thenextweb.com cnn.com cnet.com theatlantic.com npr.org military.com medicalxpress.com wired.com newscientist.com</t>
  </si>
  <si>
    <t>cnbc.com medium.com</t>
  </si>
  <si>
    <t>co.uk alphabiolabs.us</t>
  </si>
  <si>
    <t>melissajanelee.com garthtoons.com</t>
  </si>
  <si>
    <t>nationalgeographic.com npr.org twitter.com medo.ro</t>
  </si>
  <si>
    <t>Top Hashtags in Tweet in Entire Graph</t>
  </si>
  <si>
    <t>dnatesting</t>
  </si>
  <si>
    <t>dnasequencing</t>
  </si>
  <si>
    <t>genetictesting</t>
  </si>
  <si>
    <t>paternitytest</t>
  </si>
  <si>
    <t>science</t>
  </si>
  <si>
    <t>entrepreneur</t>
  </si>
  <si>
    <t>Top Hashtags in Tweet in G1</t>
  </si>
  <si>
    <t>Top Hashtags in Tweet in G2</t>
  </si>
  <si>
    <t>lifestyle</t>
  </si>
  <si>
    <t>binoykodiyeri</t>
  </si>
  <si>
    <t>health</t>
  </si>
  <si>
    <t>ancestrydna</t>
  </si>
  <si>
    <t>howtofind</t>
  </si>
  <si>
    <t>medical</t>
  </si>
  <si>
    <t>Top Hashtags in Tweet in G3</t>
  </si>
  <si>
    <t>medicine</t>
  </si>
  <si>
    <t>business</t>
  </si>
  <si>
    <t>Top Hashtags in Tweet in G4</t>
  </si>
  <si>
    <t>kapow</t>
  </si>
  <si>
    <t>Top Hashtags in Tweet in G5</t>
  </si>
  <si>
    <t>pocahontas</t>
  </si>
  <si>
    <t>notarealindian</t>
  </si>
  <si>
    <t>highcheekbones</t>
  </si>
  <si>
    <t>powwowchow</t>
  </si>
  <si>
    <t>texasstatebar</t>
  </si>
  <si>
    <t>fraud</t>
  </si>
  <si>
    <t>harvard</t>
  </si>
  <si>
    <t>leftist</t>
  </si>
  <si>
    <t>cherokeenation</t>
  </si>
  <si>
    <t>Top Hashtags in Tweet in G6</t>
  </si>
  <si>
    <t>genetics</t>
  </si>
  <si>
    <t>pregnancy</t>
  </si>
  <si>
    <t>drugtest</t>
  </si>
  <si>
    <t>alcoholtest</t>
  </si>
  <si>
    <t>Top Hashtags in Tweet in G7</t>
  </si>
  <si>
    <t>kaepernick</t>
  </si>
  <si>
    <t>Top Hashtags in Tweet in G8</t>
  </si>
  <si>
    <t>rwe</t>
  </si>
  <si>
    <t>rwd</t>
  </si>
  <si>
    <t>sequencemytumor</t>
  </si>
  <si>
    <t>testmytumor</t>
  </si>
  <si>
    <t>cancer</t>
  </si>
  <si>
    <t>kanker</t>
  </si>
  <si>
    <t>tumor</t>
  </si>
  <si>
    <t>alvleesklierkanker</t>
  </si>
  <si>
    <t>hartwigmedicalfoundation</t>
  </si>
  <si>
    <t>Top Hashtags in Tweet in G9</t>
  </si>
  <si>
    <t>riseconf</t>
  </si>
  <si>
    <t>Top Hashtags in Tweet in G10</t>
  </si>
  <si>
    <t>familysecret</t>
  </si>
  <si>
    <t>everyfamilyhasasecret</t>
  </si>
  <si>
    <t>familyreunion</t>
  </si>
  <si>
    <t>adoption</t>
  </si>
  <si>
    <t>Top Hashtags in Tweet</t>
  </si>
  <si>
    <t>dnatest dna lifestyle binoykodiyeri dnatesting health ancestrydna howtofind human medical</t>
  </si>
  <si>
    <t>dna dnatest dnatesting dnasequencing genome science genomics medicine business entrepreneur</t>
  </si>
  <si>
    <t>599genome kapow dnatest</t>
  </si>
  <si>
    <t>pocahontas notarealindian highcheekbones powwowchow texasstatebar fraud harvard leftist dnatest cherokeenation</t>
  </si>
  <si>
    <t>dnatest genomics paternitytest genetics dna dnatesting pregnancy baby drugtest alcoholtest</t>
  </si>
  <si>
    <t>rwe rwd sequencemytumor testmytumor cancer kanker dnatest tumor alvleesklierkanker hartwigmedicalfoundation</t>
  </si>
  <si>
    <t>dnatest ancestry lblogger dna lineagematters lineage 23andme uncomfortablediscussion comics comicartist</t>
  </si>
  <si>
    <t>gcchat healthcare dnatest dnatesting genetictesting geneticcounseling geneticcounselor gencsm sciencecommunication letstalkscience</t>
  </si>
  <si>
    <t>paternitytest dnatest medoromania dna genetics</t>
  </si>
  <si>
    <t>dnatest relatable pomeranian dog love abc7eyewitness pom weeklyfluff teampixel bestwoof</t>
  </si>
  <si>
    <t>designersupplement dna plantbased organic nongmo dnatest bossofme supplement dnatestkit entrepreneur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</si>
  <si>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</si>
  <si>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</si>
  <si>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</si>
  <si>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</si>
  <si>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</si>
  <si>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</si>
  <si>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</si>
  <si>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</si>
  <si>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</si>
  <si>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</si>
  <si>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</si>
  <si>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</si>
  <si>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#dnatest dna #dna test more amp results #lifestyle know testing</t>
  </si>
  <si>
    <t>#dnatesting #dna #dnatest #genome #science #genomics #dnasequencing #medicine #genetictesting #geneticdisease</t>
  </si>
  <si>
    <t>genomics googleai #kapow #599genome #dnatest day really excited new milestone</t>
  </si>
  <si>
    <t>ewarren #pocahontas #notarealindian #highcheekbones #powwowchow #dnatest rejected #cherokeenation #texasstatebar #fraud</t>
  </si>
  <si>
    <t>#dnatest testing dna paternity #paternitytest #genomics father test here learn</t>
  </si>
  <si>
    <t>voor #sequencemytumor #testmytumor #cancer #kanker #dnatest #tumor gegevens uit de</t>
  </si>
  <si>
    <t>excited #riseconf 2019 #orig3n #dnatest</t>
  </si>
  <si>
    <t>take risk #dnatest find out #familysecret missed last night's emotional</t>
  </si>
  <si>
    <t>#dnatest #ancestry dna test thought getting find out ethnic roots</t>
  </si>
  <si>
    <t>ndcnn mapmygenome see lot #spit over #genomepatri #saliva #dnatest</t>
  </si>
  <si>
    <t>#dirtylittlesecret took dna test tune lizzo's truth hurts turns out</t>
  </si>
  <si>
    <t>#dnatest results yo 1024 female mao flotus44 #pocahantas #elizabeth_warren #fraud</t>
  </si>
  <si>
    <t>#gcchat #healthcare #dnatest #dnatesting #genetictesting #geneticcounseling #geneticcounselor #gencsm #sciencecommunication #letstalkscience</t>
  </si>
  <si>
    <t>reason alone #obcaccess needed turns out amber same marine biology</t>
  </si>
  <si>
    <t>discover innovations genomics ngs impacting lab #genomics #genetics #ngs #genetictesting</t>
  </si>
  <si>
    <t>more #paternitytest #dnatest #medoromania discover #dna #genetics human genes home</t>
  </si>
  <si>
    <t>dna home cellmark #dna #paternitytest #dnatest testing order kit samples</t>
  </si>
  <si>
    <t>_ ____</t>
  </si>
  <si>
    <t>personalised #nutrition diet tailored dna save life #publichealth #dietaryadvice #nutrigenetics</t>
  </si>
  <si>
    <t>sudhirchaudhary #dnatest mentioned</t>
  </si>
  <si>
    <t>#dna #plantbased #organic #nongmo #designersupplement #dnatest designed cutting edge technology</t>
  </si>
  <si>
    <t>Top Word Pairs in Tweet in Entire Graph</t>
  </si>
  <si>
    <t>#dna,#dnatest</t>
  </si>
  <si>
    <t>#dnatest,#dnatesting</t>
  </si>
  <si>
    <t>#dnatesting,#dnasequencing</t>
  </si>
  <si>
    <t>#dnasequencing,#genome</t>
  </si>
  <si>
    <t>#science,#medicine</t>
  </si>
  <si>
    <t>#genome,#genetictesting</t>
  </si>
  <si>
    <t>#genetictesting,#science</t>
  </si>
  <si>
    <t>#medicine,#genomics</t>
  </si>
  <si>
    <t>#genomics,#geneticdisease</t>
  </si>
  <si>
    <t>#business,#entrepreneur</t>
  </si>
  <si>
    <t>Top Word Pairs in Tweet in G1</t>
  </si>
  <si>
    <t>Top Word Pairs in Tweet in G2</t>
  </si>
  <si>
    <t>dna,test</t>
  </si>
  <si>
    <t>dna,testing</t>
  </si>
  <si>
    <t>#dnatest,#dna</t>
  </si>
  <si>
    <t>#howtofind,#health</t>
  </si>
  <si>
    <t>#health,#human</t>
  </si>
  <si>
    <t>#human,#lifestyle</t>
  </si>
  <si>
    <t>#lifestyle,#medical</t>
  </si>
  <si>
    <t>#binoykodiyeri,son</t>
  </si>
  <si>
    <t>son,#keralacpim</t>
  </si>
  <si>
    <t>Top Word Pairs in Tweet in G3</t>
  </si>
  <si>
    <t>Top Word Pairs in Tweet in G4</t>
  </si>
  <si>
    <t>day,really</t>
  </si>
  <si>
    <t>really,excited</t>
  </si>
  <si>
    <t>excited,new</t>
  </si>
  <si>
    <t>new,milestone</t>
  </si>
  <si>
    <t>milestone,consumer</t>
  </si>
  <si>
    <t>consumer,genomics</t>
  </si>
  <si>
    <t>genomics,rodrigoatcg</t>
  </si>
  <si>
    <t>rodrigoatcg,cnbc</t>
  </si>
  <si>
    <t>cnbc,piece</t>
  </si>
  <si>
    <t>piece,know</t>
  </si>
  <si>
    <t>Top Word Pairs in Tweet in G5</t>
  </si>
  <si>
    <t>ewarren,#pocahontas</t>
  </si>
  <si>
    <t>#dnatest,rejected</t>
  </si>
  <si>
    <t>rejected,#cherokeenation</t>
  </si>
  <si>
    <t>#texasstatebar,#fraud</t>
  </si>
  <si>
    <t>#fraud,#harvard</t>
  </si>
  <si>
    <t>#harvard,#leftist</t>
  </si>
  <si>
    <t>frankdenauw,dfmacleod</t>
  </si>
  <si>
    <t>#highcheekbones,#powwowchow</t>
  </si>
  <si>
    <t>#leftist,#fakeindian</t>
  </si>
  <si>
    <t>dfmacleod,constablecurt</t>
  </si>
  <si>
    <t>Top Word Pairs in Tweet in G6</t>
  </si>
  <si>
    <t>paternity,testing</t>
  </si>
  <si>
    <t>#paternitytest,#dnatest</t>
  </si>
  <si>
    <t>learn,more</t>
  </si>
  <si>
    <t>paternity,test</t>
  </si>
  <si>
    <t>more,here</t>
  </si>
  <si>
    <t>#genetics,#genomics</t>
  </si>
  <si>
    <t>dna,tests</t>
  </si>
  <si>
    <t>next,day</t>
  </si>
  <si>
    <t>Top Word Pairs in Tweet in G7</t>
  </si>
  <si>
    <t>Top Word Pairs in Tweet in G8</t>
  </si>
  <si>
    <t>#sequencemytumor,#testmytumor</t>
  </si>
  <si>
    <t>#cancer,#kanker</t>
  </si>
  <si>
    <t>#dnatest,#tumor</t>
  </si>
  <si>
    <t>gegevens,uit</t>
  </si>
  <si>
    <t>uit,de</t>
  </si>
  <si>
    <t>de,echte</t>
  </si>
  <si>
    <t>echte,wereld</t>
  </si>
  <si>
    <t>wereld,gebruiken</t>
  </si>
  <si>
    <t>gebruiken,voor</t>
  </si>
  <si>
    <t>voor,betere</t>
  </si>
  <si>
    <t>Top Word Pairs in Tweet in G9</t>
  </si>
  <si>
    <t>excited,#riseconf</t>
  </si>
  <si>
    <t>#riseconf,2019</t>
  </si>
  <si>
    <t>2019,#orig3n</t>
  </si>
  <si>
    <t>#orig3n,#dnatest</t>
  </si>
  <si>
    <t>Top Word Pairs in Tweet in G10</t>
  </si>
  <si>
    <t>take,risk</t>
  </si>
  <si>
    <t>risk,#dnatest</t>
  </si>
  <si>
    <t>#dnatest,find</t>
  </si>
  <si>
    <t>find,out</t>
  </si>
  <si>
    <t>out,#familysecret</t>
  </si>
  <si>
    <t>#familysecret,missed</t>
  </si>
  <si>
    <t>missed,last</t>
  </si>
  <si>
    <t>last,night's</t>
  </si>
  <si>
    <t>night's,emotional</t>
  </si>
  <si>
    <t>emotional,episode</t>
  </si>
  <si>
    <t>Top Word Pairs in Tweet</t>
  </si>
  <si>
    <t>dna,test  #dna,#dnatest  dna,testing  #dnatest,#dna  #howtofind,#health  #health,#human  #human,#lifestyle  #lifestyle,#medical  #binoykodiyeri,son  son,#keralacpim</t>
  </si>
  <si>
    <t>#dnatest,#dnatesting  #dna,#dnatest  #dnatesting,#dnasequencing  #dnasequencing,#genome  #science,#medicine  #genome,#genetictesting  #genetictesting,#science  #medicine,#genomics  #genomics,#geneticdisease  #business,#entrepreneur</t>
  </si>
  <si>
    <t>day,really  really,excited  excited,new  new,milestone  milestone,consumer  consumer,genomics  genomics,rodrigoatcg  rodrigoatcg,cnbc  cnbc,piece  piece,know</t>
  </si>
  <si>
    <t>ewarren,#pocahontas  #dnatest,rejected  rejected,#cherokeenation  #texasstatebar,#fraud  #fraud,#harvard  #harvard,#leftist  frankdenauw,dfmacleod  #highcheekbones,#powwowchow  #leftist,#fakeindian  dfmacleod,constablecurt</t>
  </si>
  <si>
    <t>dna,testing  paternity,testing  #paternitytest,#dnatest  learn,more  dna,test  paternity,test  more,here  #genetics,#genomics  dna,tests  next,day</t>
  </si>
  <si>
    <t>#sequencemytumor,#testmytumor  #cancer,#kanker  #dnatest,#tumor  gegevens,uit  uit,de  de,echte  echte,wereld  wereld,gebruiken  gebruiken,voor  voor,betere</t>
  </si>
  <si>
    <t>excited,#riseconf  #riseconf,2019  2019,#orig3n  #orig3n,#dnatest</t>
  </si>
  <si>
    <t>take,risk  risk,#dnatest  #dnatest,find  find,out  out,#familysecret  #familysecret,missed  missed,last  last,night's  night's,emotional  emotional,episode</t>
  </si>
  <si>
    <t>#ancestry,#dnatest  dna,test  thought,getting  getting,dna  test,find  find,out  out,ethnic  ethnic,roots  roots,try  try,one</t>
  </si>
  <si>
    <t>ndcnn,mapmygenome  mapmygenome,see  see,lot  lot,#spit  #spit,over  over,#genomepatri  #genomepatri,#saliva  #saliva,#dnatest</t>
  </si>
  <si>
    <t>#dirtylittlesecret,took  took,dna  dna,test  test,tune  tune,lizzo's  lizzo's,truth  truth,hurts  hurts,turns  turns,out  out,100</t>
  </si>
  <si>
    <t>#dnatest,results  results,yo  yo,1024  1024,female  female,mao  mao,flotus44  flotus44,#pocahantas  #pocahantas,#elizabeth_warren  #elizabeth_warren,#fraud  #fraud,#nativeamericans</t>
  </si>
  <si>
    <t>#gcchat,#healthcare  #healthcare,#dnatest  #dnatest,#dnatesting  #dnatesting,#genetictesting  #genetictesting,#geneticcounseling  #geneticcounseling,#geneticcounselor  #geneticcounselor,#gencsm  #gencsm,#sciencecommunication  #sciencecommunication,#letstalkscience  #letstalkscience,#scisharsci</t>
  </si>
  <si>
    <t>reason,alone  alone,#obcaccess  #obcaccess,needed  needed,turns  turns,out  out,amber  amber,same  same,marine  marine,biology  biology,class</t>
  </si>
  <si>
    <t>discover,innovations  innovations,genomics  genomics,ngs  ngs,impacting  impacting,lab  lab,#genomics  #genomics,#genetics  #genetics,#ngs  #ngs,#genetictesting  #genetictesting,#labautomation</t>
  </si>
  <si>
    <t>discover,more  #paternitytest,#dnatest</t>
  </si>
  <si>
    <t>#paternitytest,#dnatest  order,kit  kit,online  dna,home  dna,testing  simply,order  email,#paternitytest  #dnatest,#dna  #dnatest,#homepaternitytest  convenient,conclusive</t>
  </si>
  <si>
    <t>_,_</t>
  </si>
  <si>
    <t>personalised,#nutrition  #nutrition,diet  diet,tailored  tailored,dna  dna,save  save,life  life,#publichealth  #publichealth,#dietaryadvice  #dietaryadvice,#nutrigenetics  #nutrigenetics,#dnatest</t>
  </si>
  <si>
    <t>cutting,edge  edge,technology  technology,making  making,history  history,out  out,#bossofme  #bossofme,#designersupplement  #designersupplement,#organic  #organic,#plantbased  #plantbased,#nongmo</t>
  </si>
  <si>
    <t>Top Replied-To in Entire Graph</t>
  </si>
  <si>
    <t>doutherncharme7</t>
  </si>
  <si>
    <t>Top Mentioned in Entire Graph</t>
  </si>
  <si>
    <t>Top Replied-To in G1</t>
  </si>
  <si>
    <t>Top Replied-To in G2</t>
  </si>
  <si>
    <t>Top Mentioned in G1</t>
  </si>
  <si>
    <t>brodymccain</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</si>
  <si>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</si>
  <si>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</si>
  <si>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</si>
  <si>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</si>
  <si>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</si>
  <si>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</si>
  <si>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</si>
  <si>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</si>
  <si>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</si>
  <si>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</si>
  <si>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</si>
  <si>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</si>
  <si>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</si>
  <si>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</si>
  <si>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</si>
  <si>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</si>
  <si>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</si>
  <si>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</si>
  <si>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trumpgi73068803 ewarren doutherncharme7</t>
  </si>
  <si>
    <t>enriqueiglesias itvcorrie</t>
  </si>
  <si>
    <t>Top Mentioned in Tweet</t>
  </si>
  <si>
    <t>jdd2169 sonadorliveson imvala carlvegaaa bushie200 mstrrlm bustthegop bitterlily22 missjulialee brodymccain</t>
  </si>
  <si>
    <t>thenextweb cnn militarydotcom wired verge</t>
  </si>
  <si>
    <t>googleai rodrigoatcg cnbc cnbcdisruptors mcgenome emilylmullin ozm medium google</t>
  </si>
  <si>
    <t>frankdenauw dfmacleod constablecurt immoralreport chrish7511 ewarren dnc deplorableann2</t>
  </si>
  <si>
    <t>julioiglesias thequeensawards bbceastenders</t>
  </si>
  <si>
    <t>gsteck74 warriorofgod97 realdonaldtrump kaepernick7</t>
  </si>
  <si>
    <t>amsterdamumc hartwigmedical</t>
  </si>
  <si>
    <t>23andmeresearch 23andmesupport ancestry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</si>
  <si>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</si>
  <si>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</si>
  <si>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</si>
  <si>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</si>
  <si>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</si>
  <si>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</si>
  <si>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</si>
  <si>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</si>
  <si>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</si>
  <si>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</si>
  <si>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</si>
  <si>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</si>
  <si>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sagarcher stablegeniusrn 42gnome raider_hayter kirindave jimbo_always ghostoftick jeffharperart bushie200 bitterlily22</t>
  </si>
  <si>
    <t>lynnserafinn 24x7politics mathrubhuminews nh_india elizabethvosk zeemalayalam jtsoutherland naijasnow therealmcteag genomickitchen</t>
  </si>
  <si>
    <t>cnn thenextweb verge wired dnaed_tech militarydotcom trojanmolotov drkoepsell rcadesignbio cellfreelab</t>
  </si>
  <si>
    <t>cnbc google medium emilylmullin dnacowgirl rodrigoatcg veritasgenetics cnbcdisruptors googleai ozm</t>
  </si>
  <si>
    <t>immoralreport rickenrich deplorableann2 constablecurt chrish7511 frankdenauw ewarren dfmacleod dnc trumpgi73068803</t>
  </si>
  <si>
    <t>angieservellon_ itvcorrie bbceastenders enriqueiglesias alphabiolabs thequeensawards julioiglesias alphabiolabsusa</t>
  </si>
  <si>
    <t>warriorofgod97 gsteck74 god_sgirl realdonaldtrump kaepernick7 azalea5560</t>
  </si>
  <si>
    <t>amsterdamumc umcugenetica marcbesselink ecuppen hartwigmedical</t>
  </si>
  <si>
    <t>orig3n aoils levine3levine katesblanchard mglicksman2</t>
  </si>
  <si>
    <t>sbsondemand artemisfilms aggie_east1 piphutch1 claireaforster</t>
  </si>
  <si>
    <t>familytreetips2 mjlblogger garthgerman genealogytips1</t>
  </si>
  <si>
    <t>ancestry 23andmesupport 23andmeresearch evesturges</t>
  </si>
  <si>
    <t>ndcnn anuacharya mapmygenome akhibear1</t>
  </si>
  <si>
    <t>e_salam comradenambu pratheesh</t>
  </si>
  <si>
    <t>957theparty deuceontheair theninablanco</t>
  </si>
  <si>
    <t>meechelleo obamahasbigears flotus44</t>
  </si>
  <si>
    <t>chicagogenetics dnapodcast ruthvsharpe</t>
  </si>
  <si>
    <t>hayleytx8 txadopteerights marcipurcell</t>
  </si>
  <si>
    <t>cbs6 arlenebheed</t>
  </si>
  <si>
    <t>biocompare tecan_talk</t>
  </si>
  <si>
    <t>natgeo medoromania</t>
  </si>
  <si>
    <t>johnber52009576 realcandaceo</t>
  </si>
  <si>
    <t>jeremymowery ilhanmn</t>
  </si>
  <si>
    <t>parentingjungle dnahome1</t>
  </si>
  <si>
    <t>lizzo hi_im_chewie</t>
  </si>
  <si>
    <t>virastuceregim ediblearchive</t>
  </si>
  <si>
    <t>sudhirchaudhary lokeshbezzam</t>
  </si>
  <si>
    <t>mishacollins vfd128</t>
  </si>
  <si>
    <t>researchmrx jerrymtolle</t>
  </si>
  <si>
    <t>URLs in Tweet by Count</t>
  </si>
  <si>
    <t>https://www.theverge.com/2019/3/13/18263734/familytreedna-dna-genetics-law-enforcement-fbi-police-forensics-matching-science?utm_campaign=theverge&amp;utm_content=entry&amp;utm_medium=social&amp;utm_source=twitter https://www.wired.com/story/dna-sequencing-detect-infectious-disease/?mbid=social_twitter_onsiteshare https://thenextweb.com/insider/2019/07/03/a-public-dna-database-led-to-a-murder-conviction-but-innocent-people-may-pay-the-price/?utm_source=twitter&amp;utm_medium=referral&amp;utm_content=A%2Bpublic%2BDNA%2Bdatabase%2Bled%2Bto%2Ba%2Bmurder%2Bconviction%252C%2Bbut%2Binnocent%2Bpeople%2Bmay%2Bpay%2Bthe%2Bprice http://edition.cnn.com/2019/07/03/us/shark-tooth-trnd/index.html https://www.theatlantic.com/science/archive/2019/03/dna-tests-for-envelopes-have-a-price/583636/ https://www.ft.com/content/dcb2ea12-83c8-11e9-9935-ad75bb96c849?segmentid=acee4131-99c2-09d3-a635-873e61754ec6 https://medicalxpress.com/news/2019-07-dna-reveals-schizophrenia-clue.html https://www.cnet.com/news/how-sharing-your-dna-solves-horrible-crimes-and-stirs-a-privacy-debate/ https://www.npr.org/2019/07/03/738586883/mideast-philistines-from-europe?utm_campaign=storyshare&amp;utm_source=twitter.com&amp;utm_medium=social https://dan.com/buy-domain/dnaintel.com?redirected=true&amp;tld=com</t>
  </si>
  <si>
    <t>https://www.military.com/daily-news/2019/07/03/mail-ancestry-dna-kits-may-help-enemy-target-you-navys-top-officer-says.html#.XR1UBlcMNi0.twitter https://dan.com/buy-domain/dnaintel.com?redirected=true&amp;tld=com https://dan.com/buy-domain/inteldna.com?redirected=true&amp;tld=com</t>
  </si>
  <si>
    <t>https://www.npr.org/2019/07/03/738586883/mideast-philistines-from-europe?utm_campaign=storyshare&amp;utm_source=twitter.com&amp;utm_medium=social http://edition.cnn.com/2019/07/03/us/shark-tooth-trnd/index.html</t>
  </si>
  <si>
    <t>https://www.cnet.com/news/how-sharing-your-dna-solves-horrible-crimes-and-stirs-a-privacy-debate/ https://medicalxpress.com/news/2019-07-dna-reveals-schizophrenia-clue.html</t>
  </si>
  <si>
    <t>https://howtofind.com/what-can-a-dna-test-really-say-about-you-part-iii https://howtofind.com/what-can-a-dna-test-really-say-about-you-part-ii</t>
  </si>
  <si>
    <t>https://www.cellmark.co.uk/ https://www.cellmark.co.uk/dna-testing/immigration-relationship-test/</t>
  </si>
  <si>
    <t>https://www.dailymail.co.uk/news/article-7091823/Crooning-lothario-Julio-Iglesias-faces-court-DNA-battle-claims-love-child.html http://www.dnasolutions.co.uk/paternity-test.htm</t>
  </si>
  <si>
    <t>https://www.hartwigmedicalfoundation.nl/personalised-medicine-voor-alvleesklierkanker-toekomstmuziek/ https://www.hartwigmedicalfoundation.nl/gegevens-uit-de-echte-wereld-gebruiken-voor-betere-oncologische-zorg/</t>
  </si>
  <si>
    <t>https://melissajanelee.com/ancestry-dna-test/ https://melissajanelee.com/evergreen-life/</t>
  </si>
  <si>
    <t>https://mygenxdna.com/learn/faqs/ https://mygenxdna.com/how-gars-can-help-fight-the-opioid-epidemic/</t>
  </si>
  <si>
    <t>https://www.instagram.com/p/Bzsn52CgFAb/?igshid=4o1ud7cxstm8 https://www.instagram.com/p/BzoQDhtguLg/?igshid=1c6kmqpavg3om</t>
  </si>
  <si>
    <t>https://twitter.com/ewarren/status/1148327100614660097 https://twitter.com/Trumpgi73068803/status/1148452840643260416 https://twitter.com/southerncharme7/status/1146645632448389120</t>
  </si>
  <si>
    <t>https://www.alphabiolabs.co.uk/public-testing-services/ https://www.alphabiolabs.co.uk/public-testing-services/paternity-testing/ https://www.alphabiolabs.co.uk/public-testing-services/zygosity-dna-testing/ https://www.dailymail.co.uk/news/article-7232351/Julio-Iglesias-LOSES-paternity-case-Spanish-court-rules-father-man.html https://www.alphabiolabs.co.uk/legal-testing-services/ https://www.alphabiolabs.co.uk/public-testing-services/sibling-dna-test/ https://www.alphabiolabs.co.uk/public-testing-services/grandparent-dna-test/ https://www.alphabiolabs.co.uk/product/paternity-test/ https://www.alphabiolabs.co.uk/2019/07/02/paternity-test-in-pregnancy/ https://www.alphabiolabs.co.uk/public-testing-services/prenatal-dna-testing/</t>
  </si>
  <si>
    <t>https://www.dailymail.co.uk/news/article-7232351/Julio-Iglesias-LOSES-paternity-case-Spanish-court-rules-father-man.html https://alphabiolabs.us/public-testing-services/paternity-testing</t>
  </si>
  <si>
    <t>https://www.wcax.com/content/news/Winooski-tech-firm-sold-to-Calif-company-for-nearly-12B-512585481.html https://www.wired.com/story/dna-sequencing-detect-infectious-disease/?mbid=social_twitter_onsiteshare https://www.theatlantic.com/science/archive/2019/03/dna-tests-for-envelopes-have-a-price/583636/ https://www.theguardian.com/world/2019/may/29/former-belgian-king-albert-ii-agrees-to-dna-test-in-paternity-case-delphine-boel?CMP=share_btn_tw https://www.newscientist.com/article/2208581-ancient-dna-reveals-that-jews-biblical-rivals-were-from-greece/#.XR1Sa9dTS2o.twitter http://edition.cnn.com/2019/07/03/us/shark-tooth-trnd/index.html https://www.military.com/daily-news/2019/07/03/mail-ancestry-dna-kits-may-help-enemy-target-you-navys-top-officer-says.html#.XR1UBlcMNi0.twitter https://thenextweb.com/insider/2019/07/03/a-public-dna-database-led-to-a-murder-conviction-but-innocent-people-may-pay-the-price/?utm_source=twitter&amp;utm_medium=referral&amp;utm_content=A%2Bpublic%2BDNA%2Bdatabase%2Bled%2Bto%2Ba%2Bmurder%2Bconviction%252C%2Bbut%2Binnocent%2Bpeople%2Bmay%2Bpay%2Bthe%2Bprice https://www.cnet.com/news/how-sharing-your-dna-solves-horrible-crimes-and-stirs-a-privacy-debate/ https://medicalxpress.com/news/2019-07-dna-reveals-schizophrenia-clue.html</t>
  </si>
  <si>
    <t>https://dan.com/buy-domain/nutritionaldna.com?redirected=true&amp;tld=com https://www.theguardian.com/world/2019/may/29/former-belgian-king-albert-ii-agrees-to-dna-test-in-paternity-case-delphine-boel?CMP=share_btn_tw https://www.npr.org/2019/07/03/738586883/mideast-philistines-from-europe?utm_campaign=storyshare&amp;utm_source=twitter.com&amp;utm_medium=social https://www.cnet.com/news/how-sharing-your-dna-solves-horrible-crimes-and-stirs-a-privacy-debate/ https://medicalxpress.com/news/2019-07-dna-reveals-schizophrenia-clue.html https://thenextweb.com/insider/2019/07/03/a-public-dna-database-led-to-a-murder-conviction-but-innocent-people-may-pay-the-price/?utm_source=twitter&amp;utm_medium=referral&amp;utm_content=A%2Bpublic%2BDNA%2Bdatabase%2Bled%2Bto%2Ba%2Bmurder%2Bconviction%252C%2Bbut%2Binnocent%2Bpeople%2Bmay%2Bpay%2Bthe%2Bprice https://www.theatlantic.com/science/archive/2019/03/dna-tests-for-envelopes-have-a-price/583636/ https://www.wired.com/story/dna-sequencing-detect-infectious-disease/?mbid=social_twitter_onsiteshare https://www.newscientist.com/article/2208581-ancient-dna-reveals-that-jews-biblical-rivals-were-from-greece/#.XR1Sa9dTS2o.twitter http://edition.cnn.com/2019/07/03/us/shark-tooth-trnd/index.html</t>
  </si>
  <si>
    <t>https://dan.com/buy-domain/nutritionaldna.com?redirected=true&amp;tld=com http://edition.cnn.com/2019/07/03/us/shark-tooth-trnd/index.html https://www.npr.org/2019/07/03/738586883/mideast-philistines-from-europe?utm_campaign=storyshare&amp;utm_source=twitter.com&amp;utm_medium=social https://thenextweb.com/insider/2019/07/03/a-public-dna-database-led-to-a-murder-conviction-but-innocent-people-may-pay-the-price/?utm_source=twitter&amp;utm_medium=referral&amp;utm_content=A%2Bpublic%2BDNA%2Bdatabase%2Bled%2Bto%2Ba%2Bmurder%2Bconviction%252C%2Bbut%2Binnocent%2Bpeople%2Bmay%2Bpay%2Bthe%2Bprice https://www.cnet.com/news/how-sharing-your-dna-solves-horrible-crimes-and-stirs-a-privacy-debate/</t>
  </si>
  <si>
    <t>https://www.ft.com/content/dcb2ea12-83c8-11e9-9935-ad75bb96c849?segmentid=acee4131-99c2-09d3-a635-873e61754ec6 http://edition.cnn.com/2019/07/03/us/shark-tooth-trnd/index.html https://www.newscientist.com/article/2208581-ancient-dna-reveals-that-jews-biblical-rivals-were-from-greece/#.XR1Sa9dTS2o.twitter https://www.wired.com/story/dna-sequencing-detect-infectious-disease/?mbid=social_twitter_onsiteshare https://www.theatlantic.com/science/archive/2019/03/dna-tests-for-envelopes-have-a-price/583636/ https://dan.com/buy-domain/dnaintel.com?redirected=true&amp;tld=com https://dan.com/buy-domain/inteldna.com?redirected=true&amp;tld=com https://thenextweb.com/insider/2019/07/03/a-public-dna-database-led-to-a-murder-conviction-but-innocent-people-may-pay-the-price/?utm_source=twitter&amp;utm_medium=referral&amp;utm_content=A%2Bpublic%2BDNA%2Bdatabase%2Bled%2Bto%2Ba%2Bmurder%2Bconviction%252C%2Bbut%2Binnocent%2Bpeople%2Bmay%2Bpay%2Bthe%2Bprice https://dan.com/buy-domain/nutritionaldna.com?redirected=true&amp;tld=com</t>
  </si>
  <si>
    <t>https://www.nationalgeographic.com/magazine/2018/04/race-genetics-science-africa/ https://www.nationalgeographic.com/magazine/2018/04/race-genetics-geno-dna-ancestry/ https://medo.ro/en/other-services/dna-and-paternity-tests/ https://choice.npr.org/index.html?origin=https://www.npr.org/2019/06/30/737396572/scientists-study-human-cancer-genes-in-plants https://twitter.com/clevergene/status/1146691739836485632</t>
  </si>
  <si>
    <t>https://lifesciences.tecan.com/genetic-testing-innovations-in-genomics-and-ngs?utm_campaign=CP-PillarPage-Genetics&amp;utm_content=95783069&amp;utm_medium=social&amp;utm_source=twitter&amp;hss_channel=tw-76003810#Human-health-in-the-age-of-genomic-medicine https://lifesciences.tecan.com/genetic-testing-innovations-in-genomics-and-ngs?utm_campaign=CP-PillarPage-Genetics&amp;utm_content=95783068&amp;utm_medium=social&amp;utm_source=twitter&amp;hss_channel=tw-76003810#Human-health-in-the-age-of-genomic-medicine</t>
  </si>
  <si>
    <t>URLs in Tweet by Salience</t>
  </si>
  <si>
    <t>https://dan.com/buy-domain/dnaintel.com?redirected=true&amp;tld=com https://dan.com/buy-domain/inteldna.com?redirected=true&amp;tld=com https://www.military.com/daily-news/2019/07/03/mail-ancestry-dna-kits-may-help-enemy-target-you-navys-top-officer-says.html#.XR1UBlcMNi0.twitter</t>
  </si>
  <si>
    <t>Domains in Tweet by Count</t>
  </si>
  <si>
    <t>dan.com theverge.com wired.com thenextweb.com cnn.com theatlantic.com ft.com medicalxpress.com cnet.com npr.org</t>
  </si>
  <si>
    <t>military.com dan.com</t>
  </si>
  <si>
    <t>npr.org cnn.com</t>
  </si>
  <si>
    <t>cnet.com medicalxpress.com</t>
  </si>
  <si>
    <t>wcax.com wired.com theatlantic.com theguardian.com newscientist.com cnn.com military.com thenextweb.com cnet.com medicalxpress.com</t>
  </si>
  <si>
    <t>dan.com theguardian.com npr.org cnet.com medicalxpress.com thenextweb.com theatlantic.com wired.com newscientist.com cnn.com</t>
  </si>
  <si>
    <t>dan.com cnn.com npr.org thenextweb.com cnet.com</t>
  </si>
  <si>
    <t>dan.com ft.com cnn.com newscientist.com wired.com theatlantic.com thenextweb.com</t>
  </si>
  <si>
    <t>nationalgeographic.com medo.ro npr.org twitter.com</t>
  </si>
  <si>
    <t>Domains in Tweet by Salience</t>
  </si>
  <si>
    <t>dan.com military.com</t>
  </si>
  <si>
    <t>Hashtags in Tweet by Count</t>
  </si>
  <si>
    <t>dna plantbased organic nongmo designersupplement dnatest supplement dnatestkit bossofme entrepreneur</t>
  </si>
  <si>
    <t>fitness dnatesting dnatest dna athelte fitnesstesting diet diettesting wellness goals2019</t>
  </si>
  <si>
    <t>dna dnatest dnatesting dnasequencing genome genomics science business entrepreneur genetictesting</t>
  </si>
  <si>
    <t>defence defense militarytraining defencenews defencebriefing dna dnatest dnatesting dnasequencing genome</t>
  </si>
  <si>
    <t>dna philistines genealogy anthropology anthropologist sharkattack shark sharks dnatest</t>
  </si>
  <si>
    <t>crime lawenforcement police forensics dna dnatest dnatesting dnasequencing genome schizophrenia</t>
  </si>
  <si>
    <t>dnatest howtofind health human lifestyle medical disease dna</t>
  </si>
  <si>
    <t>solicitors dnatest dna will probate lawyers family immigration law</t>
  </si>
  <si>
    <t>dna paternitytest dnatest julioiglesias</t>
  </si>
  <si>
    <t>posteroftheday friday fridayfeeling fridaymotivation fridaythoughts fridaymorning snow men snowmen dna</t>
  </si>
  <si>
    <t>sequencemytumor testmytumor cancer kanker dnatest tumor alvleesklierkanker rwe rwd hartwigmedicalfoundation</t>
  </si>
  <si>
    <t>dnatest lblogger ancestry evergreenlife</t>
  </si>
  <si>
    <t>addiction mygenx dnatest dnatesting faq genetic dna genetictesting genetesting opioid</t>
  </si>
  <si>
    <t>dnatest rochesterny deadbeatdads fathers pregnancyannouncement lifesaver helpme baby</t>
  </si>
  <si>
    <t>pocahontas notarealindian highcheekbones powwowchow dnatest cherokeenation texasstatebar fraud harvard leftist</t>
  </si>
  <si>
    <t>dna ancestry dnatest lineagematters lineage 23andme lblogger</t>
  </si>
  <si>
    <t>dna ancestry dnatest lineagematters lineage 23andme uncomfortablediscussion comics comicartist comicstrip</t>
  </si>
  <si>
    <t>model hkmodel freelancemodel 攝影 photography photographymodel themills hkgirl hk dnation</t>
  </si>
  <si>
    <t>dnatest genomics paternitytest genetics dna dnatesting drugtest alcoholtest pregnancy baby</t>
  </si>
  <si>
    <t>socialmedianews twitternews stablegenius trumppocalypse ripped socialmediagiants tweetstorm botched elizabethwarren dnatest</t>
  </si>
  <si>
    <t>paternitytest dnatest julioiglesias usa</t>
  </si>
  <si>
    <t>customized dnatest supplements health nutrition lifestyle change healthy glutenfree gmofree</t>
  </si>
  <si>
    <t>dna dnatest dnatesting business entrepreneur dnasequencing genome vermont biotech biotechnology</t>
  </si>
  <si>
    <t>dna dnatest dnatesting dnasequencing genome paternity belgium brussels philistines genealogy</t>
  </si>
  <si>
    <t>dna dnatest dnatesting genome sharkattack shark sharks philistines genealogy anthropology</t>
  </si>
  <si>
    <t>dna dnatest dnatesting dnasequencing sharkattack shark sharks jews greece jewish</t>
  </si>
  <si>
    <t>dnatest tasty icecreamlove dna icecream chocolate chocolatelover vanilla vanillalover strawberry</t>
  </si>
  <si>
    <t>Hashtags in Tweet by Salience</t>
  </si>
  <si>
    <t>supplement dnatestkit bossofme entrepreneur dna plantbased organic nongmo designersupplement dnatest</t>
  </si>
  <si>
    <t>siliconvalley genes geneticdisorders geneticdisease digitaltransformation business entrepreneur genetictesting medicine paloalto</t>
  </si>
  <si>
    <t>philistines genealogy anthropology anthropologist sharkattack shark sharks dnatest dna</t>
  </si>
  <si>
    <t>disease dna dnatest howtofind health human lifestyle medical</t>
  </si>
  <si>
    <t>will probate lawyers family immigration law solicitors dnatest dna</t>
  </si>
  <si>
    <t>alvleesklierkanker rwe rwd hartwigmedicalfoundation dna personalizedmedicine genome cancertreatment sequencing sequencemytumor</t>
  </si>
  <si>
    <t>homepaternitytest dna paternitytest dnatest</t>
  </si>
  <si>
    <t>lblogger ancestry evergreenlife dnatest</t>
  </si>
  <si>
    <t>faq genetic dna genetictesting genetesting opioid opioidaddiction opioidcrisis addiction mygenx</t>
  </si>
  <si>
    <t>rochesterny deadbeatdads fathers pregnancyannouncement lifesaver helpme baby dnatest</t>
  </si>
  <si>
    <t>socialismkills noteepee parentselopement lies taxandspend teepee maga liar pocahontas notarealindian</t>
  </si>
  <si>
    <t>paternitytest genomics genetics dna dnatesting drugtest alcoholtest pregnancy baby coronationstreet</t>
  </si>
  <si>
    <t>julioiglesias usa paternitytest dnatest</t>
  </si>
  <si>
    <t>dnatesting business entrepreneur dnasequencing genome vermont biotech biotechnology siliconvalley paloalto</t>
  </si>
  <si>
    <t>dnatesting dnasequencing genome paternity belgium brussels philistines genealogy anthropology anthropologist</t>
  </si>
  <si>
    <t>genome sharkattack shark sharks philistines genealogy anthropology anthropologist crime lawenforcement</t>
  </si>
  <si>
    <t>dnasequencing sharkattack shark sharks jews greece jewish greek doctors diseases</t>
  </si>
  <si>
    <t>dna genetics paternitytest dnatest medoromania</t>
  </si>
  <si>
    <t>tasty icecreamlove dna icecream chocolate chocolatelover vanilla vanillalover strawberry strawberryicecream</t>
  </si>
  <si>
    <t>Top Words in Tweet by Count</t>
  </si>
  <si>
    <t>cutting edge technology making history out #bossofme #designersupplement #organic #plantbased</t>
  </si>
  <si>
    <t>designed #dna #plantbased #organic #nongmo #designersupplement custom supplement made test</t>
  </si>
  <si>
    <t>take risk find out #familysecret missed last night's emotional episode</t>
  </si>
  <si>
    <t>mishacollins father #maury</t>
  </si>
  <si>
    <t>dass grundsätzlich wäre ich ja dafür jedes afd mitglied per</t>
  </si>
  <si>
    <t>genomics googleai #kapow #599genome day really excited new milestone consumer</t>
  </si>
  <si>
    <t>ceo mcgenome #599genome price point change paradigm people look genomics</t>
  </si>
  <si>
    <t>new post up youtube link story amp bio finally dna</t>
  </si>
  <si>
    <t>amp ancestors came place #uk called tyne wear leads question</t>
  </si>
  <si>
    <t>sudhirchaudhary mentioned useless clearly speech excerpt better test yourself seven</t>
  </si>
  <si>
    <t>fit eat right live better navigate body's roadmap overall wellness</t>
  </si>
  <si>
    <t>took dna test turns out hundred percent bitch 100 white</t>
  </si>
  <si>
    <t>domain names sale payment monthly installments possible available individually package</t>
  </si>
  <si>
    <t>#dnatesting #dna #genome #dnasequencing #science #genomics #genetictesting #medicine #business #entrepreneur</t>
  </si>
  <si>
    <t>mail ancestry dna kits help enemy target navy's top officer</t>
  </si>
  <si>
    <t>#dna #dnatesting #dnasequencing #genome #genetictesting #science #medicine mail ancestry dna</t>
  </si>
  <si>
    <t>#sharkattack mystery solved 25 years later thanks dna cnn #shark</t>
  </si>
  <si>
    <t>#dna #dnatesting #dnasequencing #genome #genetictesting #science #medicine #genomics #geneticdisease #geneticdisorders</t>
  </si>
  <si>
    <t>#crime #lawenforcement #police #forensics #dna #dnatesting #dnasequencing #genome #genetictesting #science</t>
  </si>
  <si>
    <t>test genetic more information link #howtofind #health #human #lifestyle #medical</t>
  </si>
  <si>
    <t>many folks northern italian descent now labelled 'french' #ancestrydna #genealogy</t>
  </si>
  <si>
    <t>public dna database led murder conviction innocent people pay price</t>
  </si>
  <si>
    <t>thelacowboy jdd2169 sonadorliveson imvala carlvegaaa bushie200 mstrrlm bustthegop bitterlily22 missjulialee</t>
  </si>
  <si>
    <t>ndcnn mapmygenome see lot #spit over #genomepatri #saliva</t>
  </si>
  <si>
    <t>immigration dna #solicitors #dna uk tests used settle disputes call</t>
  </si>
  <si>
    <t>iglesias #dna son paternity #paternitytest spanish singer #julioiglesias father enrique</t>
  </si>
  <si>
    <t>#posteroftheday 2019 #friday #fridayfeeling #fridaymotivation #fridaythoughts #fridaymorning #snow #men #snowmen</t>
  </si>
  <si>
    <t>_ ____ results sound lizzo #relatable #pomeranian #dog #love #abc7eyewitness</t>
  </si>
  <si>
    <t>voor dr hanneke wilmink internist oncoloog het amsterdamumc hoopt samenwerking</t>
  </si>
  <si>
    <t>voor #sequencemytumor #testmytumor #cancer #kanker #tumor dr hanneke wilmink internist</t>
  </si>
  <si>
    <t>#gcchat #healthcare #dnatesting #genetictesting #geneticcounseling #geneticcounselor #gencsm #sciencecommunication #letstalkscience #scisharsci</t>
  </si>
  <si>
    <t>mix pit based confirmation colleen's newest false label's esa lab</t>
  </si>
  <si>
    <t>results yo 1024 female mao flotus44 #pocahantas #elizabeth_warren #fraud #nativeamericans</t>
  </si>
  <si>
    <t>god_sgirl gsteck74 warriorofgod97 realdonaldtrump kaepernick7 #kaepernick</t>
  </si>
  <si>
    <t>day really excited new milestone consumer genomics rodrigoatcg cnbc piece</t>
  </si>
  <si>
    <t>believe episode won until hear anyway available now #npe #familysecrets</t>
  </si>
  <si>
    <t>ക യ ട സ റ ബ ന ര ഡ എന</t>
  </si>
  <si>
    <t>sexual assault complaint binoy kodiyeri willing undergo dna test #binoykodiyeri</t>
  </si>
  <si>
    <t>#binoykodiyeri son #keralacpim leader kodiyeri balakrishnan appeared before mumbai police</t>
  </si>
  <si>
    <t>convenient conclusive confidential home dna testing cellmark simply order kit</t>
  </si>
  <si>
    <t>dna home cellmark #dna #paternitytest testing order kit samples simply</t>
  </si>
  <si>
    <t>thought getting dna test find out ethnic roots try one</t>
  </si>
  <si>
    <t>dna test thought getting find out ethnic roots try one</t>
  </si>
  <si>
    <t>gars #addiction test learn more #mygenx #dnatesting #faq #genetic risk</t>
  </si>
  <si>
    <t>gorgeous day see ya beer 30 celebrating</t>
  </si>
  <si>
    <t>excited #riseconf 2019 #orig3n</t>
  </si>
  <si>
    <t>mood today</t>
  </si>
  <si>
    <t>rochester ny office opening august 2019 #rochesterny #deadbeatdads #fathers #pregnancyannouncement</t>
  </si>
  <si>
    <t>interpretation results key #menshealth #tuesdaythoughts</t>
  </si>
  <si>
    <t>gegevens uit de echte wereld gebruiken voor betere oncologische zorg</t>
  </si>
  <si>
    <t>trumpgi73068803 ewarren #pocahontas #highcheekbones #powwowchow #notarealindian #texasstatebar #fraud #harvard #leftist</t>
  </si>
  <si>
    <t>ewarren #pocahontas #notarealindian #highcheekbones #powwowchow rejected #cherokeenation #texasstatebar #fraud #harvard</t>
  </si>
  <si>
    <t>really ilhanmn amazing some1 loves brother criticize country now live</t>
  </si>
  <si>
    <t>bestill din billett nå og benytt deg av vår early</t>
  </si>
  <si>
    <t>#ancestry #dna tests lead uncomfortable discussions #lineagematters #lineage #23andme #uncomfortablediscussion</t>
  </si>
  <si>
    <t>#dna tests lead uncomfortable discussions #ancestry #lineagematters #lineage #23andme #uncomfortablediscussion</t>
  </si>
  <si>
    <t>e_salam pratheesh names rape accused comrades demanding entry guruvayurappan temple</t>
  </si>
  <si>
    <t>dna testing good bad ugly #podcast #lol #genetictesting #23andme #myheritage</t>
  </si>
  <si>
    <t>want dna better life believe dnation test report sales usd2250</t>
  </si>
  <si>
    <t>father enriqueiglesias's julioiglesias lost court case spain paternity testing proves</t>
  </si>
  <si>
    <t>dna testing paternity #genomics test #paternitytest here learn more father</t>
  </si>
  <si>
    <t>#socialmedianews #twitternews called #stablegenius #trumppocalypse #ripped #socialmediagiants #tweetstorm #botched #elizabethwarren's</t>
  </si>
  <si>
    <t>#childsupport 366 check mate hot girls 10</t>
  </si>
  <si>
    <t>reports choose right genomic dna test personal data best interpret</t>
  </si>
  <si>
    <t>father paternity #paternitytest enriqueiglesias's julioiglesias lost court case spain testing</t>
  </si>
  <si>
    <t>#customized #supplements #health #nutrition #lifestyle #change #healthy #glutenfree #gmofree #noblindnutrition</t>
  </si>
  <si>
    <t>realcandaceo two words</t>
  </si>
  <si>
    <t>#dna #dnatesting #genome #science #genomics #medicine #dnasequencing #business #entrepreneur #genetictesting</t>
  </si>
  <si>
    <t>#dna #dnatesting #genome #science #genomics #business #entrepreneur #dnasequencing #genetictesting #medicine</t>
  </si>
  <si>
    <t>#dna #dnatesting #genomics #genome #science #business #entrepreneur #dnasequencing #genetictesting #medicine</t>
  </si>
  <si>
    <t>#dna #dnatesting #genomics #genome #science dna #dnasequencing #genetictesting #medicine #geneticdisease</t>
  </si>
  <si>
    <t>more #paternitytest #medoromania discover #dna #genetics home sibling human genes</t>
  </si>
  <si>
    <t>cbs6 man pass hope</t>
  </si>
  <si>
    <t>dna know girlfriend smell studies found women attracted scent men</t>
  </si>
  <si>
    <t>test taste preferences partly explained genetics yes includes favorite ice</t>
  </si>
  <si>
    <t>know take #dna test health conditions one more come another</t>
  </si>
  <si>
    <t>Top Words in Tweet by Salience</t>
  </si>
  <si>
    <t>designed custom supplement made test results genetic makeup more guessing</t>
  </si>
  <si>
    <t>day really excited new milestone consumer rodrigoatcg cnbc piece know</t>
  </si>
  <si>
    <t>#technology #digitaltransformation #siliconvalley dna #paloalto #crime #forensics #lawenforcement #police mystery</t>
  </si>
  <si>
    <t>study reveals #philistines originally europe #genealogy #anthropology #anthropologist #sharkattack mystery</t>
  </si>
  <si>
    <t>#crime #lawenforcement #police #forensics #technology #schizophrenia #mentalhealth #anxiety #paloalto #menlopark</t>
  </si>
  <si>
    <t>validity depends two parameters whether correctly detect absence presence factor</t>
  </si>
  <si>
    <t>immigration uk tests used settle disputes call 0800 036 2522</t>
  </si>
  <si>
    <t>iglesias son spanish singer #julioiglesias father enrique awaits judge sentence</t>
  </si>
  <si>
    <t>dr hanneke wilmink internist oncoloog het amsterdamumc hoopt samenwerking met</t>
  </si>
  <si>
    <t>sibling samples send back rapid #homepaternitytest paternity tests results today</t>
  </si>
  <si>
    <t>thought getting find out ethnic roots try one #lblogger #ancestry</t>
  </si>
  <si>
    <t>#faq #genetic risk testing reveals gene mutations within person #dna</t>
  </si>
  <si>
    <t>deplorableann2 trumpgi73068803 #socialismkills #noteepee dnc doutherncharme7 #parentselopement #lies #taxandspend #teepee</t>
  </si>
  <si>
    <t>#dna tests lead uncomfortable discussions #lineagematters #lineage #23andme #uncomfortablediscussion #comics</t>
  </si>
  <si>
    <t>father paternity child #paternitytest test here alleged #genomics learn more</t>
  </si>
  <si>
    <t>father enriqueiglesias's julioiglesias lost court case spain testing proves biological</t>
  </si>
  <si>
    <t>#paloalto #technology #digitaltransformation dna #siliconvalley #geneticdisorders #genes help #vermont biotech</t>
  </si>
  <si>
    <t>#siliconvalley #digitaltransformation dna pay #medtech #medicaltech #healthtech #health #healthcare #nutrition</t>
  </si>
  <si>
    <t>ready development monthly installments arrangement #medtech #medicaltech #healthtech #health #healthcare</t>
  </si>
  <si>
    <t>#siliconvalley #genes offer mystery #technology #digitaltransformation #medtech #medicaltech #healthtech #health</t>
  </si>
  <si>
    <t>home sibling human genes discover #dna #genetics wondered race concept</t>
  </si>
  <si>
    <t>Top Word Pairs in Tweet by Count</t>
  </si>
  <si>
    <t>custom,designed  designed,supplement  supplement,made  made,designed  designed,#dna  #dna,test  test,results  results,genetic  genetic,makeup  makeup,more</t>
  </si>
  <si>
    <t>mishacollins,father  father,#dnatest  #dnatest,#maury</t>
  </si>
  <si>
    <t>grundsätzlich,wäre  wäre,ich  ich,ja  ja,dafür  dafür,dass  dass,jedes  jedes,afd  afd,mitglied  mitglied,per  per,dns</t>
  </si>
  <si>
    <t>ceo,mcgenome  mcgenome,#599genome  #599genome,price  price,point  point,change  change,paradigm  paradigm,people  people,look  look,genomics  genomics,access</t>
  </si>
  <si>
    <t>new,post  post,up  up,youtube  youtube,link  link,story  story,amp  amp,bio  bio,finally  finally,dna  dna,results</t>
  </si>
  <si>
    <t>#dnatest,ancestors  ancestors,came  came,place  place,#uk  #uk,called  called,tyne  tyne,amp  amp,wear  wear,leads  leads,question</t>
  </si>
  <si>
    <t>sudhirchaudhary,useless  useless,#dnatest  #dnatest,sudhirchaudhary  sudhirchaudhary,clearly  clearly,mentioned  mentioned,speech  speech,excerpt  excerpt,better  better,test  test,yourself</t>
  </si>
  <si>
    <t>fit,eat  eat,right  right,live  live,better  better,navigate  navigate,body's  body's,roadmap  roadmap,overall  overall,wellness  wellness,dna</t>
  </si>
  <si>
    <t>took,dna  dna,test  test,turns  turns,out  out,hundred  hundred,percent  percent,bitch  bitch,100  100,white  white,baltic</t>
  </si>
  <si>
    <t>domain,names  names,sale  sale,payment  payment,monthly  monthly,installments  installments,possible  possible,available  available,individually  individually,package  package,#dna</t>
  </si>
  <si>
    <t>#dna,#dnatest  #dnatest,#dnatesting  #dnatesting,#dnasequencing  #dnasequencing,#genome  #genome,#genetictesting  #genetictesting,#science  #science,#medicine  #business,#entrepreneur  #medicine,#genomics  #genomics,#geneticdisease</t>
  </si>
  <si>
    <t>mail,ancestry  ancestry,dna  dna,kits  kits,help  help,enemy  enemy,target  target,navy's  navy's,top  top,officer  officer,militarydotcom</t>
  </si>
  <si>
    <t>#dna,#dnatest  #dnatest,#dnatesting  #dnatesting,#dnasequencing  #dnasequencing,#genome  #genome,#genetictesting  #genetictesting,#science  #science,#medicine  mail,ancestry  ancestry,dna  dna,kits</t>
  </si>
  <si>
    <t>#sharkattack,mystery  mystery,solved  solved,25  25,years  years,later  later,thanks  thanks,dna  dna,cnn  cnn,#shark  #shark,#sharks</t>
  </si>
  <si>
    <t>#dnatest,#dnatesting  #dnatesting,#dnasequencing  #dnasequencing,#genome  #genome,#genetictesting  #genetictesting,#science  #science,#medicine  #medicine,#genomics  #genomics,#geneticdisease  #geneticdisease,#geneticdisorders  #geneticdisorders,#genes</t>
  </si>
  <si>
    <t>#dna,#dnatest  #dnatest,#dnatesting  #dnatesting,#dnasequencing  #dnasequencing,#genome  #genome,#genetictesting  #genetictesting,#science  #science,#medicine  #medicine,#genomics  #genomics,#geneticdisease  #geneticdisease,#geneticdisorders</t>
  </si>
  <si>
    <t>#crime,#lawenforcement  #lawenforcement,#police  #police,#forensics  #forensics,#dna  #dna,#dnatest  #dnatest,#dnatesting  #dnatesting,#dnasequencing  #dnasequencing,#genome  #genome,#genetictesting  #genetictesting,#science</t>
  </si>
  <si>
    <t>#howtofind,#health  #health,#human  #human,#lifestyle  #lifestyle,#medical  validity,#dnatest  #dnatest,depends  depends,two  two,parameters  parameters,whether  whether,test</t>
  </si>
  <si>
    <t>many,folks  folks,northern  northern,italian  italian,descent  descent,now  now,labelled  labelled,'french'  'french',#ancestrydna  #ancestrydna,#genealogy  #genealogy,#dnatest</t>
  </si>
  <si>
    <t>public,dna  dna,database  database,led  led,murder  murder,conviction  conviction,innocent  innocent,people  people,pay  pay,price  price,thenextweb</t>
  </si>
  <si>
    <t>thelacowboy,jdd2169  jdd2169,sonadorliveson  sonadorliveson,imvala  imvala,carlvegaaa  carlvegaaa,bushie200  bushie200,mstrrlm  mstrrlm,bustthegop  bustthegop,bitterlily22  bitterlily22,missjulialee  missjulialee,brodymccain</t>
  </si>
  <si>
    <t>dna,tests  tests,used  used,settle  settle,disputes  disputes,call  call,0800  0800,036  036,2522  2522,discuss  discuss,options</t>
  </si>
  <si>
    <t>spanish,singer  singer,#julioiglesias  #julioiglesias,father  father,enrique  enrique,iglesias  iglesias,awaits  awaits,judge  judge,sentence  sentence,#dna  #dna,sample</t>
  </si>
  <si>
    <t>#posteroftheday,2019  2019,#friday  #friday,#fridayfeeling  #fridayfeeling,#fridaymotivation  #fridaymotivation,#fridaythoughts  #fridaythoughts,#fridaymorning  #fridaymorning,#snow  #snow,#men  #men,#snowmen  #snowmen,#dna</t>
  </si>
  <si>
    <t>_,_  results,____  ____,sound  sound,lizzo  lizzo,____  ____,#dnatest  #dnatest,_  _,#relatable  #relatable,#pomeranian  #pomeranian,#dog</t>
  </si>
  <si>
    <t>dr,hanneke  hanneke,wilmink  wilmink,internist  internist,oncoloog  oncoloog,het  het,amsterdamumc  amsterdamumc,hoopt  hoopt,samenwerking  samenwerking,met  met,hartwigmedical</t>
  </si>
  <si>
    <t>#sequencemytumor,#testmytumor  #cancer,#kanker  #dnatest,#tumor  dr,hanneke  hanneke,wilmink  wilmink,internist  internist,oncoloog  oncoloog,het  het,amsterdamumc  amsterdamumc,hoopt</t>
  </si>
  <si>
    <t>colleen's,newest  newest,false  false,label's  label's,esa  esa,lab  lab,pointer  pointer,mix  mix,attacked  attacked,passenger  passenger,#delta</t>
  </si>
  <si>
    <t>god_sgirl,gsteck74  gsteck74,warriorofgod97  warriorofgod97,realdonaldtrump  realdonaldtrump,kaepernick7  kaepernick7,#dnatest  #dnatest,#kaepernick</t>
  </si>
  <si>
    <t>episode,won  won,believe  believe,until  until,hear  hear,believe  believe,anyway  anyway,available  available,now  now,#dnatest  #dnatest,#npe</t>
  </si>
  <si>
    <t>ബ,ന  ന,യ  യ,ക  ക,ട  ട,യ  യ,ര  ര,ക  ക,ക  ക,ഡ  ഡ,എന</t>
  </si>
  <si>
    <t>sexual,assault  assault,complaint  complaint,binoy  binoy,kodiyeri  kodiyeri,willing  willing,undergo  undergo,dna  dna,test  test,#binoykodiyeri  #binoykodiyeri,#dnatest</t>
  </si>
  <si>
    <t>#binoykodiyeri,son  son,#keralacpim  #keralacpim,leader  leader,kodiyeri  kodiyeri,balakrishnan  balakrishnan,appeared  appeared,before  before,mumbai  mumbai,police  police,agreed</t>
  </si>
  <si>
    <t>convenient,conclusive  conclusive,confidential  confidential,home  home,dna  dna,testing  testing,cellmark  cellmark,simply  simply,order  order,kit  kit,online</t>
  </si>
  <si>
    <t>#paternitytest,#dnatest  dna,home  order,kit  kit,online  #dnatest,#homepaternitytest  #dnatest,#dna  dna,testing  simply,order  email,#paternitytest  home,allows</t>
  </si>
  <si>
    <t>thought,getting  getting,dna  dna,test  test,find  find,out  out,ethnic  ethnic,roots  roots,try  try,one  one,#lblogger</t>
  </si>
  <si>
    <t>dna,test  thought,getting  getting,dna  test,find  find,out  out,ethnic  ethnic,roots  roots,try  try,one  one,#lblogger</t>
  </si>
  <si>
    <t>gars,test  learn,more  #dnatest,#dnatesting  #faq,#genetic  #genetic,#addiction  #addiction,risk  risk,testing  testing,gars  gars,gars  test,reveals</t>
  </si>
  <si>
    <t>gorgeous,day  day,see  see,ya  ya,beer  beer,30  30,celebrating  celebrating,#dnatest</t>
  </si>
  <si>
    <t>mood,today  today,#dnatest</t>
  </si>
  <si>
    <t>rochester,ny  ny,office  office,opening  opening,august  august,2019  2019,#rochesterny  #rochesterny,#deadbeatdads  #deadbeatdads,#fathers  #fathers,#pregnancyannouncement  #pregnancyannouncement,#dnatest</t>
  </si>
  <si>
    <t>interpretation,results  results,key  key,#menshealth  #menshealth,#dnatest  #dnatest,#tuesdaythoughts</t>
  </si>
  <si>
    <t>gegevens,uit  uit,de  de,echte  echte,wereld  wereld,gebruiken  gebruiken,voor  voor,betere  betere,oncologische  oncologische,zorg  zorg,#rwe</t>
  </si>
  <si>
    <t>trumpgi73068803,ewarren  ewarren,#pocahontas  #pocahontas,#highcheekbones  #highcheekbones,#powwowchow  #powwowchow,#notarealindian  #notarealindian,#texasstatebar  #texasstatebar,#fraud  #fraud,#harvard  #harvard,#leftist  #leftist,#fakeindian</t>
  </si>
  <si>
    <t>ewarren,#pocahontas  #dnatest,rejected  rejected,#cherokeenation  #texasstatebar,#fraud  #fraud,#harvard  #harvard,#leftist  frankdenauw,dfmacleod  #pocahontas,#notarealindian  #highcheekbones,#powwowchow  #leftist,#fakeindian</t>
  </si>
  <si>
    <t>ilhanmn,amazing  amazing,some1  some1,really  really,really  really,loves  loves,brother  brother,criticize  criticize,country  country,now  now,live</t>
  </si>
  <si>
    <t>bestill,din  din,billett  billett,nå  nå,og  og,benytt  benytt,deg  deg,av  av,vår  vår,early  early,bird</t>
  </si>
  <si>
    <t>#ancestry,#dnatest  #dna,tests  tests,lead  lead,uncomfortable  uncomfortable,discussions  discussions,#ancestry  #dnatest,#lineagematters  #lineagematters,#lineage  #lineage,#23andme  #23andme,#uncomfortablediscussion</t>
  </si>
  <si>
    <t>#dna,tests  tests,lead  lead,uncomfortable  uncomfortable,discussions  discussions,#ancestry  #ancestry,#dnatest  #dnatest,#lineagematters  #lineagematters,#lineage  #lineage,#23andme  #23andme,#uncomfortablediscussion</t>
  </si>
  <si>
    <t>e_salam,pratheesh  pratheesh,names  names,rape  rape,accused  accused,comrades  comrades,demanding  demanding,entry  entry,guruvayurappan  guruvayurappan,temple  temple,before</t>
  </si>
  <si>
    <t>dna,testing  testing,good  good,bad  bad,ugly  ugly,#dnatest  #dnatest,#podcast  #podcast,#lol  #lol,#genetictesting  #genetictesting,#23andme  #23andme,#myheritage</t>
  </si>
  <si>
    <t>want,better  better,life  life,believe  believe,dnation  dnation,dna  dna,test  test,dna  dna,report  report,sales  sales,usd2250</t>
  </si>
  <si>
    <t>enriqueiglesias's,father  father,julioiglesias  julioiglesias,lost  lost,court  court,case  case,spain  spain,paternity  paternity,testing  testing,proves  proves,biological</t>
  </si>
  <si>
    <t>dna,testing  learn,more  dna,test  paternity,testing  #paternitytest,#dnatest  more,here  paternity,test  next,day  day,results  dna,tests</t>
  </si>
  <si>
    <t>#socialmedianews,#twitternews  #twitternews,called  called,#stablegenius  #stablegenius,#trumppocalypse  #trumppocalypse,#ripped  #ripped,#socialmediagiants  #socialmediagiants,#tweetstorm  #tweetstorm,#botched  #botched,#elizabethwarren's  #elizabethwarren's,#dnatest</t>
  </si>
  <si>
    <t>#dnatest,#childsupport  #childsupport,366  366,check  check,mate  mate,hot  hot,girls  girls,10</t>
  </si>
  <si>
    <t>choose,right  right,genomic  genomic,dna  dna,test  test,personal  personal,data  data,best  best,interpret  interpret,results  results,don</t>
  </si>
  <si>
    <t>#customized,#dnatest  #dnatest,#supplements  #supplements,#health  #health,#nutrition  #nutrition,#lifestyle  #lifestyle,#change  #change,#healthy  #healthy,#glutenfree  #glutenfree,#gmofree  #gmofree,#noblindnutrition</t>
  </si>
  <si>
    <t>realcandaceo,two  two,words  words,#dnatest</t>
  </si>
  <si>
    <t>#dnatest,#dnatesting  #dna,#dnatest  #science,#medicine  #dnatesting,#dnasequencing  #dnasequencing,#genome  #business,#entrepreneur  #genome,#genetictesting  #genetictesting,#science  #medicine,#genomics  #genomics,#geneticdisease</t>
  </si>
  <si>
    <t>#dnatest,#dnatesting  #dna,#dnatest  #business,#entrepreneur  #dnatesting,#dnasequencing  #dnasequencing,#genome  #genome,#genetictesting  #genetictesting,#science  #science,#medicine  #medicine,#genomics  #genomics,#geneticdisease</t>
  </si>
  <si>
    <t>#dna,#dnatest  #dnatest,#dnatesting  #dnatesting,#dnasequencing  #dnasequencing,#genome  #genome,#genetictesting  #genetictesting,#science  #science,#medicine  #medicine,#genomics  #genomics,#geneticdisease  #business,#entrepreneur</t>
  </si>
  <si>
    <t>discover,more  #paternitytest,#dnatest  wondered,race  race,concept  concept,appeared  appeared,natgeo  natgeo,conducted  conducted,extensive  extensive,research  research,issue</t>
  </si>
  <si>
    <t>cbs6,man  man,pass  pass,#dnatest  #dnatest,hope</t>
  </si>
  <si>
    <t>know,girlfriend  girlfriend,smell  smell,dna  dna,studies  studies,found  found,women  women,attracted  attracted,scent  scent,men  men,genetic</t>
  </si>
  <si>
    <t>taste,preferences  preferences,partly  partly,explained  explained,genetics  genetics,yes  yes,includes  includes,favorite  favorite,ice  ice,cream  cream,flavor</t>
  </si>
  <si>
    <t>take,#dna  #dna,test  test,health  health,conditions  conditions,one  one,know  know,more  more,come  come,another  another,sometimes</t>
  </si>
  <si>
    <t>Top Word Pairs in Tweet by Salience</t>
  </si>
  <si>
    <t>#technology,#digitaltransformation  #entrepreneur,#siliconvalley  #siliconvalley,#paloalto  #genes,#business  #crime,#lawenforcement  #lawenforcement,#police  #geneticdisorders,#genes  #geneticdisease,#geneticdisorders  #dnatesting,company  company,now</t>
  </si>
  <si>
    <t>#dna,study  study,reveals  reveals,#philistines  #philistines,originally  originally,europe  europe,#genealogy  #genealogy,#anthropology  #anthropology,#anthropologist  #anthropologist,#dnatest  #sharkattack,mystery</t>
  </si>
  <si>
    <t>#crime,#lawenforcement  #lawenforcement,#police  #police,#forensics  #forensics,#dna  #genes,#business  #siliconvalley,#technology  #technology,#digitaltransformation  #schizophrenia,#mentalhealth  #mentalhealth,#anxiety  #anxiety,#business</t>
  </si>
  <si>
    <t>validity,#dnatest  #dnatest,depends  depends,two  two,parameters  parameters,whether  whether,test  test,correctly  correctly,detect  detect,absence  absence,presence</t>
  </si>
  <si>
    <t>#dnatest,#homepaternitytest  #dnatest,#dna  dna,testing  simply,order  email,#paternitytest  home,allows  allows,access  access,cellmark  cellmark,reliable  reliable,high</t>
  </si>
  <si>
    <t>thought,getting  getting,dna  test,find  find,out  out,ethnic  ethnic,roots  roots,try  try,one  one,#lblogger  #lblogger,#ancestry</t>
  </si>
  <si>
    <t>#faq,#genetic  #genetic,#addiction  #addiction,risk  risk,testing  testing,gars  gars,gars  test,reveals  reveals,gene  gene,mutations  mutations,within</t>
  </si>
  <si>
    <t>#notarealindian,#highcheekbones  #powwowchow,#dnatest  #cherokeenation,#texasstatebar  #fakeindian,#liar  #liar,frankdenauw  chrish7511,deplorableann2  trumpgi73068803,ewarren  #pocahontas,#highcheekbones  #powwowchow,#notarealindian  #fakeindian,#dnatest</t>
  </si>
  <si>
    <t>#dna,tests  tests,lead  lead,uncomfortable  uncomfortable,discussions  discussions,#ancestry  #dnatest,#lineagematters  #lineagematters,#lineage  #lineage,#23andme  #23andme,#uncomfortablediscussion  #uncomfortablediscussion,#comics</t>
  </si>
  <si>
    <t>dna,testing  learn,more  dna,test  paternity,testing  #paternitytest,#dnatest  aunt,uncle  more,here  paternity,test  next,day  day,results</t>
  </si>
  <si>
    <t>#siliconvalley,#paloalto  #technology,#digitaltransformation  #genes,#business  #entrepreneur,#siliconvalley  #geneticdisease,#geneticdisorders  #geneticdisorders,#genes  #vermont,biotech  biotech,company  company,sold  sold,2b</t>
  </si>
  <si>
    <t>#entrepreneur,#siliconvalley  #genes,#business  #dnatesting,#genomics  #genomics,#genome  #genome,#medtech  #medtech,#medicaltech  #medicaltech,#healthtech  #healthtech,#health  #health,#healthcare  #healthcare,#science</t>
  </si>
  <si>
    <t>ready,development  development,pay  pay,monthly  monthly,installments  installments,arrangement  arrangement,#dna  #dnatesting,#genomics  #genomics,#genome  #genome,#medtech  #medtech,#medicaltech</t>
  </si>
  <si>
    <t>#dnatesting,#genomics  #entrepreneur,#siliconvalley  #geneticdisorders,#genes  #genes,#business  #technology,#digitaltransformation  #genomics,#genome  #genome,#medtech  #medtech,#medicaltech  #medicaltech,#healthtech  #healthtech,#health</t>
  </si>
  <si>
    <t>Count of Tweet Date (UTC)</t>
  </si>
  <si>
    <t>Row Labels</t>
  </si>
  <si>
    <t>Grand Total</t>
  </si>
  <si>
    <t>2018</t>
  </si>
  <si>
    <t>Sep</t>
  </si>
  <si>
    <t>3-Sep</t>
  </si>
  <si>
    <t>Oct</t>
  </si>
  <si>
    <t>16-Oct</t>
  </si>
  <si>
    <t>24-Oct</t>
  </si>
  <si>
    <t>Mar</t>
  </si>
  <si>
    <t>3-Mar</t>
  </si>
  <si>
    <t>18-Mar</t>
  </si>
  <si>
    <t>May</t>
  </si>
  <si>
    <t>2-May</t>
  </si>
  <si>
    <t>29-May</t>
  </si>
  <si>
    <t>Jun</t>
  </si>
  <si>
    <t>11-Jun</t>
  </si>
  <si>
    <t>13-Jun</t>
  </si>
  <si>
    <t>Jul</t>
  </si>
  <si>
    <t>1-Jul</t>
  </si>
  <si>
    <t>3-Jul</t>
  </si>
  <si>
    <t>4-Jul</t>
  </si>
  <si>
    <t>5-Jul</t>
  </si>
  <si>
    <t>6-Jul</t>
  </si>
  <si>
    <t>7-Jul</t>
  </si>
  <si>
    <t>8-Jul</t>
  </si>
  <si>
    <t>9-Jul</t>
  </si>
  <si>
    <t>10-Jul</t>
  </si>
  <si>
    <t>11-Jul</t>
  </si>
  <si>
    <t>12-Jul</t>
  </si>
  <si>
    <t>128, 128, 128</t>
  </si>
  <si>
    <t>148, 108, 108</t>
  </si>
  <si>
    <t>171, 85, 85</t>
  </si>
  <si>
    <t>212, 43, 43</t>
  </si>
  <si>
    <t>Red</t>
  </si>
  <si>
    <t>193, 62, 62</t>
  </si>
  <si>
    <t>G1: dnatest</t>
  </si>
  <si>
    <t>G2: dnatest dna lifestyle binoykodiyeri dnatesting health ancestrydna howtofind human medical</t>
  </si>
  <si>
    <t>G3: dna dnatest dnatesting dnasequencing genome science genomics medicine business entrepreneur</t>
  </si>
  <si>
    <t>G4: 599genome kapow dnatest</t>
  </si>
  <si>
    <t>G5: pocahontas notarealindian highcheekbones powwowchow texasstatebar fraud harvard leftist dnatest cherokeenation</t>
  </si>
  <si>
    <t>G6: dnatest genomics paternitytest genetics dna dnatesting pregnancy baby drugtest alcoholtest</t>
  </si>
  <si>
    <t>G7: dnatest kaepernick</t>
  </si>
  <si>
    <t>G8: rwe rwd sequencemytumor testmytumor cancer kanker dnatest tumor alvleesklierkanker hartwigmedicalfoundation</t>
  </si>
  <si>
    <t>G9: riseconf orig3n dnatest</t>
  </si>
  <si>
    <t>G10: dnatest familysecret everyfamilyhasasecret familyreunion adoption</t>
  </si>
  <si>
    <t>G11: dnatest ancestry lblogger dna lineagematters lineage 23andme uncomfortablediscussion comics comicartist</t>
  </si>
  <si>
    <t>G12: dnatest npe familysecrets</t>
  </si>
  <si>
    <t>G13: spit genomepatri saliva dnatest</t>
  </si>
  <si>
    <t>G14: dnatest lolsalam</t>
  </si>
  <si>
    <t>G15: dirtylittlesecret dls denver dnatest</t>
  </si>
  <si>
    <t>G16: dnatest pocahantas elizabeth_warren fraud nativeamericans</t>
  </si>
  <si>
    <t>G17: gcchat healthcare dnatest dnatesting genetictesting geneticcounseling geneticcounselor gencsm sciencecommunication letstalkscience</t>
  </si>
  <si>
    <t>G18: obcaccess harkerheights texas txlege dnatest adoptee adoption</t>
  </si>
  <si>
    <t>G19: dnatest</t>
  </si>
  <si>
    <t>G20: genomics genetics ngs genetictesting labautomation dna dnatest libraryprep ngsdreamprep</t>
  </si>
  <si>
    <t>G21: paternitytest dnatest medoromania dna genetics</t>
  </si>
  <si>
    <t>G22: dnatest</t>
  </si>
  <si>
    <t>G23: dnatest gavinmcinnis berniesanders maga fakenews wakeupamerica</t>
  </si>
  <si>
    <t>G24: dna paternitytest dnatest homepaternitytest</t>
  </si>
  <si>
    <t>G25: dnatest relatable pomeranian dog love abc7eyewitness pom weeklyfluff teampixel bestwoof</t>
  </si>
  <si>
    <t>G26: nutrition publichealth dietaryadvice nutrigenetics dnatest</t>
  </si>
  <si>
    <t>G27: dnatest</t>
  </si>
  <si>
    <t>G28: dnatest maury</t>
  </si>
  <si>
    <t>G29: designersupplement dna plantbased organic nongmo dnatest bossofme supplement dnatestkit entrepreneur</t>
  </si>
  <si>
    <t>Edge Weight▓1▓7▓0▓True▓Gray▓Red▓▓Edge Weight▓1▓7▓0▓3▓10▓False▓Edge Weight▓1▓7▓0▓28▓5▓False▓▓0▓0▓0▓True▓Black▓Black▓▓Betweenness Centrality▓0▓1332▓3▓100▓1000▓False▓▓0▓0▓0▓0▓0▓False▓▓0▓0▓0▓0▓0▓False▓▓0▓0▓0▓0▓0▓False</t>
  </si>
  <si>
    <t>GraphSource░TwitterSearch▓GraphTerm░#dnatest▓ImportDescription░The graph represents a network of 190 Twitter users whose recent tweets contained "#dnatest", or who were replied to or mentioned in those tweets, taken from a data set limited to a maximum of 1,000 tweets.  The network was obtained from Twitter on Friday, 12 July 2019 at 16:29 UTC.
The tweets in the network were tweeted over the 9-day, 13-hour, 16-minute period from Wednesday, 03 July 2019 at 02:21 UTC to Friday, 12 July 2019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"mentions".▓ImportSuggestedTitle░#dnatest Twitter NodeXL SNA Map and Report for Friday, 12 July 2019 at 16:27 UTC▓ImportSuggestedFileNameNoExtension░2019-07-12 16-27-56 NodeXL Twitter Search #dnatest▓GroupingDescription░The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</si>
</sst>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049950"/>
        <c:axId val="59340687"/>
      </c:barChart>
      <c:catAx>
        <c:axId val="14049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40687"/>
        <c:crosses val="autoZero"/>
        <c:auto val="1"/>
        <c:lblOffset val="100"/>
        <c:noMultiLvlLbl val="0"/>
      </c:catAx>
      <c:valAx>
        <c:axId val="59340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#dnatest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20"/>
                <c:pt idx="0">
                  <c:v>3-Sep
Sep
2018</c:v>
                </c:pt>
                <c:pt idx="1">
                  <c:v>16-Oct
Oct</c:v>
                </c:pt>
                <c:pt idx="2">
                  <c:v>24-Oct</c:v>
                </c:pt>
                <c:pt idx="3">
                  <c:v>3-Mar
Mar
2019</c:v>
                </c:pt>
                <c:pt idx="4">
                  <c:v>18-Mar</c:v>
                </c:pt>
                <c:pt idx="5">
                  <c:v>2-May
May</c:v>
                </c:pt>
                <c:pt idx="6">
                  <c:v>29-May</c:v>
                </c:pt>
                <c:pt idx="7">
                  <c:v>11-Jun
Jun</c:v>
                </c:pt>
                <c:pt idx="8">
                  <c:v>13-Jun</c:v>
                </c:pt>
                <c:pt idx="9">
                  <c:v>1-Jul
Jul</c:v>
                </c:pt>
                <c:pt idx="10">
                  <c:v>3-Jul</c:v>
                </c:pt>
                <c:pt idx="11">
                  <c:v>4-Jul</c:v>
                </c:pt>
                <c:pt idx="12">
                  <c:v>5-Jul</c:v>
                </c:pt>
                <c:pt idx="13">
                  <c:v>6-Jul</c:v>
                </c:pt>
                <c:pt idx="14">
                  <c:v>7-Jul</c:v>
                </c:pt>
                <c:pt idx="15">
                  <c:v>8-Jul</c:v>
                </c:pt>
                <c:pt idx="16">
                  <c:v>9-Jul</c:v>
                </c:pt>
                <c:pt idx="17">
                  <c:v>10-Jul</c:v>
                </c:pt>
                <c:pt idx="18">
                  <c:v>11-Jul</c:v>
                </c:pt>
                <c:pt idx="19">
                  <c:v>12-Jul</c:v>
                </c:pt>
              </c:strCache>
            </c:strRef>
          </c:cat>
          <c:val>
            <c:numRef>
              <c:f>'Time Series'!$B$26:$B$54</c:f>
              <c:numCache>
                <c:formatCode>General</c:formatCode>
                <c:ptCount val="20"/>
                <c:pt idx="0">
                  <c:v>1</c:v>
                </c:pt>
                <c:pt idx="1">
                  <c:v>1</c:v>
                </c:pt>
                <c:pt idx="2">
                  <c:v>1</c:v>
                </c:pt>
                <c:pt idx="3">
                  <c:v>1</c:v>
                </c:pt>
                <c:pt idx="4">
                  <c:v>1</c:v>
                </c:pt>
                <c:pt idx="5">
                  <c:v>1</c:v>
                </c:pt>
                <c:pt idx="6">
                  <c:v>1</c:v>
                </c:pt>
                <c:pt idx="7">
                  <c:v>1</c:v>
                </c:pt>
                <c:pt idx="8">
                  <c:v>1</c:v>
                </c:pt>
                <c:pt idx="9">
                  <c:v>2</c:v>
                </c:pt>
                <c:pt idx="10">
                  <c:v>17</c:v>
                </c:pt>
                <c:pt idx="11">
                  <c:v>53</c:v>
                </c:pt>
                <c:pt idx="12">
                  <c:v>14</c:v>
                </c:pt>
                <c:pt idx="13">
                  <c:v>10</c:v>
                </c:pt>
                <c:pt idx="14">
                  <c:v>7</c:v>
                </c:pt>
                <c:pt idx="15">
                  <c:v>16</c:v>
                </c:pt>
                <c:pt idx="16">
                  <c:v>26</c:v>
                </c:pt>
                <c:pt idx="17">
                  <c:v>14</c:v>
                </c:pt>
                <c:pt idx="18">
                  <c:v>25</c:v>
                </c:pt>
                <c:pt idx="19">
                  <c:v>11</c:v>
                </c:pt>
              </c:numCache>
            </c:numRef>
          </c:val>
        </c:ser>
        <c:axId val="37547992"/>
        <c:axId val="2387609"/>
      </c:barChart>
      <c:catAx>
        <c:axId val="37547992"/>
        <c:scaling>
          <c:orientation val="minMax"/>
        </c:scaling>
        <c:axPos val="b"/>
        <c:delete val="0"/>
        <c:numFmt formatCode="General" sourceLinked="1"/>
        <c:majorTickMark val="out"/>
        <c:minorTickMark val="none"/>
        <c:tickLblPos val="nextTo"/>
        <c:crossAx val="2387609"/>
        <c:crosses val="autoZero"/>
        <c:auto val="1"/>
        <c:lblOffset val="100"/>
        <c:noMultiLvlLbl val="0"/>
      </c:catAx>
      <c:valAx>
        <c:axId val="2387609"/>
        <c:scaling>
          <c:orientation val="minMax"/>
        </c:scaling>
        <c:axPos val="l"/>
        <c:majorGridlines/>
        <c:delete val="0"/>
        <c:numFmt formatCode="General" sourceLinked="1"/>
        <c:majorTickMark val="out"/>
        <c:minorTickMark val="none"/>
        <c:tickLblPos val="nextTo"/>
        <c:crossAx val="37547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304136"/>
        <c:axId val="41866313"/>
      </c:barChart>
      <c:catAx>
        <c:axId val="643041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66313"/>
        <c:crosses val="autoZero"/>
        <c:auto val="1"/>
        <c:lblOffset val="100"/>
        <c:noMultiLvlLbl val="0"/>
      </c:catAx>
      <c:valAx>
        <c:axId val="4186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252498"/>
        <c:axId val="35728163"/>
      </c:barChart>
      <c:catAx>
        <c:axId val="41252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28163"/>
        <c:crosses val="autoZero"/>
        <c:auto val="1"/>
        <c:lblOffset val="100"/>
        <c:noMultiLvlLbl val="0"/>
      </c:catAx>
      <c:valAx>
        <c:axId val="3572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118012"/>
        <c:axId val="8300061"/>
      </c:barChart>
      <c:catAx>
        <c:axId val="53118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00061"/>
        <c:crosses val="autoZero"/>
        <c:auto val="1"/>
        <c:lblOffset val="100"/>
        <c:noMultiLvlLbl val="0"/>
      </c:catAx>
      <c:valAx>
        <c:axId val="8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591686"/>
        <c:axId val="1216311"/>
      </c:barChart>
      <c:catAx>
        <c:axId val="7591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6311"/>
        <c:crosses val="autoZero"/>
        <c:auto val="1"/>
        <c:lblOffset val="100"/>
        <c:noMultiLvlLbl val="0"/>
      </c:catAx>
      <c:valAx>
        <c:axId val="1216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946800"/>
        <c:axId val="31412337"/>
      </c:barChart>
      <c:catAx>
        <c:axId val="10946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12337"/>
        <c:crosses val="autoZero"/>
        <c:auto val="1"/>
        <c:lblOffset val="100"/>
        <c:noMultiLvlLbl val="0"/>
      </c:catAx>
      <c:valAx>
        <c:axId val="3141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275578"/>
        <c:axId val="61371339"/>
      </c:barChart>
      <c:catAx>
        <c:axId val="14275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71339"/>
        <c:crosses val="autoZero"/>
        <c:auto val="1"/>
        <c:lblOffset val="100"/>
        <c:noMultiLvlLbl val="0"/>
      </c:catAx>
      <c:valAx>
        <c:axId val="6137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471140"/>
        <c:axId val="5022533"/>
      </c:barChart>
      <c:catAx>
        <c:axId val="15471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2533"/>
        <c:crosses val="autoZero"/>
        <c:auto val="1"/>
        <c:lblOffset val="100"/>
        <c:noMultiLvlLbl val="0"/>
      </c:catAx>
      <c:valAx>
        <c:axId val="502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02798"/>
        <c:axId val="4171999"/>
      </c:barChart>
      <c:catAx>
        <c:axId val="45202798"/>
        <c:scaling>
          <c:orientation val="minMax"/>
        </c:scaling>
        <c:axPos val="b"/>
        <c:delete val="1"/>
        <c:majorTickMark val="out"/>
        <c:minorTickMark val="none"/>
        <c:tickLblPos val="none"/>
        <c:crossAx val="4171999"/>
        <c:crosses val="autoZero"/>
        <c:auto val="1"/>
        <c:lblOffset val="100"/>
        <c:noMultiLvlLbl val="0"/>
      </c:catAx>
      <c:valAx>
        <c:axId val="4171999"/>
        <c:scaling>
          <c:orientation val="minMax"/>
        </c:scaling>
        <c:axPos val="l"/>
        <c:delete val="1"/>
        <c:majorTickMark val="out"/>
        <c:minorTickMark val="none"/>
        <c:tickLblPos val="none"/>
        <c:crossAx val="452027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4" refreshedBy="Space Lab" refreshedVersion="6">
  <cacheSource type="worksheet">
    <worksheetSource ref="A2:BN20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9">
        <s v="bossofme designersupplement"/>
        <s v="dnatest familysecret"/>
        <s v="dnatest maury"/>
        <s v="dnatest dnaanalyse dnafd"/>
        <s v="599genome dnatest kapow"/>
        <s v="599genome"/>
        <s v="dna ancestrydna dnatest thehowarths familychannel youtube"/>
        <s v="dnatest uk american"/>
        <s v="dnatest dnatest"/>
        <s v="fitness dnatesting dnatest dna athelte fitnesstesting diet diettesting wellness goals2019 eatright livebetter"/>
        <s v="dnatest familysecret everyfamilyhasasecret familyreunion adoption"/>
        <s v="ancestrydnaresults dnatest lizzo truthhurts"/>
        <m/>
        <s v="sharkattack shark sharks dna dnatest"/>
        <s v="dna philistines genealogy anthropology anthropologist"/>
        <s v="schizophrenia mentalhealth anxiety business entrepreneur siliconvalley paloalto menlopark"/>
        <s v="crime lawenforcement police forensics dna dnatest dnatesting dnasequencing genome"/>
        <s v="nutrition publichealth dietaryadvice nutrigenetics dnatest"/>
        <s v="nutrition publichealth dietaryadvice nutrigenetics"/>
        <s v="bossofme designersupplement organic plantbased nongmo dna dnatest entrepreneur"/>
        <s v="dna supplement plantbased organic nongmo designersupplement dnatestkit dnatest"/>
        <s v="dna dnatest howtofind health human lifestyle medical"/>
        <s v="dnatest howtofind health human lifestyle medical disease"/>
        <s v="ancestrydna genealogy dnatest"/>
        <s v="dnatest"/>
        <s v="spit genomepatri saliva dnatest"/>
        <s v="immigration solicitors law dna dnatest"/>
        <s v="will probate solicitors lawyers dnatest dna family"/>
        <s v="dna dnatest paternitytest"/>
        <s v="julioiglesias dna paternitytest dnatest"/>
        <s v="posteroftheday friday fridayfeeling fridaymotivation fridaythoughts fridaymorning snow men snowmen dna test dnatest water dirt dog piss"/>
        <s v="obcaccess"/>
        <s v="obcaccess harkerheights texas txlege dnatest adoptee adoption"/>
        <s v="dnatest relatable pomeranian dog love abc7eyewitness pom weeklyfluff teampixel bestwoof pup cute dogsofinstagram starwars smile happy"/>
        <s v="gcchat healthcare dnatest dnatesting genetictesting geneticcounseling geneticcounselor gencsm sciencecommunication"/>
        <s v="gcchat healthcare dnatest dnatesting genetictesting geneticcounseling geneticcounselor gencsm sciencecommunication letstalkscience scisharsci stem womeninradio womeninstem womeninscience podcasts podcasting nerd trypod scientists4future science biology"/>
        <s v="delta dnatest"/>
        <s v="dnatest pocahantas elizabeth_warren fraud nativeamericans"/>
        <s v="dnatest kaepernick"/>
        <s v="kapow 599genome dnatest"/>
        <s v="dnatest npe familysecrets"/>
        <s v="binoykodiyeri sexualharassmentcase today oshiwarapolicestation dnatest"/>
        <s v="binoykodiyeri dnatest sexualassaultcomplaint"/>
        <s v="binoykodiyeri keralacpim dnatest rapecase"/>
        <s v="lblogger"/>
        <s v="opioid addiction mygenx dnatest dnatesting opioidaddiction opioidcrisis"/>
        <s v="faq genetic addiction dna mygenx genetictesting genetesting dnatest dnatesting"/>
        <s v="dna dnatest dnatesting dnasequencing genome genetictesting science medicine genomics"/>
        <s v="riseconf orig3n dnatest"/>
        <s v="alvleesklierkanker sequencemytumor testmytumor cancer kanker dnatest tumor"/>
        <s v="lifesaver helpme dnatest baby"/>
        <s v="rochesterny deadbeatdads fathers pregnancyannouncement dnatest"/>
        <s v="menshealth dnatest tuesdaythoughts"/>
        <s v="dirtylittlesecret"/>
        <s v="dirtylittlesecret dls denver dnatest"/>
        <s v="rwe rwd"/>
        <s v="pocahontas highcheekbones powwowchow notarealindian texasstatebar fraud harvard leftist"/>
        <s v="pocahontas highcheekbones powwowchow notarealindian texasstatebar fraud harvard leftist fakeindian dnatest cherokeenation liar socialismkills noteepee"/>
        <s v="pocahontas notarealindian highcheekbones powwowchow dnatest cherokeenation texasstatebar fraud harvard leftist fakeindian liar"/>
        <s v="pocahontas notarealindian texasstatebar fraud harvard leftist dnatest cherokeenation powwowchow highcheekbones parentselopement lies fakeindian taxandspend teepee maga"/>
        <s v="dnatest gavinmcinnis berniesanders maga fakenews wakeupamerica"/>
        <s v="paternitytest dnatest homepaternitytest dna"/>
        <s v="paternitytest dna dnatest"/>
        <s v="paternitytest dnatest dna"/>
        <s v="dna paternitytest dnatest homepaternitytest"/>
        <s v="rwe rwd sequencemytumor testmytumor hartwigmedicalfoundation cancer kanker dna dnatest tumor personalizedmedicine genome cancertreatment sequencing"/>
        <s v="earlybird amsterdam myheritagelive konferanse slektsforskning brukerkonferanse myheritagelive2019 rabatt dna dnatest"/>
        <s v="dnatest evergreenlife"/>
        <s v="lblogger ancestry dnatest"/>
        <s v="dna ancestry dnatest lineagematters lineage 23andme uncomfortablediscussion comics comicartist comicstrip funnycomics"/>
        <s v="dna ancestry dnatest lineagematters lineage 23andme"/>
        <s v="dnatest lolsalam"/>
        <s v="dnatest podcast lol genetictesting 23andme myheritage"/>
        <s v="model hkmodel freelancemodel 攝影 photography photographymodel themills hkgirl hk dnation dnatest dna檢測 健康生活 健康 lifestyle life"/>
        <s v="socialmedianews twitternews stablegenius trumppocalypse ripped socialmediagiants tweetstorm botched elizabethwarren dnatest confused campaignlaunch electionday"/>
        <s v="dnatest childsupport"/>
        <s v="dnatest nutrigenomics"/>
        <s v="usa dnatest paternitytest"/>
        <s v="julioiglesias paternitytest dnatest"/>
        <s v="customized dnatest supplements health nutrition lifestyle change healthy glutenfree gmofree noblindnutrition healthandwellness"/>
        <s v="jews greece jewish greek dna dnatest"/>
        <s v="paternity belgium brussels dna dnatest"/>
        <s v="doctors diseases dna dnatest dnatesting"/>
        <s v="vermont biotech biotechnology business entrepreneur siliconvalley paloalto technology digitaltransformation science medicine pharma pharmaceutical dna dnatest dnatesting dnasequencing genome genomics"/>
        <s v="vermont biotech biotechnology business entrepreneur"/>
        <s v="dna dnatest dnatesting"/>
        <s v="dna dnatest dnatesting genomics genome medtech medicaltech healthtech health healthcare science nutrition sportsnutrition diet business entrepreneur domains branding brands"/>
        <s v="dna dnatest dnatesting dnasequencing"/>
        <s v="defence defense militarytraining defencenews defencebriefing dna dnatest dnatesting dnasequencing genome genetictesting science medicine navy"/>
        <s v="crime lawenforcement police dna dnatest dnatesting dnasequencing genome genetictesting science medicine genomics geneticdisease forensics"/>
        <s v="doctors diseases dna dnatest dnatesting genomics genome medtech medicaltech healthtech health healthcare science nutrition sportsnutrition business entrepreneur branding brands"/>
        <s v="sharkattack shark sharks dna dnatest dnatesting dnasequencing genome genetictesting science medicine genomics geneticdisease geneticdisorders genes business entrepreneur siliconvalley"/>
        <s v="dnatesting fbi dna dnatest dnasequencing civilrights business entrepreneur siliconvalley paloalto technology digitaltransformation genome crime forensics crimescene losangeles"/>
        <s v="dnatesting fbi dna dnatest"/>
        <s v="dna dnatest dnatesting dnasequencing genome genetictesting science medicine genomics geneticdisease geneticdisorders"/>
        <s v="dna dnatest dnatesting dnasequencing genome genetictesting science medicine genomics geneticdisease geneticdisorders genes business entrepreneur technology digitaltransformation"/>
        <s v="dna dnatest dnatesting dnasequencing genome genetictesting science medicine genomics geneticdisease geneticdisorders genes business entrepreneur siliconvalley paloalto seattle technology digitaltransformation digitalmarketing marketing"/>
        <s v="paternity belgium brussels dna dnatest dnatesting dnasequencing genome genetictesting science medicine genomics geneticdisease geneticdisorders genes business entrepreneur parents"/>
        <s v="jews greece jewish greek dna dnatest dnatesting dnasequencing genome genetictesting science medicine genomics geneticdisease geneticdisorders genes business entrepreneur siliconvalley"/>
        <s v="dna philistines genealogy anthropology anthropologist dnatest dnatesting dnasequencing genome genetictesting science medicine genomics geneticdisease geneticdisorders genes business entrepreneur"/>
        <s v="crime lawenforcement police forensics dna dnatest dnatesting dnasequencing genome genetictesting science medicine genomics geneticdisease geneticdisorders genes business entrepreneur siliconvalley technology digitaltransformation"/>
        <s v="schizophrenia mentalhealth anxiety business entrepreneur siliconvalley paloalto menlopark dna dnatest dnatesting dnasequencing genome genetictesting science medicine genomics geneticdisease geneticdisorders genes digitaltransformation"/>
        <s v="dna paternitytest dnatest medoromania genetics"/>
        <s v="medoromania dnatest paternitytest"/>
        <s v="medoromania paternitytest dnatest dna"/>
        <s v="dnatest genetics paternitytest medoromania"/>
        <s v="genomics genetics ngs"/>
        <s v="dna dnatest fridayfeeling"/>
        <s v="queensawards dnatest genetics genomics"/>
        <s v="eastenders paternitytest dnatest"/>
        <s v="coronationstreet corrie quadruplets dnatest"/>
        <s v="wednesdaywisdom dnatest genetics genomics"/>
        <s v="dnatest paternitytest genetics genomics"/>
        <s v="thursdaythoughts twins dnatest"/>
        <s v="pregnancy dnatest baby paternitytest"/>
        <s v="paternitytest dnatest dad father"/>
        <s v="paternitytest pregnancy dnatest baby"/>
        <s v="paternitytest dnatest"/>
        <s v="dna dnatest dnatesting genomics"/>
        <s v="siblings dna dnatest dnatesting genomics"/>
        <s v="dnatest review dna genomics"/>
        <s v="family dnatest genomics"/>
        <s v="law legal dnatest drugtest alcoholtest"/>
        <s v="worldpopulationday dnatest genomics"/>
        <s v="genetics dnatest toxicology drugtest alcoholtest"/>
        <s v="coffee monday awake ihatemondays dnatest code traits coffeelovers coffeeaddicts"/>
        <s v="tasty icecreamlove dna icecream chocolate chocolatelover vanilla vanillalover strawberry strawberryicecream dnatest"/>
        <s v="dna dnatest ancestry healthconditions"/>
        <s v="genomics genetics ngs genetictesting labautomation dna dnatest libraryprep ngsdreampre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4">
        <d v="2019-07-03T02:22:37.000"/>
        <d v="2019-07-03T04:57:07.000"/>
        <d v="2019-07-03T06:39:27.000"/>
        <d v="2019-07-03T07:25:14.000"/>
        <d v="2019-07-01T17:18:43.000"/>
        <d v="2019-07-03T09:28:41.000"/>
        <d v="2019-07-03T12:42:40.000"/>
        <d v="2019-07-03T16:34:35.000"/>
        <d v="2019-07-03T17:23:58.000"/>
        <d v="2019-07-03T17:33:10.000"/>
        <d v="2019-07-03T21:34:40.000"/>
        <d v="2019-07-03T04:49:44.000"/>
        <d v="2019-07-03T22:05:14.000"/>
        <d v="2019-07-04T00:05:32.000"/>
        <d v="2019-07-04T01:36:39.000"/>
        <d v="2019-07-04T01:37:41.000"/>
        <d v="2019-07-04T06:01:03.000"/>
        <d v="2019-07-04T06:01:04.000"/>
        <d v="2019-07-04T06:01:09.000"/>
        <d v="2019-07-04T06:52:29.000"/>
        <d v="2019-07-04T06:58:14.000"/>
        <d v="2019-07-04T08:43:37.000"/>
        <d v="2019-07-04T08:54:53.000"/>
        <d v="2019-07-04T11:43:13.000"/>
        <d v="2019-07-03T02:21:48.000"/>
        <d v="2019-07-04T12:52:27.000"/>
        <d v="2019-07-03T16:00:17.000"/>
        <d v="2019-07-04T16:00:13.000"/>
        <d v="2019-07-04T18:00:56.000"/>
        <d v="2019-07-05T01:01:06.000"/>
        <d v="2019-07-05T01:13:16.000"/>
        <d v="2019-07-05T01:25:46.000"/>
        <d v="2019-07-05T02:23:09.000"/>
        <d v="2019-07-05T06:46:59.000"/>
        <d v="2019-07-05T07:57:32.000"/>
        <d v="2019-07-03T14:10:55.000"/>
        <d v="2019-07-05T10:49:24.000"/>
        <d v="2019-07-04T12:26:33.000"/>
        <d v="2019-07-05T12:47:34.000"/>
        <d v="2019-07-05T13:29:09.000"/>
        <d v="2019-07-05T14:11:46.000"/>
        <d v="2019-07-05T12:52:25.000"/>
        <d v="2019-07-05T15:41:12.000"/>
        <d v="2019-07-05T21:49:57.000"/>
        <d v="2019-07-06T12:49:03.000"/>
        <d v="2019-07-06T20:27:12.000"/>
        <d v="2019-07-06T20:19:44.000"/>
        <d v="2019-07-06T21:12:44.000"/>
        <d v="2019-07-07T01:15:22.000"/>
        <d v="2018-10-16T10:24:03.000"/>
        <d v="2019-07-07T03:50:14.000"/>
        <d v="2019-07-07T05:45:56.000"/>
        <d v="2019-07-01T20:49:23.000"/>
        <d v="2019-07-07T16:58:04.000"/>
        <d v="2019-07-07T18:59:10.000"/>
        <d v="2019-07-08T08:40:38.000"/>
        <d v="2019-07-08T09:32:36.000"/>
        <d v="2019-07-08T12:43:41.000"/>
        <d v="2019-07-08T12:46:37.000"/>
        <d v="2019-07-08T13:47:55.000"/>
        <d v="2019-07-08T17:35:25.000"/>
        <d v="2019-07-04T02:41:00.000"/>
        <d v="2019-07-08T17:40:05.000"/>
        <d v="2019-07-08T19:22:26.000"/>
        <d v="2019-07-09T03:56:41.000"/>
        <d v="2019-07-09T06:20:00.000"/>
        <d v="2019-07-09T09:16:52.000"/>
        <d v="2019-05-02T11:37:23.000"/>
        <d v="2019-07-09T12:49:34.000"/>
        <d v="2019-07-07T20:27:18.000"/>
        <d v="2019-07-09T13:12:39.000"/>
        <d v="2019-07-09T16:45:33.000"/>
        <d v="2019-07-09T17:09:25.000"/>
        <d v="2019-07-09T17:26:08.000"/>
        <d v="2019-07-09T17:17:29.000"/>
        <d v="2019-07-09T17:33:54.000"/>
        <d v="2019-07-09T00:59:27.000"/>
        <d v="2019-07-09T17:49:04.000"/>
        <d v="2019-07-09T18:45:01.000"/>
        <d v="2019-07-09T05:15:04.000"/>
        <d v="2019-07-09T05:13:01.000"/>
        <d v="2019-07-09T23:30:24.000"/>
        <d v="2019-07-04T19:51:38.000"/>
        <d v="2019-07-10T02:26:31.000"/>
        <d v="2019-07-08T10:25:30.000"/>
        <d v="2019-07-08T10:57:50.000"/>
        <d v="2019-07-08T11:03:28.000"/>
        <d v="2019-07-08T13:40:13.000"/>
        <d v="2019-07-10T08:09:18.000"/>
        <d v="2019-07-09T09:58:04.000"/>
        <d v="2019-07-10T09:08:39.000"/>
        <d v="2019-07-10T11:26:55.000"/>
        <d v="2019-07-10T11:49:55.000"/>
        <d v="2019-07-06T16:01:23.000"/>
        <d v="2019-07-08T17:02:01.000"/>
        <d v="2019-07-08T17:20:50.000"/>
        <d v="2019-07-10T13:01:51.000"/>
        <d v="2019-07-10T13:20:59.000"/>
        <d v="2019-07-10T17:14:59.000"/>
        <d v="2019-07-10T22:38:02.000"/>
        <d v="2019-07-11T02:45:00.000"/>
        <d v="2019-07-11T14:04:14.000"/>
        <d v="2019-07-11T14:59:16.000"/>
        <d v="2019-07-11T15:48:25.000"/>
        <d v="2019-07-11T16:01:21.000"/>
        <d v="2019-07-06T19:01:03.000"/>
        <d v="2019-07-11T17:00:34.000"/>
        <d v="2019-07-11T20:07:12.000"/>
        <d v="2019-07-11T20:17:06.000"/>
        <d v="2019-07-04T23:32:36.000"/>
        <d v="2019-07-04T23:32:44.000"/>
        <d v="2019-07-04T23:32:45.000"/>
        <d v="2019-07-04T23:32:47.000"/>
        <d v="2019-07-04T23:32:53.000"/>
        <d v="2019-07-04T23:32:55.000"/>
        <d v="2019-07-04T23:32:57.000"/>
        <d v="2019-07-04T23:33:08.000"/>
        <d v="2019-07-04T23:33:09.000"/>
        <d v="2019-07-04T23:33:14.000"/>
        <d v="2019-07-11T21:32:59.000"/>
        <d v="2019-07-11T21:33:24.000"/>
        <d v="2019-07-11T21:56:11.000"/>
        <d v="2019-07-11T21:57:27.000"/>
        <d v="2019-07-11T21:57:29.000"/>
        <d v="2019-07-11T21:57:37.000"/>
        <d v="2019-07-11T21:57:40.000"/>
        <d v="2019-07-11T21:57:41.000"/>
        <d v="2019-07-11T21:57:51.000"/>
        <d v="2019-07-11T21:57:54.000"/>
        <d v="2019-07-11T21:57:57.000"/>
        <d v="2019-07-11T21:58:14.000"/>
        <d v="2019-07-11T21:59:16.000"/>
        <d v="2018-09-03T13:50:12.000"/>
        <d v="2019-07-04T05:57:59.000"/>
        <d v="2019-07-04T05:58:02.000"/>
        <d v="2019-07-04T05:58:11.000"/>
        <d v="2019-07-04T05:58:13.000"/>
        <d v="2019-07-10T22:29:45.000"/>
        <d v="2019-07-11T22:41:58.000"/>
        <d v="2019-07-04T01:41:58.000"/>
        <d v="2019-07-04T01:42:07.000"/>
        <d v="2019-07-04T23:41:52.000"/>
        <d v="2019-07-04T23:42:03.000"/>
        <d v="2019-07-04T23:42:14.000"/>
        <d v="2019-07-04T23:42:19.000"/>
        <d v="2019-07-06T14:41:52.000"/>
        <d v="2019-07-09T18:42:05.000"/>
        <d v="2019-07-04T01:19:39.000"/>
        <d v="2019-07-04T01:21:13.000"/>
        <d v="2019-07-09T21:04:19.000"/>
        <d v="2019-07-04T01:20:28.000"/>
        <d v="2019-07-04T01:14:16.000"/>
        <d v="2019-07-09T02:51:36.000"/>
        <d v="2018-10-24T13:56:05.000"/>
        <d v="2019-07-09T02:51:54.000"/>
        <d v="2019-07-04T01:15:15.000"/>
        <d v="2019-07-09T02:52:01.000"/>
        <d v="2019-03-18T02:18:48.000"/>
        <d v="2019-07-12T03:05:42.000"/>
        <d v="2019-06-11T18:14:59.000"/>
        <d v="2019-06-13T23:04:56.000"/>
        <d v="2019-03-03T16:13:42.000"/>
        <d v="2019-05-29T13:32:59.000"/>
        <d v="2019-07-04T01:10:04.000"/>
        <d v="2019-07-04T01:12:50.000"/>
        <d v="2019-07-04T01:16:33.000"/>
        <d v="2019-07-04T01:17:31.000"/>
        <d v="2019-07-04T01:18:41.000"/>
        <d v="2019-07-04T01:19:52.000"/>
        <d v="2019-07-04T02:15:04.000"/>
        <d v="2019-07-04T02:15:11.000"/>
        <d v="2019-07-06T14:38:50.000"/>
        <d v="2019-07-09T02:51:51.000"/>
        <d v="2019-07-11T08:54:04.000"/>
        <d v="2019-07-04T08:32:12.000"/>
        <d v="2019-07-09T10:49:50.000"/>
        <d v="2019-07-12T09:18:00.000"/>
        <d v="2019-07-12T11:16:06.000"/>
        <d v="2019-07-12T11:47:22.000"/>
        <d v="2019-07-12T12:57:51.000"/>
        <d v="2019-07-03T14:30:22.000"/>
        <d v="2019-07-10T12:30:09.000"/>
        <d v="2019-07-11T12:30:09.000"/>
        <d v="2019-07-12T14:30:25.000"/>
        <d v="2019-07-03T18:30:15.000"/>
        <d v="2019-07-04T14:30:32.000"/>
        <d v="2019-07-04T18:30:18.000"/>
        <d v="2019-07-05T18:30:17.000"/>
        <d v="2019-07-06T10:30:10.000"/>
        <d v="2019-07-06T14:30:15.000"/>
        <d v="2019-07-07T14:30:12.000"/>
        <d v="2019-07-08T18:30:15.000"/>
        <d v="2019-07-09T10:30:13.000"/>
        <d v="2019-07-09T18:30:19.000"/>
        <d v="2019-07-10T10:30:13.000"/>
        <d v="2019-07-10T14:30:18.000"/>
        <d v="2019-07-10T18:30:26.000"/>
        <d v="2019-07-11T10:30:13.000"/>
        <d v="2019-07-12T10:30:15.000"/>
        <d v="2019-07-08T14:45:26.000"/>
        <d v="2019-07-12T14:30:27.000"/>
        <d v="2019-07-12T15:10:17.000"/>
        <d v="2019-07-12T07:08:07.000"/>
        <d v="2019-07-12T15:38:06.000"/>
      </sharedItems>
      <fieldGroup par="67" base="22">
        <rangePr groupBy="days" autoEnd="1" autoStart="1" startDate="2018-09-03T13:50:12.000" endDate="2019-07-12T15:38:06.000"/>
        <groupItems count="368">
          <s v="&lt;9/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6">
        <s v="en"/>
        <s v="de"/>
        <s v="und"/>
        <s v="nl"/>
        <s v="ml"/>
        <s v="no"/>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8-09-03T13:50:12.000" endDate="2019-07-12T15:38:06.000"/>
        <groupItems count="14">
          <s v="&lt;9/3/2018"/>
          <s v="Jan"/>
          <s v="Feb"/>
          <s v="Mar"/>
          <s v="Apr"/>
          <s v="May"/>
          <s v="Jun"/>
          <s v="Jul"/>
          <s v="Aug"/>
          <s v="Sep"/>
          <s v="Oct"/>
          <s v="Nov"/>
          <s v="Dec"/>
          <s v="&gt;7/12/2019"/>
        </groupItems>
      </fieldGroup>
    </cacheField>
    <cacheField name="Years" databaseField="0">
      <sharedItems containsMixedTypes="0" count="0"/>
      <fieldGroup base="22">
        <rangePr groupBy="years" autoEnd="1" autoStart="1" startDate="2018-09-03T13:50:12.000" endDate="2019-07-12T15:38:06.000"/>
        <groupItems count="4">
          <s v="&lt;9/3/2018"/>
          <s v="2018"/>
          <s v="2019"/>
          <s v="&gt;7/12/2019"/>
        </groupItems>
      </fieldGroup>
    </cacheField>
  </cacheFields>
  <extLst>
    <ext xmlns:x14="http://schemas.microsoft.com/office/spreadsheetml/2009/9/main" uri="{725AE2AE-9491-48be-B2B4-4EB974FC3084}">
      <x14:pivotCacheDefinition pivotCacheId="441257694"/>
    </ext>
  </extLst>
</pivotCacheDefinition>
</file>

<file path=xl/pivotCache/pivotCacheRecords1.xml><?xml version="1.0" encoding="utf-8"?>
<pivotCacheRecords xmlns="http://schemas.openxmlformats.org/spreadsheetml/2006/main" xmlns:r="http://schemas.openxmlformats.org/officeDocument/2006/relationships" count="204">
  <r>
    <s v="researchmrx"/>
    <s v="jerrymtolle"/>
    <m/>
    <m/>
    <m/>
    <m/>
    <m/>
    <m/>
    <m/>
    <m/>
    <s v="No"/>
    <n v="3"/>
    <m/>
    <m/>
    <x v="0"/>
    <d v="2019-07-03T02:22:37.000"/>
    <s v="Cutting edge technology that is MAKING HISTORY!! Are you IN or OUT https://t.co/7ZGvxEc7BK  #bossOfMe #designersupplement #organic #plantbased #nongmo #dna #dnatest #entrepreneur"/>
    <s v="https://bossofme.feeluforia.com/"/>
    <s v="feeluforia.com"/>
    <x v="0"/>
    <m/>
    <s v="http://pbs.twimg.com/profile_images/1082501359629287424/wxvBLPtH_normal.jpg"/>
    <x v="0"/>
    <d v="2019-07-03T00:00:00.000"/>
    <s v="02:22:37"/>
    <s v="https://twitter.com/researchmrx/status/1146242812956086272"/>
    <m/>
    <m/>
    <s v="1146242812956086272"/>
    <m/>
    <b v="0"/>
    <n v="0"/>
    <s v=""/>
    <b v="0"/>
    <x v="0"/>
    <m/>
    <s v=""/>
    <b v="0"/>
    <n v="1"/>
    <s v="1146242607393071104"/>
    <s v="drobapi"/>
    <b v="0"/>
    <s v="1146242607393071104"/>
    <s v="Tweet"/>
    <n v="0"/>
    <n v="0"/>
    <m/>
    <m/>
    <m/>
    <m/>
    <m/>
    <m/>
    <m/>
    <m/>
    <n v="1"/>
    <s v="29"/>
    <s v="29"/>
    <n v="0"/>
    <n v="0"/>
    <n v="0"/>
    <n v="0"/>
    <n v="0"/>
    <n v="0"/>
    <n v="20"/>
    <n v="100"/>
    <n v="20"/>
  </r>
  <r>
    <s v="aggie_east1"/>
    <s v="artemisfilms"/>
    <m/>
    <m/>
    <m/>
    <m/>
    <m/>
    <m/>
    <m/>
    <m/>
    <s v="No"/>
    <n v="4"/>
    <m/>
    <m/>
    <x v="0"/>
    <d v="2019-07-03T04:57:07.000"/>
    <s v="Would you take the risk of a #dnatest to find out your #familysecret? If you missed last night's emotional episode of #Everyfamilyhasasecret you can watch it now on @SBSOnDemand. #familyreunion #ADOPTION https://t.co/r97SG5peed"/>
    <m/>
    <m/>
    <x v="1"/>
    <m/>
    <s v="http://abs.twimg.com/sticky/default_profile_images/default_profile_normal.png"/>
    <x v="1"/>
    <d v="2019-07-03T00:00:00.000"/>
    <s v="04:57:07"/>
    <s v="https://twitter.com/aggie_east1/status/1146281692547768320"/>
    <m/>
    <m/>
    <s v="1146281692547768320"/>
    <m/>
    <b v="0"/>
    <n v="0"/>
    <s v=""/>
    <b v="0"/>
    <x v="0"/>
    <m/>
    <s v=""/>
    <b v="0"/>
    <n v="3"/>
    <s v="1146279834315890689"/>
    <s v="Twitter for iPhone"/>
    <b v="0"/>
    <s v="1146279834315890689"/>
    <s v="Tweet"/>
    <n v="0"/>
    <n v="0"/>
    <m/>
    <m/>
    <m/>
    <m/>
    <m/>
    <m/>
    <m/>
    <m/>
    <n v="1"/>
    <s v="10"/>
    <s v="10"/>
    <m/>
    <m/>
    <m/>
    <m/>
    <m/>
    <m/>
    <m/>
    <m/>
    <m/>
  </r>
  <r>
    <s v="vfd128"/>
    <s v="mishacollins"/>
    <m/>
    <m/>
    <m/>
    <m/>
    <m/>
    <m/>
    <m/>
    <m/>
    <s v="No"/>
    <n v="6"/>
    <m/>
    <m/>
    <x v="1"/>
    <d v="2019-07-03T06:39:27.000"/>
    <s v="@mishacollins ... who's the father?? #dnatest #maury"/>
    <m/>
    <m/>
    <x v="2"/>
    <m/>
    <s v="http://pbs.twimg.com/profile_images/1143873592129675266/0MfEtRWN_normal.jpg"/>
    <x v="2"/>
    <d v="2019-07-03T00:00:00.000"/>
    <s v="06:39:27"/>
    <s v="https://twitter.com/vfd128/status/1146307446476091392"/>
    <m/>
    <m/>
    <s v="1146307446476091392"/>
    <s v="1146205651057512448"/>
    <b v="0"/>
    <n v="0"/>
    <s v="39689218"/>
    <b v="0"/>
    <x v="0"/>
    <m/>
    <s v=""/>
    <b v="0"/>
    <n v="0"/>
    <s v=""/>
    <s v="Twitter for Android"/>
    <b v="0"/>
    <s v="1146205651057512448"/>
    <s v="Tweet"/>
    <n v="0"/>
    <n v="0"/>
    <m/>
    <m/>
    <m/>
    <m/>
    <m/>
    <m/>
    <m/>
    <m/>
    <n v="1"/>
    <s v="28"/>
    <s v="28"/>
    <n v="0"/>
    <n v="0"/>
    <n v="0"/>
    <n v="0"/>
    <n v="0"/>
    <n v="0"/>
    <n v="6"/>
    <n v="100"/>
    <n v="6"/>
  </r>
  <r>
    <s v="nordcomputer"/>
    <s v="nordcomputer"/>
    <m/>
    <m/>
    <m/>
    <m/>
    <m/>
    <m/>
    <m/>
    <m/>
    <s v="No"/>
    <n v="7"/>
    <m/>
    <m/>
    <x v="2"/>
    <d v="2019-07-03T07:25:14.000"/>
    <s v="Grundsätzlich wäre ich ja dafür, dass jedes AFD-Mitglied per DNS-Analyse nachweisen muss, dass es 100% deutschen Blutes ist - ohne irgendwelche Einflüsse von anderswo - sonst darf man nicht in die Partei #dnatest #dnaanalyse #dnafd https://t.co/oBQOC4SfI2"/>
    <s v="https://twitter.com/TheaterUlm/status/1146076254183088128"/>
    <s v="twitter.com"/>
    <x v="3"/>
    <m/>
    <s v="http://pbs.twimg.com/profile_images/1135173545355632640/hywf_IPN_normal.png"/>
    <x v="3"/>
    <d v="2019-07-03T00:00:00.000"/>
    <s v="07:25:14"/>
    <s v="https://twitter.com/nordcomputer/status/1146318968346599424"/>
    <m/>
    <m/>
    <s v="1146318968346599424"/>
    <m/>
    <b v="0"/>
    <n v="0"/>
    <s v=""/>
    <b v="1"/>
    <x v="1"/>
    <m/>
    <s v="1146076254183088128"/>
    <b v="0"/>
    <n v="0"/>
    <s v=""/>
    <s v="Twitter Web Client"/>
    <b v="0"/>
    <s v="1146318968346599424"/>
    <s v="Tweet"/>
    <n v="0"/>
    <n v="0"/>
    <m/>
    <m/>
    <m/>
    <m/>
    <m/>
    <m/>
    <m/>
    <m/>
    <n v="1"/>
    <s v="2"/>
    <s v="2"/>
    <n v="0"/>
    <n v="0"/>
    <n v="1"/>
    <n v="2.857142857142857"/>
    <n v="0"/>
    <n v="0"/>
    <n v="34"/>
    <n v="97.14285714285714"/>
    <n v="35"/>
  </r>
  <r>
    <s v="veritasgenetics"/>
    <s v="google"/>
    <m/>
    <m/>
    <m/>
    <m/>
    <m/>
    <m/>
    <m/>
    <m/>
    <s v="No"/>
    <n v="8"/>
    <m/>
    <m/>
    <x v="3"/>
    <d v="2019-07-01T17:18:43.000"/>
    <s v="Our CEO @mcgenome on the #599Genome: “This price point will change the paradigm of how people look at genomics and how they access it.” via @emilylmullin on @ozm @Medium. @GoogleAI @Google #DNATest #KAPOW https://t.co/qfM0oWRc2W"/>
    <s v="https://onezero.medium.com/you-can-now-get-your-whole-genome-sequenced-for-less-than-an-iphone-a951e3d33f84"/>
    <s v="medium.com"/>
    <x v="4"/>
    <m/>
    <s v="http://pbs.twimg.com/profile_images/1145697671828692992/kQwBHOl1_normal.png"/>
    <x v="4"/>
    <d v="2019-07-01T00:00:00.000"/>
    <s v="17:18:43"/>
    <s v="https://twitter.com/veritasgenetics/status/1145743546982576128"/>
    <m/>
    <m/>
    <s v="1145743546982576128"/>
    <m/>
    <b v="0"/>
    <n v="12"/>
    <s v=""/>
    <b v="0"/>
    <x v="0"/>
    <m/>
    <s v=""/>
    <b v="0"/>
    <n v="7"/>
    <s v=""/>
    <s v="Twitter Web Client"/>
    <b v="0"/>
    <s v="1145743546982576128"/>
    <s v="Retweet"/>
    <n v="0"/>
    <n v="0"/>
    <m/>
    <m/>
    <m/>
    <m/>
    <m/>
    <m/>
    <m/>
    <m/>
    <n v="1"/>
    <s v="4"/>
    <s v="4"/>
    <m/>
    <m/>
    <m/>
    <m/>
    <m/>
    <m/>
    <m/>
    <m/>
    <m/>
  </r>
  <r>
    <s v="dnacowgirl"/>
    <s v="google"/>
    <m/>
    <m/>
    <m/>
    <m/>
    <m/>
    <m/>
    <m/>
    <m/>
    <s v="No"/>
    <n v="9"/>
    <m/>
    <m/>
    <x v="3"/>
    <d v="2019-07-03T09:28:41.000"/>
    <s v="Our CEO @mcgenome on the #599Genome: “This price point will change the paradigm of how people look at genomics and how they access it.” via @emilylmullin on @ozm @Medium. @GoogleAI @Google #DNATest #KAPOW https://t.co/qfM0oWRc2W"/>
    <m/>
    <m/>
    <x v="5"/>
    <m/>
    <s v="http://pbs.twimg.com/profile_images/1139970432436752384/Pe0HvjBV_normal.jpg"/>
    <x v="5"/>
    <d v="2019-07-03T00:00:00.000"/>
    <s v="09:28:41"/>
    <s v="https://twitter.com/dnacowgirl/status/1146350035103297536"/>
    <m/>
    <m/>
    <s v="1146350035103297536"/>
    <m/>
    <b v="0"/>
    <n v="0"/>
    <s v=""/>
    <b v="0"/>
    <x v="0"/>
    <m/>
    <s v=""/>
    <b v="0"/>
    <n v="7"/>
    <s v="1145743546982576128"/>
    <s v="Twitter for iPhone"/>
    <b v="0"/>
    <s v="1145743546982576128"/>
    <s v="Tweet"/>
    <n v="0"/>
    <n v="0"/>
    <m/>
    <m/>
    <m/>
    <m/>
    <m/>
    <m/>
    <m/>
    <m/>
    <n v="1"/>
    <s v="4"/>
    <s v="4"/>
    <m/>
    <m/>
    <m/>
    <m/>
    <m/>
    <m/>
    <m/>
    <m/>
    <m/>
  </r>
  <r>
    <s v="piphutch1"/>
    <s v="artemisfilms"/>
    <m/>
    <m/>
    <m/>
    <m/>
    <m/>
    <m/>
    <m/>
    <m/>
    <s v="No"/>
    <n v="20"/>
    <m/>
    <m/>
    <x v="0"/>
    <d v="2019-07-03T12:42:40.000"/>
    <s v="Would you take the risk of a #dnatest to find out your #familysecret? If you missed last night's emotional episode of #Everyfamilyhasasecret you can watch it now on @SBSOnDemand. #familyreunion #ADOPTION https://t.co/r97SG5peed"/>
    <m/>
    <m/>
    <x v="1"/>
    <m/>
    <s v="http://pbs.twimg.com/profile_images/752429386184306688/JJCVGyYv_normal.jpg"/>
    <x v="6"/>
    <d v="2019-07-03T00:00:00.000"/>
    <s v="12:42:40"/>
    <s v="https://twitter.com/piphutch1/status/1146398854880714757"/>
    <m/>
    <m/>
    <s v="1146398854880714757"/>
    <m/>
    <b v="0"/>
    <n v="0"/>
    <s v=""/>
    <b v="0"/>
    <x v="0"/>
    <m/>
    <s v=""/>
    <b v="0"/>
    <n v="3"/>
    <s v="1146279834315890689"/>
    <s v="Twitter for iPhone"/>
    <b v="0"/>
    <s v="1146279834315890689"/>
    <s v="Tweet"/>
    <n v="0"/>
    <n v="0"/>
    <m/>
    <m/>
    <m/>
    <m/>
    <m/>
    <m/>
    <m/>
    <m/>
    <n v="1"/>
    <s v="10"/>
    <s v="10"/>
    <m/>
    <m/>
    <m/>
    <m/>
    <m/>
    <m/>
    <m/>
    <m/>
    <m/>
  </r>
  <r>
    <s v="cakunyili"/>
    <s v="cakunyili"/>
    <m/>
    <m/>
    <m/>
    <m/>
    <m/>
    <m/>
    <m/>
    <m/>
    <s v="No"/>
    <n v="22"/>
    <m/>
    <m/>
    <x v="2"/>
    <d v="2019-07-03T16:34:35.000"/>
    <s v="New Post up on youtube. Link in story &amp;amp; Bio._x000a_So I finally got my DNA  results back guys and even I was shocked! Watch the video to see why 😮😮😮_x000a_._x000a_._x000a_._x000a_#dna #ancestrydna #dnatest #thehowarths #familychannel #youtube… https://t.co/XymvaY8jZj"/>
    <s v="https://www.instagram.com/p/BzdiPGiggsV/?igshid=agxdz5jrztq6"/>
    <s v="instagram.com"/>
    <x v="6"/>
    <m/>
    <s v="http://pbs.twimg.com/profile_images/1121531116085751808/JMJmjDdW_normal.jpg"/>
    <x v="7"/>
    <d v="2019-07-03T00:00:00.000"/>
    <s v="16:34:35"/>
    <s v="https://twitter.com/cakunyili/status/1146457219292160002"/>
    <n v="36.01196376"/>
    <n v="27.92123795"/>
    <s v="1146457219292160002"/>
    <m/>
    <b v="0"/>
    <n v="0"/>
    <s v=""/>
    <b v="0"/>
    <x v="0"/>
    <m/>
    <s v=""/>
    <b v="0"/>
    <n v="0"/>
    <s v=""/>
    <s v="Instagram"/>
    <b v="0"/>
    <s v="1146457219292160002"/>
    <s v="Tweet"/>
    <n v="0"/>
    <n v="0"/>
    <s v="27.7006728,35.8765956 _x000a_27.991918,35.8765956 _x000a_27.991918,36.13651 _x000a_27.7006728,36.13651"/>
    <s v="Hellas"/>
    <s v="GR"/>
    <s v="Notia Rodos, Greece"/>
    <s v="01fb108e6298e285"/>
    <s v="Notia Rodos"/>
    <s v="city"/>
    <s v="https://api.twitter.com/1.1/geo/id/01fb108e6298e285.json"/>
    <n v="1"/>
    <s v="2"/>
    <s v="2"/>
    <n v="0"/>
    <n v="0"/>
    <n v="1"/>
    <n v="2.7777777777777777"/>
    <n v="0"/>
    <n v="0"/>
    <n v="35"/>
    <n v="97.22222222222223"/>
    <n v="36"/>
  </r>
  <r>
    <s v="therealmcteag"/>
    <s v="therealmcteag"/>
    <m/>
    <m/>
    <m/>
    <m/>
    <m/>
    <m/>
    <m/>
    <m/>
    <s v="No"/>
    <n v="23"/>
    <m/>
    <m/>
    <x v="2"/>
    <d v="2019-07-03T17:23:58.000"/>
    <s v="#dnaTest says some of my ancestors came from a place in #UK called &quot;Tyne &amp;amp; Wear&quot; which leads me to the question- couldnt you have just one name for your fucking town? I guess as   an #american I seek brevity in spelling &amp;amp; names."/>
    <m/>
    <m/>
    <x v="7"/>
    <m/>
    <s v="http://pbs.twimg.com/profile_images/1098107131679641600/O8cov6pb_normal.png"/>
    <x v="8"/>
    <d v="2019-07-03T00:00:00.000"/>
    <s v="17:23:58"/>
    <s v="https://twitter.com/therealmcteag/status/1146469645542723584"/>
    <m/>
    <m/>
    <s v="1146469645542723584"/>
    <m/>
    <b v="0"/>
    <n v="0"/>
    <s v=""/>
    <b v="0"/>
    <x v="0"/>
    <m/>
    <s v=""/>
    <b v="0"/>
    <n v="0"/>
    <s v=""/>
    <s v="TweetDeck"/>
    <b v="0"/>
    <s v="1146469645542723584"/>
    <s v="Tweet"/>
    <n v="0"/>
    <n v="0"/>
    <m/>
    <m/>
    <m/>
    <m/>
    <m/>
    <m/>
    <m/>
    <m/>
    <n v="1"/>
    <s v="2"/>
    <s v="2"/>
    <n v="1"/>
    <n v="2.272727272727273"/>
    <n v="1"/>
    <n v="2.272727272727273"/>
    <n v="0"/>
    <n v="0"/>
    <n v="42"/>
    <n v="95.45454545454545"/>
    <n v="44"/>
  </r>
  <r>
    <s v="lokeshbezzam"/>
    <s v="sudhirchaudhary"/>
    <m/>
    <m/>
    <m/>
    <m/>
    <m/>
    <m/>
    <m/>
    <m/>
    <s v="No"/>
    <n v="24"/>
    <m/>
    <m/>
    <x v="1"/>
    <d v="2019-07-03T17:33:10.000"/>
    <s v="@sudhirchaudhary Useless #DNAtest @sudhirchaudhary  _x000a_Since it's clearly mentioned by her in her speech its an excerpt! Better test yourself! The seven signs she mentioned doesn't include &quot;paid propaganda&quot; (Would be happy  if you can really do #DNAtest for this) by the media houses in India !"/>
    <m/>
    <m/>
    <x v="8"/>
    <m/>
    <s v="http://pbs.twimg.com/profile_images/1149715874175000577/Al17cVfx_normal.jpg"/>
    <x v="9"/>
    <d v="2019-07-03T00:00:00.000"/>
    <s v="17:33:10"/>
    <s v="https://twitter.com/lokeshbezzam/status/1146471959661690880"/>
    <m/>
    <m/>
    <s v="1146471959661690880"/>
    <s v="1146124921048723457"/>
    <b v="0"/>
    <n v="0"/>
    <s v="75246346"/>
    <b v="0"/>
    <x v="0"/>
    <m/>
    <s v=""/>
    <b v="0"/>
    <n v="0"/>
    <s v=""/>
    <s v="Twitter for Android"/>
    <b v="0"/>
    <s v="1146124921048723457"/>
    <s v="Tweet"/>
    <n v="0"/>
    <n v="0"/>
    <m/>
    <m/>
    <m/>
    <m/>
    <m/>
    <m/>
    <m/>
    <m/>
    <n v="1"/>
    <s v="27"/>
    <s v="27"/>
    <n v="3"/>
    <n v="6.666666666666667"/>
    <n v="2"/>
    <n v="4.444444444444445"/>
    <n v="0"/>
    <n v="0"/>
    <n v="40"/>
    <n v="88.88888888888889"/>
    <n v="45"/>
  </r>
  <r>
    <s v="dnafitnesstest"/>
    <s v="dnafitnesstest"/>
    <m/>
    <m/>
    <m/>
    <m/>
    <m/>
    <m/>
    <m/>
    <m/>
    <s v="No"/>
    <n v="25"/>
    <m/>
    <m/>
    <x v="2"/>
    <d v="2019-07-03T21:34:40.000"/>
    <s v="Get fit. Eat right. Live better._x000a__x000a_Navigate your body's roadmap to overall wellness with My DNA Fitness Test._x000a__x000a_#fitness #dnatesting #dnatest #dna #athelte #fitnesstesting #diet #diettesting #wellness #goals2019 #eatright #livebetter https://t.co/Q37TsVcs8K"/>
    <m/>
    <m/>
    <x v="9"/>
    <s v="https://pbs.twimg.com/media/D-lNcjgXsAMLwfq.jpg"/>
    <s v="https://pbs.twimg.com/media/D-lNcjgXsAMLwfq.jpg"/>
    <x v="10"/>
    <d v="2019-07-03T00:00:00.000"/>
    <s v="21:34:40"/>
    <s v="https://twitter.com/dnafitnesstest/status/1146532737261740034"/>
    <m/>
    <m/>
    <s v="1146532737261740034"/>
    <m/>
    <b v="0"/>
    <n v="0"/>
    <s v=""/>
    <b v="0"/>
    <x v="0"/>
    <m/>
    <s v=""/>
    <b v="0"/>
    <n v="0"/>
    <s v=""/>
    <s v="Social Media Publisher App "/>
    <b v="0"/>
    <s v="1146532737261740034"/>
    <s v="Tweet"/>
    <n v="0"/>
    <n v="0"/>
    <m/>
    <m/>
    <m/>
    <m/>
    <m/>
    <m/>
    <m/>
    <m/>
    <n v="1"/>
    <s v="2"/>
    <s v="2"/>
    <n v="2"/>
    <n v="6.666666666666667"/>
    <n v="0"/>
    <n v="0"/>
    <n v="0"/>
    <n v="0"/>
    <n v="28"/>
    <n v="93.33333333333333"/>
    <n v="30"/>
  </r>
  <r>
    <s v="artemisfilms"/>
    <s v="sbsondemand"/>
    <m/>
    <m/>
    <m/>
    <m/>
    <m/>
    <m/>
    <m/>
    <m/>
    <s v="No"/>
    <n v="26"/>
    <m/>
    <m/>
    <x v="3"/>
    <d v="2019-07-03T04:49:44.000"/>
    <s v="Would you take the risk of a #dnatest to find out your #familysecret? If you missed last night's emotional episode of #Everyfamilyhasasecret you can watch it now on @SBSOnDemand. #familyreunion #ADOPTION https://t.co/r97SG5peed"/>
    <m/>
    <m/>
    <x v="10"/>
    <s v="https://pbs.twimg.com/ext_tw_video_thumb/1146279230235381762/pu/img/DqOnKEjsUbj0t4q_.jpg"/>
    <s v="https://pbs.twimg.com/ext_tw_video_thumb/1146279230235381762/pu/img/DqOnKEjsUbj0t4q_.jpg"/>
    <x v="11"/>
    <d v="2019-07-03T00:00:00.000"/>
    <s v="04:49:44"/>
    <s v="https://twitter.com/artemisfilms/status/1146279834315890689"/>
    <m/>
    <m/>
    <s v="1146279834315890689"/>
    <m/>
    <b v="0"/>
    <n v="8"/>
    <s v=""/>
    <b v="0"/>
    <x v="0"/>
    <m/>
    <s v=""/>
    <b v="0"/>
    <n v="3"/>
    <s v=""/>
    <s v="Twitter Web Client"/>
    <b v="0"/>
    <s v="1146279834315890689"/>
    <s v="Tweet"/>
    <n v="0"/>
    <n v="0"/>
    <m/>
    <m/>
    <m/>
    <m/>
    <m/>
    <m/>
    <m/>
    <m/>
    <n v="1"/>
    <s v="10"/>
    <s v="10"/>
    <n v="0"/>
    <n v="0"/>
    <n v="2"/>
    <n v="6.451612903225806"/>
    <n v="0"/>
    <n v="0"/>
    <n v="29"/>
    <n v="93.54838709677419"/>
    <n v="31"/>
  </r>
  <r>
    <s v="claireaforster"/>
    <s v="artemisfilms"/>
    <m/>
    <m/>
    <m/>
    <m/>
    <m/>
    <m/>
    <m/>
    <m/>
    <s v="No"/>
    <n v="27"/>
    <m/>
    <m/>
    <x v="0"/>
    <d v="2019-07-03T22:05:14.000"/>
    <s v="Would you take the risk of a #dnatest to find out your #familysecret? If you missed last night's emotional episode of #Everyfamilyhasasecret you can watch it now on @SBSOnDemand. #familyreunion #ADOPTION https://t.co/r97SG5peed"/>
    <m/>
    <m/>
    <x v="1"/>
    <m/>
    <s v="http://pbs.twimg.com/profile_images/688526173937115137/ydfeBsgk_normal.png"/>
    <x v="12"/>
    <d v="2019-07-03T00:00:00.000"/>
    <s v="22:05:14"/>
    <s v="https://twitter.com/claireaforster/status/1146540430198112256"/>
    <m/>
    <m/>
    <s v="1146540430198112256"/>
    <m/>
    <b v="0"/>
    <n v="0"/>
    <s v=""/>
    <b v="0"/>
    <x v="0"/>
    <m/>
    <s v=""/>
    <b v="0"/>
    <n v="3"/>
    <s v="1146279834315890689"/>
    <s v="Twitter Web App"/>
    <b v="0"/>
    <s v="1146279834315890689"/>
    <s v="Tweet"/>
    <n v="0"/>
    <n v="0"/>
    <m/>
    <m/>
    <m/>
    <m/>
    <m/>
    <m/>
    <m/>
    <m/>
    <n v="1"/>
    <s v="10"/>
    <s v="10"/>
    <m/>
    <m/>
    <m/>
    <m/>
    <m/>
    <m/>
    <m/>
    <m/>
    <m/>
  </r>
  <r>
    <s v="elizabethvosk"/>
    <s v="elizabethvosk"/>
    <m/>
    <m/>
    <m/>
    <m/>
    <m/>
    <m/>
    <m/>
    <m/>
    <s v="No"/>
    <n v="29"/>
    <m/>
    <m/>
    <x v="2"/>
    <d v="2019-07-04T00:05:32.000"/>
    <s v="&quot;I just took a DNA test, turns out I'm a hundred percent that bitch&quot; ...and 100% white. The Baltic states were a surprise but everything else was expected! 😊_x000a_._x000a_._x000a_._x000a_._x000a_#ancestrydnaresults #dnatest #lizzo #truthhurts… https://t.co/6Ll1t8cXSy"/>
    <s v="https://www.instagram.com/p/BzeV2eylHc_/?igshid=2hzh4y70vucl"/>
    <s v="instagram.com"/>
    <x v="11"/>
    <m/>
    <s v="http://pbs.twimg.com/profile_images/1136302589316780032/4oI0iYnW_normal.png"/>
    <x v="13"/>
    <d v="2019-07-04T00:00:00.000"/>
    <s v="00:05:32"/>
    <s v="https://twitter.com/elizabethvosk/status/1146570704185249793"/>
    <m/>
    <m/>
    <s v="1146570704185249793"/>
    <m/>
    <b v="0"/>
    <n v="0"/>
    <s v=""/>
    <b v="0"/>
    <x v="0"/>
    <m/>
    <s v=""/>
    <b v="0"/>
    <n v="0"/>
    <s v=""/>
    <s v="Instagram"/>
    <b v="0"/>
    <s v="1146570704185249793"/>
    <s v="Tweet"/>
    <n v="0"/>
    <n v="0"/>
    <m/>
    <m/>
    <m/>
    <m/>
    <m/>
    <m/>
    <m/>
    <m/>
    <n v="1"/>
    <s v="2"/>
    <s v="2"/>
    <n v="0"/>
    <n v="0"/>
    <n v="1"/>
    <n v="3.125"/>
    <n v="0"/>
    <n v="0"/>
    <n v="31"/>
    <n v="96.875"/>
    <n v="32"/>
  </r>
  <r>
    <s v="cleansleeping"/>
    <s v="dnaintel"/>
    <m/>
    <m/>
    <m/>
    <m/>
    <m/>
    <m/>
    <m/>
    <m/>
    <s v="No"/>
    <n v="30"/>
    <m/>
    <m/>
    <x v="0"/>
    <d v="2019-07-04T01:36:39.000"/>
    <s v="https://t.co/v3ZLwvLAOn_x000a_https://t.co/doQ9U6vnAn_x000a_Domain names for Sale_x000a_Payment by monthly installments is possible_x000a_Available individually or as a package_x000a_#DNA #DNAtest #DNAtesting #dnasequencing #genome #genetictesting #science #medicine #genomics #geneticdisease #geneticdisorders https://t.co/Of61q6etPI"/>
    <s v="https://dan.com/buy-domain/dnaintel.com?redirected=true&amp;tld=com https://dan.com/buy-domain/inteldna.com?redirected=true&amp;tld=com"/>
    <s v="dan.com dan.com"/>
    <x v="12"/>
    <m/>
    <s v="http://pbs.twimg.com/profile_images/959369369884164096/acJzKGJc_normal.jpg"/>
    <x v="14"/>
    <d v="2019-07-04T00:00:00.000"/>
    <s v="01:36:39"/>
    <s v="https://twitter.com/cleansleeping/status/1146593632901840896"/>
    <m/>
    <m/>
    <s v="1146593632901840896"/>
    <m/>
    <b v="0"/>
    <n v="0"/>
    <s v=""/>
    <b v="0"/>
    <x v="0"/>
    <m/>
    <s v=""/>
    <b v="0"/>
    <n v="16"/>
    <s v="1138509950530072578"/>
    <s v="Twitter for Android"/>
    <b v="0"/>
    <s v="1138509950530072578"/>
    <s v="Tweet"/>
    <n v="0"/>
    <n v="0"/>
    <m/>
    <m/>
    <m/>
    <m/>
    <m/>
    <m/>
    <m/>
    <m/>
    <n v="1"/>
    <s v="3"/>
    <s v="3"/>
    <n v="1"/>
    <n v="3.7037037037037037"/>
    <n v="0"/>
    <n v="0"/>
    <n v="0"/>
    <n v="0"/>
    <n v="26"/>
    <n v="96.29629629629629"/>
    <n v="27"/>
  </r>
  <r>
    <s v="tacticalvideos"/>
    <s v="defencebriefing"/>
    <m/>
    <m/>
    <m/>
    <m/>
    <m/>
    <m/>
    <m/>
    <m/>
    <s v="No"/>
    <n v="31"/>
    <m/>
    <m/>
    <x v="0"/>
    <d v="2019-07-04T01:37:41.000"/>
    <s v="Mail-In Ancestry DNA Kits May Help Enemy to Target You, Navy's Top Officer Says https://t.co/ZAYo8DOJhx via @Militarydotcom #defence #defense #militarytraining #defencenews #defencebriefing #DNA #DNAtest #DNAtesting #dnasequencing #genome #genetictesting #science #medicine #navy"/>
    <s v="https://www.military.com/daily-news/2019/07/03/mail-ancestry-dna-kits-may-help-enemy-target-you-navys-top-officer-says.html#.XR1UBlcMNi0.twitter"/>
    <s v="military.com"/>
    <x v="12"/>
    <m/>
    <s v="http://pbs.twimg.com/profile_images/772931207105359873/Oz-qDBxE_normal.jpg"/>
    <x v="15"/>
    <d v="2019-07-04T00:00:00.000"/>
    <s v="01:37:41"/>
    <s v="https://twitter.com/tacticalvideos/status/1146593894525788161"/>
    <m/>
    <m/>
    <s v="1146593894525788161"/>
    <m/>
    <b v="0"/>
    <n v="0"/>
    <s v=""/>
    <b v="0"/>
    <x v="0"/>
    <m/>
    <s v=""/>
    <b v="0"/>
    <n v="6"/>
    <s v="1146589356343345152"/>
    <s v="Twitter for Android"/>
    <b v="0"/>
    <s v="1146589356343345152"/>
    <s v="Tweet"/>
    <n v="0"/>
    <n v="0"/>
    <m/>
    <m/>
    <m/>
    <m/>
    <m/>
    <m/>
    <m/>
    <m/>
    <n v="1"/>
    <s v="3"/>
    <s v="3"/>
    <m/>
    <m/>
    <m/>
    <m/>
    <m/>
    <m/>
    <m/>
    <m/>
    <m/>
  </r>
  <r>
    <s v="cellfreelab"/>
    <s v="dnaintel"/>
    <m/>
    <m/>
    <m/>
    <m/>
    <m/>
    <m/>
    <m/>
    <m/>
    <s v="No"/>
    <n v="33"/>
    <m/>
    <m/>
    <x v="0"/>
    <d v="2019-07-04T06:01:03.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926788944297103361/o9tVzxqK_normal.jpg"/>
    <x v="16"/>
    <d v="2019-07-04T00:00:00.000"/>
    <s v="06:01:03"/>
    <s v="https://twitter.com/cellfreelab/status/1146660172779180034"/>
    <m/>
    <m/>
    <s v="1146660172779180034"/>
    <m/>
    <b v="0"/>
    <n v="0"/>
    <s v=""/>
    <b v="0"/>
    <x v="0"/>
    <m/>
    <s v=""/>
    <b v="0"/>
    <n v="7"/>
    <s v="1146588248711602177"/>
    <s v="rapidlabfeed"/>
    <b v="0"/>
    <s v="1146588248711602177"/>
    <s v="Tweet"/>
    <n v="0"/>
    <n v="0"/>
    <m/>
    <m/>
    <m/>
    <m/>
    <m/>
    <m/>
    <m/>
    <m/>
    <n v="1"/>
    <s v="3"/>
    <s v="3"/>
    <m/>
    <m/>
    <m/>
    <m/>
    <m/>
    <m/>
    <m/>
    <m/>
    <m/>
  </r>
  <r>
    <s v="rcadesignbio"/>
    <s v="dnaintel"/>
    <m/>
    <m/>
    <m/>
    <m/>
    <m/>
    <m/>
    <m/>
    <m/>
    <s v="No"/>
    <n v="35"/>
    <m/>
    <m/>
    <x v="0"/>
    <d v="2019-07-04T06:01:04.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866588686749773824/TUXgZPt5_normal.jpg"/>
    <x v="17"/>
    <d v="2019-07-04T00:00:00.000"/>
    <s v="06:01:04"/>
    <s v="https://twitter.com/rcadesignbio/status/1146660174259773440"/>
    <m/>
    <m/>
    <s v="1146660174259773440"/>
    <m/>
    <b v="0"/>
    <n v="0"/>
    <s v=""/>
    <b v="0"/>
    <x v="0"/>
    <m/>
    <s v=""/>
    <b v="0"/>
    <n v="7"/>
    <s v="1146588248711602177"/>
    <s v="tweets I just enjoy a lot"/>
    <b v="0"/>
    <s v="1146588248711602177"/>
    <s v="Tweet"/>
    <n v="0"/>
    <n v="0"/>
    <m/>
    <m/>
    <m/>
    <m/>
    <m/>
    <m/>
    <m/>
    <m/>
    <n v="2"/>
    <s v="3"/>
    <s v="3"/>
    <m/>
    <m/>
    <m/>
    <m/>
    <m/>
    <m/>
    <m/>
    <m/>
    <m/>
  </r>
  <r>
    <s v="rcadesignbio"/>
    <s v="dnaintel"/>
    <m/>
    <m/>
    <m/>
    <m/>
    <m/>
    <m/>
    <m/>
    <m/>
    <s v="No"/>
    <n v="37"/>
    <m/>
    <m/>
    <x v="0"/>
    <d v="2019-07-04T06:01:09.000"/>
    <s v="#DNA Study Reveals #Philistines Were Originally From Europe https://t.co/GAptZ35jaB #genealogy #anthropology #anthropologist #DNAtest #DNAtesting #dnasequencing #genome #genetictesting #science #medicine #genomics #geneticdisease #geneticdisorders #genes #business #entrepreneur"/>
    <s v="https://www.npr.org/2019/07/03/738586883/mideast-philistines-from-europe?utm_campaign=storyshare&amp;utm_source=twitter.com&amp;utm_medium=social"/>
    <s v="npr.org"/>
    <x v="14"/>
    <m/>
    <s v="http://pbs.twimg.com/profile_images/866588686749773824/TUXgZPt5_normal.jpg"/>
    <x v="18"/>
    <d v="2019-07-04T00:00:00.000"/>
    <s v="06:01:09"/>
    <s v="https://twitter.com/rcadesignbio/status/1146660197894692865"/>
    <m/>
    <m/>
    <s v="1146660197894692865"/>
    <m/>
    <b v="0"/>
    <n v="0"/>
    <s v=""/>
    <b v="0"/>
    <x v="0"/>
    <m/>
    <s v=""/>
    <b v="0"/>
    <n v="5"/>
    <s v="1146588576357986304"/>
    <s v="tweets I just enjoy a lot"/>
    <b v="0"/>
    <s v="1146588576357986304"/>
    <s v="Tweet"/>
    <n v="0"/>
    <n v="0"/>
    <m/>
    <m/>
    <m/>
    <m/>
    <m/>
    <m/>
    <m/>
    <m/>
    <n v="2"/>
    <s v="3"/>
    <s v="3"/>
    <n v="0"/>
    <n v="0"/>
    <n v="0"/>
    <n v="0"/>
    <n v="0"/>
    <n v="0"/>
    <n v="24"/>
    <n v="100"/>
    <n v="24"/>
  </r>
  <r>
    <s v="pivotcloud"/>
    <s v="dnaintel"/>
    <m/>
    <m/>
    <m/>
    <m/>
    <m/>
    <m/>
    <m/>
    <m/>
    <s v="No"/>
    <n v="38"/>
    <m/>
    <m/>
    <x v="0"/>
    <d v="2019-07-04T06:52:29.000"/>
    <s v="https://t.co/4zhY6SJIu8 #schizophrenia #mentalhealth #anxiety #business #entrepreneur #SiliconValley #paloalto #menlopark #DNA #DNAtest #DNAtesting #dnasequencing #genome #genetictesting #science #medicine #genomics #geneticdisease #geneticdisorders #genes #DigitalTransformation"/>
    <s v="https://medicalxpress.com/news/2019-07-dna-reveals-schizophrenia-clue.html"/>
    <s v="medicalxpress.com"/>
    <x v="15"/>
    <m/>
    <s v="http://pbs.twimg.com/profile_images/1040227290691653633/Z1g-upCw_normal.jpg"/>
    <x v="19"/>
    <d v="2019-07-04T00:00:00.000"/>
    <s v="06:52:29"/>
    <s v="https://twitter.com/pivotcloud/status/1146673114690068480"/>
    <m/>
    <m/>
    <s v="1146673114690068480"/>
    <m/>
    <b v="0"/>
    <n v="0"/>
    <s v=""/>
    <b v="0"/>
    <x v="2"/>
    <m/>
    <s v=""/>
    <b v="0"/>
    <n v="5"/>
    <s v="1146589111190528000"/>
    <s v="PCStwitterApp"/>
    <b v="0"/>
    <s v="1146589111190528000"/>
    <s v="Tweet"/>
    <n v="0"/>
    <n v="0"/>
    <m/>
    <m/>
    <m/>
    <m/>
    <m/>
    <m/>
    <m/>
    <m/>
    <n v="2"/>
    <s v="3"/>
    <s v="3"/>
    <n v="0"/>
    <n v="0"/>
    <n v="1"/>
    <n v="4.761904761904762"/>
    <n v="0"/>
    <n v="0"/>
    <n v="20"/>
    <n v="95.23809523809524"/>
    <n v="21"/>
  </r>
  <r>
    <s v="pivotcloud"/>
    <s v="dnaintel"/>
    <m/>
    <m/>
    <m/>
    <m/>
    <m/>
    <m/>
    <m/>
    <m/>
    <s v="No"/>
    <n v="39"/>
    <m/>
    <m/>
    <x v="0"/>
    <d v="2019-07-04T06:58:14.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6"/>
    <m/>
    <s v="http://pbs.twimg.com/profile_images/1040227290691653633/Z1g-upCw_normal.jpg"/>
    <x v="20"/>
    <d v="2019-07-04T00:00:00.000"/>
    <s v="06:58:14"/>
    <s v="https://twitter.com/pivotcloud/status/1146674563603996673"/>
    <m/>
    <m/>
    <s v="1146674563603996673"/>
    <m/>
    <b v="0"/>
    <n v="0"/>
    <s v=""/>
    <b v="0"/>
    <x v="2"/>
    <m/>
    <s v=""/>
    <b v="0"/>
    <n v="6"/>
    <s v="1146588818176446464"/>
    <s v="PCStwitterApp"/>
    <b v="0"/>
    <s v="1146588818176446464"/>
    <s v="Tweet"/>
    <n v="0"/>
    <n v="0"/>
    <m/>
    <m/>
    <m/>
    <m/>
    <m/>
    <m/>
    <m/>
    <m/>
    <n v="2"/>
    <s v="3"/>
    <s v="3"/>
    <n v="0"/>
    <n v="0"/>
    <n v="1"/>
    <n v="4.761904761904762"/>
    <n v="0"/>
    <n v="0"/>
    <n v="20"/>
    <n v="95.23809523809524"/>
    <n v="21"/>
  </r>
  <r>
    <s v="ediblearchive"/>
    <s v="ediblearchive"/>
    <m/>
    <m/>
    <m/>
    <m/>
    <m/>
    <m/>
    <m/>
    <m/>
    <s v="No"/>
    <n v="40"/>
    <m/>
    <m/>
    <x v="2"/>
    <d v="2019-07-04T08:43:37.000"/>
    <s v="Personalised #nutrition - Could a diet tailored to your DNA save your life? #publichealth #dietaryadvice #nutrigenetics #DNAtest https://t.co/FnuyqOyt2d"/>
    <s v="https://www.theguardian.com/lifeandstyle/2016/feb/29/die-now-diet-later-could-nutrigenetics-save-your-life"/>
    <s v="theguardian.com"/>
    <x v="17"/>
    <m/>
    <s v="http://abs.twimg.com/sticky/default_profile_images/default_profile_normal.png"/>
    <x v="21"/>
    <d v="2019-07-04T00:00:00.000"/>
    <s v="08:43:37"/>
    <s v="https://twitter.com/ediblearchive/status/1146701083496108032"/>
    <m/>
    <m/>
    <s v="1146701083496108032"/>
    <m/>
    <b v="0"/>
    <n v="0"/>
    <s v=""/>
    <b v="0"/>
    <x v="0"/>
    <m/>
    <s v=""/>
    <b v="0"/>
    <n v="1"/>
    <s v=""/>
    <s v="TweetDeck"/>
    <b v="0"/>
    <s v="1146701083496108032"/>
    <s v="Tweet"/>
    <n v="0"/>
    <n v="0"/>
    <m/>
    <m/>
    <m/>
    <m/>
    <m/>
    <m/>
    <m/>
    <m/>
    <n v="1"/>
    <s v="26"/>
    <s v="26"/>
    <n v="0"/>
    <n v="0"/>
    <n v="0"/>
    <n v="0"/>
    <n v="0"/>
    <n v="0"/>
    <n v="16"/>
    <n v="100"/>
    <n v="16"/>
  </r>
  <r>
    <s v="virastuceregim"/>
    <s v="ediblearchive"/>
    <m/>
    <m/>
    <m/>
    <m/>
    <m/>
    <m/>
    <m/>
    <m/>
    <s v="No"/>
    <n v="41"/>
    <m/>
    <m/>
    <x v="0"/>
    <d v="2019-07-04T08:54:53.000"/>
    <s v="Personalised #nutrition - Could a diet tailored to your DNA save your life? #publichealth #dietaryadvice #nutrigenetics #DNAtest https://t.co/FnuyqOyt2d"/>
    <m/>
    <m/>
    <x v="18"/>
    <m/>
    <s v="http://pbs.twimg.com/profile_images/1071857523517521920/x9q7d9iA_normal.jpg"/>
    <x v="22"/>
    <d v="2019-07-04T00:00:00.000"/>
    <s v="08:54:53"/>
    <s v="https://twitter.com/virastuceregim/status/1146703916857475072"/>
    <m/>
    <m/>
    <s v="1146703916857475072"/>
    <m/>
    <b v="0"/>
    <n v="0"/>
    <s v=""/>
    <b v="0"/>
    <x v="0"/>
    <m/>
    <s v=""/>
    <b v="0"/>
    <n v="1"/>
    <s v="1146701083496108032"/>
    <s v="Bot Libre!"/>
    <b v="0"/>
    <s v="1146701083496108032"/>
    <s v="Tweet"/>
    <n v="0"/>
    <n v="0"/>
    <m/>
    <m/>
    <m/>
    <m/>
    <m/>
    <m/>
    <m/>
    <m/>
    <n v="1"/>
    <s v="26"/>
    <s v="26"/>
    <n v="0"/>
    <n v="0"/>
    <n v="0"/>
    <n v="0"/>
    <n v="0"/>
    <n v="0"/>
    <n v="16"/>
    <n v="100"/>
    <n v="16"/>
  </r>
  <r>
    <s v="mn43751369"/>
    <s v="dnaintel"/>
    <m/>
    <m/>
    <m/>
    <m/>
    <m/>
    <m/>
    <m/>
    <m/>
    <s v="No"/>
    <n v="42"/>
    <m/>
    <m/>
    <x v="0"/>
    <d v="2019-07-04T11:43:13.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6"/>
    <m/>
    <s v="http://abs.twimg.com/sticky/default_profile_images/default_profile_normal.png"/>
    <x v="23"/>
    <d v="2019-07-04T00:00:00.000"/>
    <s v="11:43:13"/>
    <s v="https://twitter.com/mn43751369/status/1146746279134781441"/>
    <m/>
    <m/>
    <s v="1146746279134781441"/>
    <m/>
    <b v="0"/>
    <n v="0"/>
    <s v=""/>
    <b v="0"/>
    <x v="2"/>
    <m/>
    <s v=""/>
    <b v="0"/>
    <n v="6"/>
    <s v="1146588818176446464"/>
    <s v="Twitter for iPad"/>
    <b v="0"/>
    <s v="1146588818176446464"/>
    <s v="Tweet"/>
    <n v="0"/>
    <n v="0"/>
    <m/>
    <m/>
    <m/>
    <m/>
    <m/>
    <m/>
    <m/>
    <m/>
    <n v="1"/>
    <s v="3"/>
    <s v="3"/>
    <n v="0"/>
    <n v="0"/>
    <n v="1"/>
    <n v="4.761904761904762"/>
    <n v="0"/>
    <n v="0"/>
    <n v="20"/>
    <n v="95.23809523809524"/>
    <n v="21"/>
  </r>
  <r>
    <s v="jerrymtolle"/>
    <s v="jerrymtolle"/>
    <m/>
    <m/>
    <m/>
    <m/>
    <m/>
    <m/>
    <m/>
    <m/>
    <s v="No"/>
    <n v="43"/>
    <m/>
    <m/>
    <x v="2"/>
    <d v="2019-07-03T02:21:48.000"/>
    <s v="Cutting edge technology that is MAKING HISTORY!! Are you IN or OUT https://t.co/7ZGvxEc7BK  #bossOfMe #designersupplement #organic #plantbased #nongmo #dna #dnatest #entrepreneur"/>
    <s v="https://bossofme.feeluforia.com/"/>
    <s v="feeluforia.com"/>
    <x v="19"/>
    <m/>
    <s v="http://pbs.twimg.com/profile_images/1147387852537208833/B2poh8s8_normal.png"/>
    <x v="24"/>
    <d v="2019-07-03T00:00:00.000"/>
    <s v="02:21:48"/>
    <s v="https://twitter.com/jerrymtolle/status/1146242607393071104"/>
    <m/>
    <m/>
    <s v="1146242607393071104"/>
    <m/>
    <b v="0"/>
    <n v="0"/>
    <s v=""/>
    <b v="0"/>
    <x v="0"/>
    <m/>
    <s v=""/>
    <b v="0"/>
    <n v="1"/>
    <s v=""/>
    <s v="Twitter Web Client"/>
    <b v="0"/>
    <s v="1146242607393071104"/>
    <s v="Tweet"/>
    <n v="0"/>
    <n v="0"/>
    <m/>
    <m/>
    <m/>
    <m/>
    <m/>
    <m/>
    <m/>
    <m/>
    <n v="2"/>
    <s v="29"/>
    <s v="29"/>
    <n v="0"/>
    <n v="0"/>
    <n v="0"/>
    <n v="0"/>
    <n v="0"/>
    <n v="0"/>
    <n v="20"/>
    <n v="100"/>
    <n v="20"/>
  </r>
  <r>
    <s v="jerrymtolle"/>
    <s v="jerrymtolle"/>
    <m/>
    <m/>
    <m/>
    <m/>
    <m/>
    <m/>
    <m/>
    <m/>
    <s v="No"/>
    <n v="44"/>
    <m/>
    <m/>
    <x v="2"/>
    <d v="2019-07-04T12:52:27.000"/>
    <s v="You get a custom designed supplement made for YOU,  designed after your #dna test results and genetic makeup. No more guessing will this #supplement work for me. Products are #plantbased 100% #organic #nongmo https://t.co/7ZGvxEc7BK #designersupplement #dnatestkit #dnatest https://t.co/vlALYlCGvz"/>
    <s v="https://bossofme.feeluforia.com/"/>
    <s v="feeluforia.com"/>
    <x v="20"/>
    <s v="https://pbs.twimg.com/media/D-ofgyaU4AYLUPT.jpg"/>
    <s v="https://pbs.twimg.com/media/D-ofgyaU4AYLUPT.jpg"/>
    <x v="25"/>
    <d v="2019-07-04T00:00:00.000"/>
    <s v="12:52:27"/>
    <s v="https://twitter.com/jerrymtolle/status/1146763704899260416"/>
    <m/>
    <m/>
    <s v="1146763704899260416"/>
    <m/>
    <b v="0"/>
    <n v="1"/>
    <s v=""/>
    <b v="0"/>
    <x v="0"/>
    <m/>
    <s v=""/>
    <b v="0"/>
    <n v="0"/>
    <s v=""/>
    <s v="Twitter for Android"/>
    <b v="0"/>
    <s v="1146763704899260416"/>
    <s v="Tweet"/>
    <n v="0"/>
    <n v="0"/>
    <m/>
    <m/>
    <m/>
    <m/>
    <m/>
    <m/>
    <m/>
    <m/>
    <n v="2"/>
    <s v="29"/>
    <s v="29"/>
    <n v="1"/>
    <n v="2.7777777777777777"/>
    <n v="0"/>
    <n v="0"/>
    <n v="0"/>
    <n v="0"/>
    <n v="35"/>
    <n v="97.22222222222223"/>
    <n v="36"/>
  </r>
  <r>
    <s v="howtofindcom"/>
    <s v="howtofindcom"/>
    <m/>
    <m/>
    <m/>
    <m/>
    <m/>
    <m/>
    <m/>
    <m/>
    <s v="No"/>
    <n v="45"/>
    <m/>
    <m/>
    <x v="2"/>
    <d v="2019-07-03T16:00:17.000"/>
    <s v="#DNA is not everything. However, it is essential to understand who we give access to our genetic information with the case of test. If you want to know how a #DNAtest is done, Read more the link.https://t.co/nKXqruX8LU_x000a_#Howtofind #health #human #lifestyle #medical https://t.co/uSlLhatV4B"/>
    <s v="https://howtofind.com/what-can-a-dna-test-really-say-about-you-part-ii"/>
    <s v="howtofind.com"/>
    <x v="21"/>
    <s v="https://pbs.twimg.com/media/D-kA6V1W4AAwsrJ.jpg"/>
    <s v="https://pbs.twimg.com/media/D-kA6V1W4AAwsrJ.jpg"/>
    <x v="26"/>
    <d v="2019-07-03T00:00:00.000"/>
    <s v="16:00:17"/>
    <s v="https://twitter.com/howtofindcom/status/1146448586546266112"/>
    <m/>
    <m/>
    <s v="1146448586546266112"/>
    <m/>
    <b v="0"/>
    <n v="0"/>
    <s v=""/>
    <b v="0"/>
    <x v="0"/>
    <m/>
    <s v=""/>
    <b v="0"/>
    <n v="0"/>
    <s v=""/>
    <s v="Buffer"/>
    <b v="0"/>
    <s v="1146448586546266112"/>
    <s v="Tweet"/>
    <n v="0"/>
    <n v="0"/>
    <m/>
    <m/>
    <m/>
    <m/>
    <m/>
    <m/>
    <m/>
    <m/>
    <n v="2"/>
    <s v="2"/>
    <s v="2"/>
    <n v="0"/>
    <n v="0"/>
    <n v="0"/>
    <n v="0"/>
    <n v="0"/>
    <n v="0"/>
    <n v="46"/>
    <n v="100"/>
    <n v="46"/>
  </r>
  <r>
    <s v="howtofindcom"/>
    <s v="howtofindcom"/>
    <m/>
    <m/>
    <m/>
    <m/>
    <m/>
    <m/>
    <m/>
    <m/>
    <s v="No"/>
    <n v="46"/>
    <m/>
    <m/>
    <x v="2"/>
    <d v="2019-07-04T16:00:13.000"/>
    <s v="The validity of a #DNAtest depends on two parameters: whether the test can correctly detect the absence or presence of a genetic factor or factors. More information in the link. https://t.co/4lJxI9gVi7_x000a_ #Howtofind #health #human #lifestyle #medical_x000a_ #disease https://t.co/oDghs9d35U"/>
    <s v="https://howtofind.com/what-can-a-dna-test-really-say-about-you-part-iii"/>
    <s v="howtofind.com"/>
    <x v="22"/>
    <s v="https://pbs.twimg.com/media/D-pKfTnX4AIaeyM.jpg"/>
    <s v="https://pbs.twimg.com/media/D-pKfTnX4AIaeyM.jpg"/>
    <x v="27"/>
    <d v="2019-07-04T00:00:00.000"/>
    <s v="16:00:13"/>
    <s v="https://twitter.com/howtofindcom/status/1146810958364454912"/>
    <m/>
    <m/>
    <s v="1146810958364454912"/>
    <m/>
    <b v="0"/>
    <n v="0"/>
    <s v=""/>
    <b v="0"/>
    <x v="0"/>
    <m/>
    <s v=""/>
    <b v="0"/>
    <n v="0"/>
    <s v=""/>
    <s v="Buffer"/>
    <b v="0"/>
    <s v="1146810958364454912"/>
    <s v="Tweet"/>
    <n v="0"/>
    <n v="0"/>
    <m/>
    <m/>
    <m/>
    <m/>
    <m/>
    <m/>
    <m/>
    <m/>
    <n v="2"/>
    <s v="2"/>
    <s v="2"/>
    <n v="1"/>
    <n v="2.7777777777777777"/>
    <n v="1"/>
    <n v="2.7777777777777777"/>
    <n v="0"/>
    <n v="0"/>
    <n v="34"/>
    <n v="94.44444444444444"/>
    <n v="36"/>
  </r>
  <r>
    <s v="lynnserafinn"/>
    <s v="lynnserafinn"/>
    <m/>
    <m/>
    <m/>
    <m/>
    <m/>
    <m/>
    <m/>
    <m/>
    <s v="No"/>
    <n v="47"/>
    <m/>
    <m/>
    <x v="2"/>
    <d v="2019-07-04T18:00:56.000"/>
    <s v="Why many folks of northern Italian descent are now labelled 'FRENCH' on #AncestryDNA. https://t.co/fZj0gATQ47 #genealogy #DNAtest"/>
    <s v="http://trentinogenealogy.com/2019/05/dna-ethnicity-report-estimate/"/>
    <s v="trentinogenealogy.com"/>
    <x v="23"/>
    <m/>
    <s v="http://pbs.twimg.com/profile_images/1024715710776463361/ZJ5fPQHi_normal.jpg"/>
    <x v="28"/>
    <d v="2019-07-04T00:00:00.000"/>
    <s v="18:00:56"/>
    <s v="https://twitter.com/lynnserafinn/status/1146841335971926017"/>
    <m/>
    <m/>
    <s v="1146841335971926017"/>
    <m/>
    <b v="0"/>
    <n v="1"/>
    <s v=""/>
    <b v="0"/>
    <x v="0"/>
    <m/>
    <s v=""/>
    <b v="0"/>
    <n v="0"/>
    <s v=""/>
    <s v="SocialOomph"/>
    <b v="0"/>
    <s v="1146841335971926017"/>
    <s v="Tweet"/>
    <n v="0"/>
    <n v="0"/>
    <m/>
    <m/>
    <m/>
    <m/>
    <m/>
    <m/>
    <m/>
    <m/>
    <n v="1"/>
    <s v="2"/>
    <s v="2"/>
    <n v="0"/>
    <n v="0"/>
    <n v="0"/>
    <n v="0"/>
    <n v="0"/>
    <n v="0"/>
    <n v="15"/>
    <n v="100"/>
    <n v="15"/>
  </r>
  <r>
    <s v="encrypgen"/>
    <s v="dnaintel"/>
    <m/>
    <m/>
    <m/>
    <m/>
    <m/>
    <m/>
    <m/>
    <m/>
    <s v="No"/>
    <n v="48"/>
    <m/>
    <m/>
    <x v="0"/>
    <d v="2019-07-05T01:01:06.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1029045109579497474/UhsEpFpX_normal.jpg"/>
    <x v="29"/>
    <d v="2019-07-05T00:00:00.000"/>
    <s v="01:01:06"/>
    <s v="https://twitter.com/encrypgen/status/1146947073859698688"/>
    <m/>
    <m/>
    <s v="1146947073859698688"/>
    <m/>
    <b v="0"/>
    <n v="0"/>
    <s v=""/>
    <b v="0"/>
    <x v="0"/>
    <m/>
    <s v=""/>
    <b v="0"/>
    <n v="8"/>
    <s v="1146588000022872064"/>
    <s v="Twitter Web Client"/>
    <b v="0"/>
    <s v="1146588000022872064"/>
    <s v="Tweet"/>
    <n v="0"/>
    <n v="0"/>
    <m/>
    <m/>
    <m/>
    <m/>
    <m/>
    <m/>
    <m/>
    <m/>
    <n v="1"/>
    <s v="3"/>
    <s v="3"/>
    <m/>
    <m/>
    <m/>
    <m/>
    <m/>
    <m/>
    <m/>
    <m/>
    <m/>
  </r>
  <r>
    <s v="drkoepsell"/>
    <s v="dnaintel"/>
    <m/>
    <m/>
    <m/>
    <m/>
    <m/>
    <m/>
    <m/>
    <m/>
    <s v="No"/>
    <n v="50"/>
    <m/>
    <m/>
    <x v="0"/>
    <d v="2019-07-05T01:13:16.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814461106638950400/XMAXPklH_normal.jpg"/>
    <x v="30"/>
    <d v="2019-07-05T00:00:00.000"/>
    <s v="01:13:16"/>
    <s v="https://twitter.com/drkoepsell/status/1146950134866968576"/>
    <m/>
    <m/>
    <s v="1146950134866968576"/>
    <m/>
    <b v="0"/>
    <n v="0"/>
    <s v=""/>
    <b v="0"/>
    <x v="0"/>
    <m/>
    <s v=""/>
    <b v="0"/>
    <n v="8"/>
    <s v="1146588000022872064"/>
    <s v="Twitter for Android"/>
    <b v="0"/>
    <s v="1146588000022872064"/>
    <s v="Tweet"/>
    <n v="0"/>
    <n v="0"/>
    <m/>
    <m/>
    <m/>
    <m/>
    <m/>
    <m/>
    <m/>
    <m/>
    <n v="1"/>
    <s v="3"/>
    <s v="3"/>
    <m/>
    <m/>
    <m/>
    <m/>
    <m/>
    <m/>
    <m/>
    <m/>
    <m/>
  </r>
  <r>
    <s v="trojanmolotov"/>
    <s v="dnaintel"/>
    <m/>
    <m/>
    <m/>
    <m/>
    <m/>
    <m/>
    <m/>
    <m/>
    <s v="No"/>
    <n v="52"/>
    <m/>
    <m/>
    <x v="0"/>
    <d v="2019-07-05T01:25:46.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1139910211983093760/1PWHNJxP_normal.png"/>
    <x v="31"/>
    <d v="2019-07-05T00:00:00.000"/>
    <s v="01:25:46"/>
    <s v="https://twitter.com/trojanmolotov/status/1146953283136905216"/>
    <m/>
    <m/>
    <s v="1146953283136905216"/>
    <m/>
    <b v="0"/>
    <n v="0"/>
    <s v=""/>
    <b v="0"/>
    <x v="0"/>
    <m/>
    <s v=""/>
    <b v="0"/>
    <n v="8"/>
    <s v="1146588000022872064"/>
    <s v="Twitter Web Client"/>
    <b v="0"/>
    <s v="1146588000022872064"/>
    <s v="Tweet"/>
    <n v="0"/>
    <n v="0"/>
    <m/>
    <m/>
    <m/>
    <m/>
    <m/>
    <m/>
    <m/>
    <m/>
    <n v="1"/>
    <s v="3"/>
    <s v="3"/>
    <m/>
    <m/>
    <m/>
    <m/>
    <m/>
    <m/>
    <m/>
    <m/>
    <m/>
  </r>
  <r>
    <s v="actdefiance"/>
    <s v="stablegeniusrn"/>
    <m/>
    <m/>
    <m/>
    <m/>
    <m/>
    <m/>
    <m/>
    <m/>
    <s v="No"/>
    <n v="54"/>
    <m/>
    <m/>
    <x v="3"/>
    <d v="2019-07-05T02:23:09.000"/>
    <s v="@thelacowboy @jdd2169 @SONADORLIVESON @imvala @carlvegaaa @bushie200 @mstrrlm @BustTheGop @bitterlily22 @missjulialee @brodymccain @Black_is_back5 @GhostOfTick @Dreadpirate42 @TeknowMusic @Mharris888H @JeffHarperArt @Wild_Horses7781 @Tigertomjr @jordanalipscomb @SagArcher @immigrantdfndr @Darb_Dude @FrWikinson @TrumpsWig4Prez @jimbo_always @Trumpbane1969 @John12Snow @PowerNation22 @staciamackey @lou_bruette @TxConservativeL @SomeoneElse3423 @mattrellen @ErieMom @KirinDave @42Gnome @Ana_Ssassin47 @LongTallSally79 @_ligmaballz @2chew2 @PatrickMcG_5 @BloodyVal69 @_PatrickMcgilli @wolfteddybear26 @danny_buder @HackDz_Revenge @Raider_Hayter @StableGeniusRN @Lib_Liberator I #DNATest."/>
    <m/>
    <m/>
    <x v="24"/>
    <m/>
    <s v="http://pbs.twimg.com/profile_images/1125220226688114689/hquiHgwr_normal.jpg"/>
    <x v="32"/>
    <d v="2019-07-05T00:00:00.000"/>
    <s v="02:23:09"/>
    <s v="https://twitter.com/actdefiance/status/1146967722036621312"/>
    <m/>
    <m/>
    <s v="1146967722036621312"/>
    <s v="1146951423533309952"/>
    <b v="0"/>
    <n v="0"/>
    <s v="66247511"/>
    <b v="0"/>
    <x v="2"/>
    <m/>
    <s v=""/>
    <b v="0"/>
    <n v="0"/>
    <s v=""/>
    <s v="Twitter for iPhone"/>
    <b v="0"/>
    <s v="1146951423533309952"/>
    <s v="Tweet"/>
    <n v="0"/>
    <n v="0"/>
    <m/>
    <m/>
    <m/>
    <m/>
    <m/>
    <m/>
    <m/>
    <m/>
    <n v="1"/>
    <s v="1"/>
    <s v="1"/>
    <m/>
    <m/>
    <m/>
    <m/>
    <m/>
    <m/>
    <m/>
    <m/>
    <m/>
  </r>
  <r>
    <s v="anuacharya"/>
    <s v="mapmygenome"/>
    <m/>
    <m/>
    <m/>
    <m/>
    <m/>
    <m/>
    <m/>
    <m/>
    <s v="No"/>
    <n v="91"/>
    <m/>
    <m/>
    <x v="3"/>
    <d v="2019-07-05T06:46:59.000"/>
    <s v="@ndcnn At @mapmygenome  you will see a lot of #spit all over. _x000a_#Genomepatri #saliva #DNAtest"/>
    <m/>
    <m/>
    <x v="25"/>
    <m/>
    <s v="http://pbs.twimg.com/profile_images/626127448514494464/JAnon_Rk_normal.jpg"/>
    <x v="33"/>
    <d v="2019-07-05T00:00:00.000"/>
    <s v="06:46:59"/>
    <s v="https://twitter.com/anuacharya/status/1147034117629853696"/>
    <m/>
    <m/>
    <s v="1147034117629853696"/>
    <s v="1147033764742103040"/>
    <b v="0"/>
    <n v="2"/>
    <s v="31103923"/>
    <b v="0"/>
    <x v="0"/>
    <m/>
    <s v=""/>
    <b v="0"/>
    <n v="1"/>
    <s v=""/>
    <s v="Twitter Web Client"/>
    <b v="0"/>
    <s v="1147033764742103040"/>
    <s v="Tweet"/>
    <n v="0"/>
    <n v="0"/>
    <s v="78.3897718,17.3013989 _x000a_78.5404168,17.3013989 _x000a_78.5404168,17.4759 _x000a_78.3897718,17.4759"/>
    <s v="India"/>
    <s v="IN"/>
    <s v="Hyderabad, India"/>
    <s v="243cc16f6417a167"/>
    <s v="Hyderabad"/>
    <s v="city"/>
    <s v="https://api.twitter.com/1.1/geo/id/243cc16f6417a167.json"/>
    <n v="1"/>
    <s v="13"/>
    <s v="13"/>
    <m/>
    <m/>
    <m/>
    <m/>
    <m/>
    <m/>
    <m/>
    <m/>
    <m/>
  </r>
  <r>
    <s v="akhibear1"/>
    <s v="anuacharya"/>
    <m/>
    <m/>
    <m/>
    <m/>
    <m/>
    <m/>
    <m/>
    <m/>
    <s v="No"/>
    <n v="93"/>
    <m/>
    <m/>
    <x v="0"/>
    <d v="2019-07-05T07:57:32.000"/>
    <s v="@ndcnn At @mapmygenome  you will see a lot of #spit all over. _x000a_#Genomepatri #saliva #DNAtest"/>
    <m/>
    <m/>
    <x v="25"/>
    <m/>
    <s v="http://pbs.twimg.com/profile_images/921688782239174656/88hKpPbD_normal.jpg"/>
    <x v="34"/>
    <d v="2019-07-05T00:00:00.000"/>
    <s v="07:57:32"/>
    <s v="https://twitter.com/akhibear1/status/1147051874555613184"/>
    <m/>
    <m/>
    <s v="1147051874555613184"/>
    <m/>
    <b v="0"/>
    <n v="0"/>
    <s v=""/>
    <b v="0"/>
    <x v="0"/>
    <m/>
    <s v=""/>
    <b v="0"/>
    <n v="1"/>
    <s v="1147034117629853696"/>
    <s v="Twitter for iPhone"/>
    <b v="0"/>
    <s v="1147034117629853696"/>
    <s v="Tweet"/>
    <n v="0"/>
    <n v="0"/>
    <m/>
    <m/>
    <m/>
    <m/>
    <m/>
    <m/>
    <m/>
    <m/>
    <n v="1"/>
    <s v="13"/>
    <s v="13"/>
    <m/>
    <m/>
    <m/>
    <m/>
    <m/>
    <m/>
    <m/>
    <m/>
    <m/>
  </r>
  <r>
    <s v="cellmarkdna"/>
    <s v="cellmarkdna"/>
    <m/>
    <m/>
    <m/>
    <m/>
    <m/>
    <m/>
    <m/>
    <m/>
    <s v="No"/>
    <n v="96"/>
    <m/>
    <m/>
    <x v="2"/>
    <d v="2019-07-03T14:10:55.000"/>
    <s v="Cellmark works with immigration solicitors across the UK, providing DNA testing. Our results are accepted by UK Visas &amp;amp; Immigration as well as immigration departments in countries around the globe https://t.co/vfo01WlE4u #immigration #solicitors #law #dna #dnatest https://t.co/3SVOk56sdA"/>
    <s v="https://www.cellmark.co.uk/dna-testing/immigration-relationship-test/"/>
    <s v="co.uk"/>
    <x v="26"/>
    <s v="https://pbs.twimg.com/media/D-jmjRxXoAAguqm.jpg"/>
    <s v="https://pbs.twimg.com/media/D-jmjRxXoAAguqm.jpg"/>
    <x v="35"/>
    <d v="2019-07-03T00:00:00.000"/>
    <s v="14:10:55"/>
    <s v="https://twitter.com/cellmarkdna/status/1146421064744013824"/>
    <m/>
    <m/>
    <s v="1146421064744013824"/>
    <m/>
    <b v="0"/>
    <n v="0"/>
    <s v=""/>
    <b v="0"/>
    <x v="0"/>
    <m/>
    <s v=""/>
    <b v="0"/>
    <n v="0"/>
    <s v=""/>
    <s v="Twitter Web Client"/>
    <b v="0"/>
    <s v="1146421064744013824"/>
    <s v="Tweet"/>
    <n v="0"/>
    <n v="0"/>
    <m/>
    <m/>
    <m/>
    <m/>
    <m/>
    <m/>
    <m/>
    <m/>
    <n v="2"/>
    <s v="2"/>
    <s v="2"/>
    <n v="2"/>
    <n v="5.714285714285714"/>
    <n v="0"/>
    <n v="0"/>
    <n v="0"/>
    <n v="0"/>
    <n v="33"/>
    <n v="94.28571428571429"/>
    <n v="35"/>
  </r>
  <r>
    <s v="cellmarkdna"/>
    <s v="cellmarkdna"/>
    <m/>
    <m/>
    <m/>
    <m/>
    <m/>
    <m/>
    <m/>
    <m/>
    <s v="No"/>
    <n v="97"/>
    <m/>
    <m/>
    <x v="2"/>
    <d v="2019-07-05T10:49:24.000"/>
    <s v="DNA tests can also be used to settle will disputes, call 0800 036 2522 to discuss your options https://t.co/JdXxRJ1MTR #will #probate #solicitors _x000a_#lawyers #dnatest #dna #family https://t.co/4zTjLQBOFT"/>
    <s v="https://www.cellmark.co.uk/"/>
    <s v="co.uk"/>
    <x v="27"/>
    <s v="https://pbs.twimg.com/media/D-tM7s8XoAAYeIj.jpg"/>
    <s v="https://pbs.twimg.com/media/D-tM7s8XoAAYeIj.jpg"/>
    <x v="36"/>
    <d v="2019-07-05T00:00:00.000"/>
    <s v="10:49:24"/>
    <s v="https://twitter.com/cellmarkdna/status/1147095123160907776"/>
    <m/>
    <m/>
    <s v="1147095123160907776"/>
    <m/>
    <b v="0"/>
    <n v="0"/>
    <s v=""/>
    <b v="0"/>
    <x v="0"/>
    <m/>
    <s v=""/>
    <b v="0"/>
    <n v="0"/>
    <s v=""/>
    <s v="Twitter Web App"/>
    <b v="0"/>
    <s v="1147095123160907776"/>
    <s v="Tweet"/>
    <n v="0"/>
    <n v="0"/>
    <m/>
    <m/>
    <m/>
    <m/>
    <m/>
    <m/>
    <m/>
    <m/>
    <n v="2"/>
    <s v="2"/>
    <s v="2"/>
    <n v="0"/>
    <n v="0"/>
    <n v="0"/>
    <n v="0"/>
    <n v="0"/>
    <n v="0"/>
    <n v="25"/>
    <n v="100"/>
    <n v="25"/>
  </r>
  <r>
    <s v="dnasolutions_uk"/>
    <s v="dnasolutions_uk"/>
    <m/>
    <m/>
    <m/>
    <m/>
    <m/>
    <m/>
    <m/>
    <m/>
    <s v="No"/>
    <n v="98"/>
    <m/>
    <m/>
    <x v="2"/>
    <d v="2019-07-04T12:26:33.000"/>
    <s v="Sometimes, legal action may be required, but some other times just knowing the truth is enough. Find out more about our peace-of-mind DNA paternity tests here: https://t.co/GeyUjUaGh6_x000a_#dna #dnatest #paternitytest https://t.co/jUqCApI1vM"/>
    <s v="http://www.dnasolutions.co.uk/paternity-test.htm"/>
    <s v="co.uk"/>
    <x v="28"/>
    <s v="https://pbs.twimg.com/media/D-oULOgWkAAmKBR.jpg"/>
    <s v="https://pbs.twimg.com/media/D-oULOgWkAAmKBR.jpg"/>
    <x v="37"/>
    <d v="2019-07-04T00:00:00.000"/>
    <s v="12:26:33"/>
    <s v="https://twitter.com/dnasolutions_uk/status/1146757184765792256"/>
    <m/>
    <m/>
    <s v="1146757184765792256"/>
    <m/>
    <b v="0"/>
    <n v="0"/>
    <s v=""/>
    <b v="0"/>
    <x v="0"/>
    <m/>
    <s v=""/>
    <b v="0"/>
    <n v="0"/>
    <s v=""/>
    <s v="Twitter Web Client"/>
    <b v="0"/>
    <s v="1146757184765792256"/>
    <s v="Tweet"/>
    <n v="0"/>
    <n v="0"/>
    <m/>
    <m/>
    <m/>
    <m/>
    <m/>
    <m/>
    <m/>
    <m/>
    <n v="2"/>
    <s v="2"/>
    <s v="2"/>
    <n v="2"/>
    <n v="6.451612903225806"/>
    <n v="0"/>
    <n v="0"/>
    <n v="0"/>
    <n v="0"/>
    <n v="29"/>
    <n v="93.54838709677419"/>
    <n v="31"/>
  </r>
  <r>
    <s v="dnasolutions_uk"/>
    <s v="dnasolutions_uk"/>
    <m/>
    <m/>
    <m/>
    <m/>
    <m/>
    <m/>
    <m/>
    <m/>
    <s v="No"/>
    <n v="99"/>
    <m/>
    <m/>
    <x v="2"/>
    <d v="2019-07-05T12:47:34.000"/>
    <s v="Spanish singer #JulioIglesias (father of Enrique Iglesias) awaits the judge’s sentence. A #DNA sample obtained from a water bottle that another son of Iglesias drank was used to prove the paternity of a new non-yet-recognised son. #paternitytest #dnatest_x000a_https://t.co/yEArzCbjeP"/>
    <s v="https://www.dailymail.co.uk/news/article-7091823/Crooning-lothario-Julio-Iglesias-faces-court-DNA-battle-claims-love-child.html"/>
    <s v="co.uk"/>
    <x v="29"/>
    <m/>
    <s v="http://pbs.twimg.com/profile_images/1131532028854382592/jnHf4dCU_normal.png"/>
    <x v="38"/>
    <d v="2019-07-05T00:00:00.000"/>
    <s v="12:47:34"/>
    <s v="https://twitter.com/dnasolutions_uk/status/1147124861371895808"/>
    <m/>
    <m/>
    <s v="1147124861371895808"/>
    <m/>
    <b v="0"/>
    <n v="1"/>
    <s v=""/>
    <b v="0"/>
    <x v="0"/>
    <m/>
    <s v=""/>
    <b v="0"/>
    <n v="2"/>
    <s v=""/>
    <s v="Twitter Web Client"/>
    <b v="0"/>
    <s v="1147124861371895808"/>
    <s v="Tweet"/>
    <n v="0"/>
    <n v="0"/>
    <m/>
    <m/>
    <m/>
    <m/>
    <m/>
    <m/>
    <m/>
    <m/>
    <n v="2"/>
    <s v="2"/>
    <s v="2"/>
    <n v="0"/>
    <n v="0"/>
    <n v="0"/>
    <n v="0"/>
    <n v="0"/>
    <n v="0"/>
    <n v="41"/>
    <n v="100"/>
    <n v="41"/>
  </r>
  <r>
    <s v="jtsoutherland"/>
    <s v="jtsoutherland"/>
    <m/>
    <m/>
    <m/>
    <m/>
    <m/>
    <m/>
    <m/>
    <m/>
    <s v="No"/>
    <n v="100"/>
    <m/>
    <m/>
    <x v="2"/>
    <d v="2019-07-05T13:29:09.000"/>
    <s v="#PosterOfTheDay 7/5/2019 #Friday #FridayFeeling #FridayMotivation #FridayThoughts #fridaymorning #Snow #Men #Snowmen #DNA #Test #DNATest #Water #Dirt #Dog #Piss https://t.co/4WLXuwHfq0"/>
    <m/>
    <m/>
    <x v="30"/>
    <s v="https://pbs.twimg.com/media/D-txOLCX4AA6QRI.jpg"/>
    <s v="https://pbs.twimg.com/media/D-txOLCX4AA6QRI.jpg"/>
    <x v="39"/>
    <d v="2019-07-05T00:00:00.000"/>
    <s v="13:29:09"/>
    <s v="https://twitter.com/jtsoutherland/status/1147135329658441728"/>
    <m/>
    <m/>
    <s v="1147135329658441728"/>
    <m/>
    <b v="0"/>
    <n v="0"/>
    <s v=""/>
    <b v="0"/>
    <x v="2"/>
    <m/>
    <s v=""/>
    <b v="0"/>
    <n v="0"/>
    <s v=""/>
    <s v="Twitter Web Client"/>
    <b v="0"/>
    <s v="1147135329658441728"/>
    <s v="Tweet"/>
    <n v="0"/>
    <n v="0"/>
    <m/>
    <m/>
    <m/>
    <m/>
    <m/>
    <m/>
    <m/>
    <m/>
    <n v="1"/>
    <s v="2"/>
    <s v="2"/>
    <n v="0"/>
    <n v="0"/>
    <n v="1"/>
    <n v="5.2631578947368425"/>
    <n v="0"/>
    <n v="0"/>
    <n v="18"/>
    <n v="94.73684210526316"/>
    <n v="19"/>
  </r>
  <r>
    <s v="hayleytx8"/>
    <s v="txadopteerights"/>
    <m/>
    <m/>
    <m/>
    <m/>
    <m/>
    <m/>
    <m/>
    <m/>
    <s v="No"/>
    <n v="101"/>
    <m/>
    <m/>
    <x v="0"/>
    <d v="2019-07-05T14:11:46.000"/>
    <s v="For this reason alone, #OBCaccess is needed: &quot;As it turns out, Amber had been in the same marine biology class at California Baptist University with her brother who was also her roommate’s crush.&quot; #HarkerHeights #Texas #txlege #dnatest #adoptee #Adoption https://t.co/YAZgUZqVzG"/>
    <m/>
    <m/>
    <x v="31"/>
    <m/>
    <s v="http://pbs.twimg.com/profile_images/830927771484430336/Lb1GBxc3_normal.jpg"/>
    <x v="40"/>
    <d v="2019-07-05T00:00:00.000"/>
    <s v="14:11:46"/>
    <s v="https://twitter.com/hayleytx8/status/1147146051855507456"/>
    <m/>
    <m/>
    <s v="1147146051855507456"/>
    <m/>
    <b v="0"/>
    <n v="0"/>
    <s v=""/>
    <b v="0"/>
    <x v="0"/>
    <m/>
    <s v=""/>
    <b v="0"/>
    <n v="2"/>
    <s v="1147126081469763585"/>
    <s v="Twitter Web Client"/>
    <b v="0"/>
    <s v="1147126081469763585"/>
    <s v="Tweet"/>
    <n v="0"/>
    <n v="0"/>
    <m/>
    <m/>
    <m/>
    <m/>
    <m/>
    <m/>
    <m/>
    <m/>
    <n v="1"/>
    <s v="18"/>
    <s v="18"/>
    <n v="0"/>
    <n v="0"/>
    <n v="1"/>
    <n v="2.5"/>
    <n v="0"/>
    <n v="0"/>
    <n v="39"/>
    <n v="97.5"/>
    <n v="40"/>
  </r>
  <r>
    <s v="txadopteerights"/>
    <s v="txadopteerights"/>
    <m/>
    <m/>
    <m/>
    <m/>
    <m/>
    <m/>
    <m/>
    <m/>
    <s v="No"/>
    <n v="102"/>
    <m/>
    <m/>
    <x v="2"/>
    <d v="2019-07-05T12:52:25.000"/>
    <s v="For this reason alone, #OBCaccess is needed: &quot;As it turns out, Amber had been in the same marine biology class at California Baptist University with her brother who was also her roommate’s crush.&quot; #HarkerHeights #Texas #txlege #dnatest #adoptee #Adoption https://t.co/YAZgUZqVzG"/>
    <s v="https://www.kwtx.com/content/news/Local-woman-discovers-lost-family-through-DNA-kit-512218561.html"/>
    <s v="kwtx.com"/>
    <x v="32"/>
    <m/>
    <s v="http://pbs.twimg.com/profile_images/1083939428488359936/ydvW3V-n_normal.jpg"/>
    <x v="41"/>
    <d v="2019-07-05T00:00:00.000"/>
    <s v="12:52:25"/>
    <s v="https://twitter.com/txadopteerights/status/1147126081469763585"/>
    <m/>
    <m/>
    <s v="1147126081469763585"/>
    <m/>
    <b v="0"/>
    <n v="6"/>
    <s v=""/>
    <b v="0"/>
    <x v="0"/>
    <m/>
    <s v=""/>
    <b v="0"/>
    <n v="2"/>
    <s v=""/>
    <s v="Twitter for Android"/>
    <b v="0"/>
    <s v="1147126081469763585"/>
    <s v="Tweet"/>
    <n v="0"/>
    <n v="0"/>
    <m/>
    <m/>
    <m/>
    <m/>
    <m/>
    <m/>
    <m/>
    <m/>
    <n v="1"/>
    <s v="18"/>
    <s v="18"/>
    <n v="0"/>
    <n v="0"/>
    <n v="1"/>
    <n v="2.5"/>
    <n v="0"/>
    <n v="0"/>
    <n v="39"/>
    <n v="97.5"/>
    <n v="40"/>
  </r>
  <r>
    <s v="marcipurcell"/>
    <s v="txadopteerights"/>
    <m/>
    <m/>
    <m/>
    <m/>
    <m/>
    <m/>
    <m/>
    <m/>
    <s v="No"/>
    <n v="103"/>
    <m/>
    <m/>
    <x v="0"/>
    <d v="2019-07-05T15:41:12.000"/>
    <s v="For this reason alone, #OBCaccess is needed: &quot;As it turns out, Amber had been in the same marine biology class at California Baptist University with her brother who was also her roommate’s crush.&quot; #HarkerHeights #Texas #txlege #dnatest #adoptee #Adoption https://t.co/YAZgUZqVzG"/>
    <m/>
    <m/>
    <x v="31"/>
    <m/>
    <s v="http://pbs.twimg.com/profile_images/803676135469056000/JIfLGsbo_normal.jpg"/>
    <x v="42"/>
    <d v="2019-07-05T00:00:00.000"/>
    <s v="15:41:12"/>
    <s v="https://twitter.com/marcipurcell/status/1147168557630984192"/>
    <m/>
    <m/>
    <s v="1147168557630984192"/>
    <m/>
    <b v="0"/>
    <n v="0"/>
    <s v=""/>
    <b v="0"/>
    <x v="0"/>
    <m/>
    <s v=""/>
    <b v="0"/>
    <n v="2"/>
    <s v="1147126081469763585"/>
    <s v="Twitter for Android"/>
    <b v="0"/>
    <s v="1147126081469763585"/>
    <s v="Tweet"/>
    <n v="0"/>
    <n v="0"/>
    <m/>
    <m/>
    <m/>
    <m/>
    <m/>
    <m/>
    <m/>
    <m/>
    <n v="1"/>
    <s v="18"/>
    <s v="18"/>
    <n v="0"/>
    <n v="0"/>
    <n v="1"/>
    <n v="2.5"/>
    <n v="0"/>
    <n v="0"/>
    <n v="39"/>
    <n v="97.5"/>
    <n v="40"/>
  </r>
  <r>
    <s v="hi_im_chewie"/>
    <s v="lizzo"/>
    <m/>
    <m/>
    <m/>
    <m/>
    <m/>
    <m/>
    <m/>
    <m/>
    <s v="No"/>
    <n v="104"/>
    <m/>
    <m/>
    <x v="3"/>
    <d v="2019-07-05T21:49:57.000"/>
    <s v="The Results Are In.... 🤪_x000a______x000a_🔊SOUND ON @lizzo ._x000a______x000a_#DNATest_x000a___x000a___x000a___x000a___x000a___x000a_#relatable #pomeranian #dog #love #abc7eyewitness #pom #weeklyfluff #teampixel #bestwoof #pup #cute #dogsofinstagram #starwars #smile #happy… https://t.co/YdJYlELtv5"/>
    <s v="https://www.instagram.com/p/BzjP5iehyx-/?igshid=jrsrv4lvazj0"/>
    <s v="instagram.com"/>
    <x v="33"/>
    <m/>
    <s v="http://pbs.twimg.com/profile_images/977035097063940096/JAmMu7B9_normal.jpg"/>
    <x v="43"/>
    <d v="2019-07-05T00:00:00.000"/>
    <s v="21:49:57"/>
    <s v="https://twitter.com/hi_im_chewie/status/1147261357475147776"/>
    <n v="34.0522"/>
    <n v="-118.243"/>
    <s v="1147261357475147776"/>
    <m/>
    <b v="0"/>
    <n v="1"/>
    <s v=""/>
    <b v="0"/>
    <x v="0"/>
    <m/>
    <s v=""/>
    <b v="0"/>
    <n v="0"/>
    <s v=""/>
    <s v="Instagram"/>
    <b v="0"/>
    <s v="1147261357475147776"/>
    <s v="Tweet"/>
    <n v="0"/>
    <n v="0"/>
    <s v="-118.668404,33.704538 _x000a_-118.155409,33.704538 _x000a_-118.155409,34.337041 _x000a_-118.668404,34.337041"/>
    <s v="United States"/>
    <s v="US"/>
    <s v="Los Angeles, CA"/>
    <s v="3b77caf94bfc81fe"/>
    <s v="Los Angeles"/>
    <s v="city"/>
    <s v="https://api.twitter.com/1.1/geo/id/3b77caf94bfc81fe.json"/>
    <n v="1"/>
    <s v="25"/>
    <s v="25"/>
    <n v="4"/>
    <n v="13.333333333333334"/>
    <n v="0"/>
    <n v="0"/>
    <n v="0"/>
    <n v="0"/>
    <n v="26"/>
    <n v="86.66666666666667"/>
    <n v="30"/>
  </r>
  <r>
    <s v="marcbesselink"/>
    <s v="hartwigmedical"/>
    <m/>
    <m/>
    <m/>
    <m/>
    <m/>
    <m/>
    <m/>
    <m/>
    <s v="No"/>
    <n v="105"/>
    <m/>
    <m/>
    <x v="0"/>
    <d v="2019-07-06T12:49:03.000"/>
    <s v="Dr. Hanneke Wilmink, internist-oncoloog in het @amsterdamumc, hoopt in samenwerking met @HartwigMedical Foundation aangrijpingspunten te vinden voor nieuwe therapieën voor #alvleesklierkanker https://t.co/7mgDc5Jsiq_x000a_#sequencemytumor #testmytumor #cancer #kanker #dnatest #tumor https://t.co/82Dsb98GSG"/>
    <m/>
    <m/>
    <x v="12"/>
    <m/>
    <s v="http://pbs.twimg.com/profile_images/1121142210127368194/zlkIZ6nR_normal.jpg"/>
    <x v="44"/>
    <d v="2019-07-06T00:00:00.000"/>
    <s v="12:49:03"/>
    <s v="https://twitter.com/marcbesselink/status/1147487624900296706"/>
    <m/>
    <m/>
    <s v="1147487624900296706"/>
    <m/>
    <b v="0"/>
    <n v="0"/>
    <s v=""/>
    <b v="0"/>
    <x v="3"/>
    <m/>
    <s v=""/>
    <b v="0"/>
    <n v="5"/>
    <s v="1123914378695389186"/>
    <s v="Twitter for iPhone"/>
    <b v="0"/>
    <s v="1123914378695389186"/>
    <s v="Tweet"/>
    <n v="0"/>
    <n v="0"/>
    <m/>
    <m/>
    <m/>
    <m/>
    <m/>
    <m/>
    <m/>
    <m/>
    <n v="2"/>
    <s v="8"/>
    <s v="8"/>
    <m/>
    <m/>
    <m/>
    <m/>
    <m/>
    <m/>
    <m/>
    <m/>
    <m/>
  </r>
  <r>
    <s v="chicagogenetics"/>
    <s v="dnapodcast"/>
    <m/>
    <m/>
    <m/>
    <m/>
    <m/>
    <m/>
    <m/>
    <m/>
    <s v="No"/>
    <n v="108"/>
    <m/>
    <m/>
    <x v="0"/>
    <d v="2019-07-06T20:27:12.000"/>
    <s v="#gcchat #healthcare #DNAtest #DNAtesting #genetictesting #geneticcounseling #geneticcounselor #genCSM #sciencecommunication #LetsTalkScience #SciSharSci #STEM #womeninradio #womeninSTEM #womeninscience #podcasts #podcasting #nerd #trypod #scientists4future #Science #biology https://t.co/dUpu6kRiab"/>
    <m/>
    <m/>
    <x v="34"/>
    <m/>
    <s v="http://pbs.twimg.com/profile_images/713369175301820417/UnQKODFd_normal.jpg"/>
    <x v="45"/>
    <d v="2019-07-06T00:00:00.000"/>
    <s v="20:27:12"/>
    <s v="https://twitter.com/chicagogenetics/status/1147602921313452032"/>
    <m/>
    <m/>
    <s v="1147602921313452032"/>
    <m/>
    <b v="0"/>
    <n v="0"/>
    <s v=""/>
    <b v="1"/>
    <x v="2"/>
    <m/>
    <s v="1147599193755803653"/>
    <b v="0"/>
    <n v="2"/>
    <s v="1147601042961551360"/>
    <s v="Twitter Web Client"/>
    <b v="0"/>
    <s v="1147601042961551360"/>
    <s v="Tweet"/>
    <n v="0"/>
    <n v="0"/>
    <m/>
    <m/>
    <m/>
    <m/>
    <m/>
    <m/>
    <m/>
    <m/>
    <n v="1"/>
    <s v="17"/>
    <s v="17"/>
    <n v="0"/>
    <n v="0"/>
    <n v="0"/>
    <n v="0"/>
    <n v="0"/>
    <n v="0"/>
    <n v="22"/>
    <n v="100"/>
    <n v="22"/>
  </r>
  <r>
    <s v="dnapodcast"/>
    <s v="dnapodcast"/>
    <m/>
    <m/>
    <m/>
    <m/>
    <m/>
    <m/>
    <m/>
    <m/>
    <s v="No"/>
    <n v="109"/>
    <m/>
    <m/>
    <x v="2"/>
    <d v="2019-07-06T20:19:44.000"/>
    <s v="#gcchat #healthcare #DNAtest #DNAtesting #genetictesting #geneticcounseling #geneticcounselor #genCSM #sciencecommunication #LetsTalkScience #SciSharSci #STEM #womeninradio #womeninSTEM #womeninscience #podcasts #podcasting #nerd #trypod #scientists4future #Science #biology https://t.co/dUpu6kRiab"/>
    <s v="https://twitter.com/DNApodcast/status/1147599193755803653"/>
    <s v="twitter.com"/>
    <x v="35"/>
    <m/>
    <s v="http://pbs.twimg.com/profile_images/884606234393018369/F6esxVge_normal.jpg"/>
    <x v="46"/>
    <d v="2019-07-06T00:00:00.000"/>
    <s v="20:19:44"/>
    <s v="https://twitter.com/dnapodcast/status/1147601042961551360"/>
    <m/>
    <m/>
    <s v="1147601042961551360"/>
    <m/>
    <b v="0"/>
    <n v="0"/>
    <s v=""/>
    <b v="1"/>
    <x v="2"/>
    <m/>
    <s v="1147599193755803653"/>
    <b v="0"/>
    <n v="2"/>
    <s v=""/>
    <s v="Twitter Web Client"/>
    <b v="0"/>
    <s v="1147601042961551360"/>
    <s v="Tweet"/>
    <n v="0"/>
    <n v="0"/>
    <m/>
    <m/>
    <m/>
    <m/>
    <m/>
    <m/>
    <m/>
    <m/>
    <n v="1"/>
    <s v="17"/>
    <s v="17"/>
    <n v="0"/>
    <n v="0"/>
    <n v="0"/>
    <n v="0"/>
    <n v="0"/>
    <n v="0"/>
    <n v="22"/>
    <n v="100"/>
    <n v="22"/>
  </r>
  <r>
    <s v="ruthvsharpe"/>
    <s v="dnapodcast"/>
    <m/>
    <m/>
    <m/>
    <m/>
    <m/>
    <m/>
    <m/>
    <m/>
    <s v="No"/>
    <n v="110"/>
    <m/>
    <m/>
    <x v="0"/>
    <d v="2019-07-06T21:12:44.000"/>
    <s v="#gcchat #healthcare #DNAtest #DNAtesting #genetictesting #geneticcounseling #geneticcounselor #genCSM #sciencecommunication #LetsTalkScience #SciSharSci #STEM #womeninradio #womeninSTEM #womeninscience #podcasts #podcasting #nerd #trypod #scientists4future #Science #biology https://t.co/dUpu6kRiab"/>
    <m/>
    <m/>
    <x v="34"/>
    <m/>
    <s v="http://pbs.twimg.com/profile_images/1149579112236761088/qSEi2til_normal.jpg"/>
    <x v="47"/>
    <d v="2019-07-06T00:00:00.000"/>
    <s v="21:12:44"/>
    <s v="https://twitter.com/ruthvsharpe/status/1147614381615865857"/>
    <m/>
    <m/>
    <s v="1147614381615865857"/>
    <m/>
    <b v="0"/>
    <n v="0"/>
    <s v=""/>
    <b v="1"/>
    <x v="2"/>
    <m/>
    <s v="1147599193755803653"/>
    <b v="0"/>
    <n v="2"/>
    <s v="1147601042961551360"/>
    <s v="FirstApp5)952~*"/>
    <b v="0"/>
    <s v="1147601042961551360"/>
    <s v="Tweet"/>
    <n v="0"/>
    <n v="0"/>
    <m/>
    <m/>
    <m/>
    <m/>
    <m/>
    <m/>
    <m/>
    <m/>
    <n v="1"/>
    <s v="17"/>
    <s v="17"/>
    <n v="0"/>
    <n v="0"/>
    <n v="0"/>
    <n v="0"/>
    <n v="0"/>
    <n v="0"/>
    <n v="22"/>
    <n v="100"/>
    <n v="22"/>
  </r>
  <r>
    <s v="endbslforever"/>
    <s v="endbslforever"/>
    <m/>
    <m/>
    <m/>
    <m/>
    <m/>
    <m/>
    <m/>
    <m/>
    <s v="No"/>
    <n v="111"/>
    <m/>
    <m/>
    <x v="2"/>
    <d v="2019-07-07T01:15:22.000"/>
    <s v="Colleen's newest false label's. _x000a_1) ESA Lab/Pointer mix that attacked a passenger on #Delta. But Colleen is assuming &quot;pit&quot; based on ear style._x000a_2) Mastiff &quot;pit mix&quot; based off of who's assumptions? Owner confirmation is not confirmation of breed unless pedigree is known. #DNATEST https://t.co/D5wLgTeQDP"/>
    <m/>
    <m/>
    <x v="36"/>
    <s v="https://pbs.twimg.com/media/D-1cMzeXsAIOt8p.png"/>
    <s v="https://pbs.twimg.com/media/D-1cMzeXsAIOt8p.png"/>
    <x v="48"/>
    <d v="2019-07-07T00:00:00.000"/>
    <s v="01:15:22"/>
    <s v="https://twitter.com/endbslforever/status/1147675442700267521"/>
    <m/>
    <m/>
    <s v="1147675442700267521"/>
    <m/>
    <b v="0"/>
    <n v="5"/>
    <s v=""/>
    <b v="0"/>
    <x v="0"/>
    <m/>
    <s v=""/>
    <b v="0"/>
    <n v="0"/>
    <s v=""/>
    <s v="Twitter Web Client"/>
    <b v="0"/>
    <s v="1147675442700267521"/>
    <s v="Tweet"/>
    <n v="0"/>
    <n v="0"/>
    <m/>
    <m/>
    <m/>
    <m/>
    <m/>
    <m/>
    <m/>
    <m/>
    <n v="1"/>
    <s v="2"/>
    <s v="2"/>
    <n v="0"/>
    <n v="0"/>
    <n v="1"/>
    <n v="2.2222222222222223"/>
    <n v="0"/>
    <n v="0"/>
    <n v="44"/>
    <n v="97.77777777777777"/>
    <n v="45"/>
  </r>
  <r>
    <s v="meechelleo"/>
    <s v="flotus44"/>
    <m/>
    <m/>
    <m/>
    <m/>
    <m/>
    <m/>
    <m/>
    <m/>
    <s v="No"/>
    <n v="112"/>
    <m/>
    <m/>
    <x v="3"/>
    <d v="2018-10-16T10:24:03.000"/>
    <s v="My #DNATest results are in, yo!_x000a_I'm 1/1024 female!!!_x000a_-mao_x000a_@FLOTUS44  #Pocahantas #Elizabeth_Warren #fraud #NativeAmericans https://t.co/jX0gp8JUrM"/>
    <m/>
    <m/>
    <x v="37"/>
    <s v="https://pbs.twimg.com/media/Dpn2l4dUwAAU2BW.jpg"/>
    <s v="https://pbs.twimg.com/media/Dpn2l4dUwAAU2BW.jpg"/>
    <x v="49"/>
    <d v="2018-10-16T00:00:00.000"/>
    <s v="10:24:03"/>
    <s v="https://twitter.com/meechelleo/status/1052143124456361984"/>
    <m/>
    <m/>
    <s v="1052143124456361984"/>
    <m/>
    <b v="0"/>
    <n v="112"/>
    <s v=""/>
    <b v="0"/>
    <x v="0"/>
    <m/>
    <s v=""/>
    <b v="0"/>
    <n v="69"/>
    <s v=""/>
    <s v="Twitter for iPad"/>
    <b v="0"/>
    <s v="1052143124456361984"/>
    <s v="Retweet"/>
    <n v="0"/>
    <n v="0"/>
    <m/>
    <m/>
    <m/>
    <m/>
    <m/>
    <m/>
    <m/>
    <m/>
    <n v="1"/>
    <s v="16"/>
    <s v="16"/>
    <n v="0"/>
    <n v="0"/>
    <n v="1"/>
    <n v="6.25"/>
    <n v="0"/>
    <n v="0"/>
    <n v="15"/>
    <n v="93.75"/>
    <n v="16"/>
  </r>
  <r>
    <s v="obamahasbigears"/>
    <s v="meechelleo"/>
    <m/>
    <m/>
    <m/>
    <m/>
    <m/>
    <m/>
    <m/>
    <m/>
    <s v="No"/>
    <n v="113"/>
    <m/>
    <m/>
    <x v="0"/>
    <d v="2019-07-07T03:50:14.000"/>
    <s v="My #DNATest results are in, yo!_x000a_I'm 1/1024 female!!!_x000a_-mao_x000a_@FLOTUS44  #Pocahantas #Elizabeth_Warren #fraud #NativeAmericans https://t.co/jX0gp8JUrM"/>
    <m/>
    <m/>
    <x v="37"/>
    <m/>
    <s v="http://pbs.twimg.com/profile_images/1071580784555909120/_wnekqmC_normal.jpg"/>
    <x v="50"/>
    <d v="2019-07-07T00:00:00.000"/>
    <s v="03:50:14"/>
    <s v="https://twitter.com/obamahasbigears/status/1147714414096912384"/>
    <m/>
    <m/>
    <s v="1147714414096912384"/>
    <m/>
    <b v="0"/>
    <n v="0"/>
    <s v=""/>
    <b v="0"/>
    <x v="0"/>
    <m/>
    <s v=""/>
    <b v="0"/>
    <n v="69"/>
    <s v="1052143124456361984"/>
    <s v="Twitter for iPad"/>
    <b v="0"/>
    <s v="1052143124456361984"/>
    <s v="Tweet"/>
    <n v="0"/>
    <n v="0"/>
    <m/>
    <m/>
    <m/>
    <m/>
    <m/>
    <m/>
    <m/>
    <m/>
    <n v="1"/>
    <s v="16"/>
    <s v="16"/>
    <m/>
    <m/>
    <m/>
    <m/>
    <m/>
    <m/>
    <m/>
    <m/>
    <m/>
  </r>
  <r>
    <s v="azalea5560"/>
    <s v="kaepernick7"/>
    <m/>
    <m/>
    <m/>
    <m/>
    <m/>
    <m/>
    <m/>
    <m/>
    <s v="No"/>
    <n v="115"/>
    <m/>
    <m/>
    <x v="3"/>
    <d v="2019-07-07T05:45:56.000"/>
    <s v="@God_sgirl @gsteck74 @WarriorofGod97 @realDonaldTrump @Kaepernick7 Can we get a #dnatest on #kaepernick"/>
    <m/>
    <m/>
    <x v="38"/>
    <m/>
    <s v="http://pbs.twimg.com/profile_images/1107799341564080131/8E9biIpz_normal.jpg"/>
    <x v="51"/>
    <d v="2019-07-07T00:00:00.000"/>
    <s v="05:45:56"/>
    <s v="https://twitter.com/azalea5560/status/1147743530821046273"/>
    <m/>
    <m/>
    <s v="1147743530821046273"/>
    <s v="1147648565566509056"/>
    <b v="0"/>
    <n v="0"/>
    <s v="787018422752194562"/>
    <b v="0"/>
    <x v="0"/>
    <m/>
    <s v=""/>
    <b v="0"/>
    <n v="1"/>
    <s v=""/>
    <s v="Twitter for iPad"/>
    <b v="0"/>
    <s v="1147648565566509056"/>
    <s v="Tweet"/>
    <n v="0"/>
    <n v="0"/>
    <m/>
    <m/>
    <m/>
    <m/>
    <m/>
    <m/>
    <m/>
    <m/>
    <n v="1"/>
    <s v="7"/>
    <s v="7"/>
    <m/>
    <m/>
    <m/>
    <m/>
    <m/>
    <m/>
    <m/>
    <m/>
    <m/>
  </r>
  <r>
    <s v="veritasgenetics"/>
    <s v="googleai"/>
    <m/>
    <m/>
    <m/>
    <m/>
    <m/>
    <m/>
    <m/>
    <m/>
    <s v="No"/>
    <n v="121"/>
    <m/>
    <m/>
    <x v="3"/>
    <d v="2019-07-01T20:49:23.000"/>
    <s v="What a day! We're really excited about this new milestone in consumer genomics. As @RodrigoATCG says in this @CNBC piece, “We know that all genetic tests lead to the genome&quot;. @CNBCDisruptors @GoogleAI #KAPOW #599Genome #DNATest https://t.co/dQXY24wwdq"/>
    <s v="https://www.cnbc.com/2019/07/01/for-600-veritas-genetics-sequences-6point4-billion-letters-of-your-dna.html"/>
    <s v="cnbc.com"/>
    <x v="39"/>
    <m/>
    <s v="http://pbs.twimg.com/profile_images/1145697671828692992/kQwBHOl1_normal.png"/>
    <x v="52"/>
    <d v="2019-07-01T00:00:00.000"/>
    <s v="20:49:23"/>
    <s v="https://twitter.com/veritasgenetics/status/1145796566445432832"/>
    <m/>
    <m/>
    <s v="1145796566445432832"/>
    <m/>
    <b v="0"/>
    <n v="20"/>
    <s v=""/>
    <b v="0"/>
    <x v="0"/>
    <m/>
    <s v=""/>
    <b v="0"/>
    <n v="10"/>
    <s v=""/>
    <s v="Twitter Web Client"/>
    <b v="0"/>
    <s v="1145796566445432832"/>
    <s v="Retweet"/>
    <n v="0"/>
    <n v="0"/>
    <m/>
    <m/>
    <m/>
    <m/>
    <m/>
    <m/>
    <m/>
    <m/>
    <n v="2"/>
    <s v="4"/>
    <s v="4"/>
    <m/>
    <m/>
    <m/>
    <m/>
    <m/>
    <m/>
    <m/>
    <m/>
    <m/>
  </r>
  <r>
    <s v="gregroumelvbhc"/>
    <s v="veritasgenetics"/>
    <m/>
    <m/>
    <m/>
    <m/>
    <m/>
    <m/>
    <m/>
    <m/>
    <s v="No"/>
    <n v="125"/>
    <m/>
    <m/>
    <x v="0"/>
    <d v="2019-07-07T16:58:04.000"/>
    <s v="What a day! We're really excited about this new milestone in consumer genomics. As @RodrigoATCG says in this @CNBC piece, “We know that all genetic tests lead to the genome&quot;. @CNBCDisruptors @GoogleAI #KAPOW #599Genome #DNATest https://t.co/dQXY24wwdq"/>
    <m/>
    <m/>
    <x v="12"/>
    <m/>
    <s v="http://pbs.twimg.com/profile_images/771099705631764485/uwmJ8_jm_normal.jpg"/>
    <x v="53"/>
    <d v="2019-07-07T00:00:00.000"/>
    <s v="16:58:04"/>
    <s v="https://twitter.com/gregroumelvbhc/status/1147912678234398720"/>
    <m/>
    <m/>
    <s v="1147912678234398720"/>
    <m/>
    <b v="0"/>
    <n v="0"/>
    <s v=""/>
    <b v="0"/>
    <x v="0"/>
    <m/>
    <s v=""/>
    <b v="0"/>
    <n v="10"/>
    <s v="1145796566445432832"/>
    <s v="Twitter Web Client"/>
    <b v="0"/>
    <s v="1145796566445432832"/>
    <s v="Tweet"/>
    <n v="0"/>
    <n v="0"/>
    <m/>
    <m/>
    <m/>
    <m/>
    <m/>
    <m/>
    <m/>
    <m/>
    <n v="1"/>
    <s v="4"/>
    <s v="4"/>
    <m/>
    <m/>
    <m/>
    <m/>
    <m/>
    <m/>
    <m/>
    <m/>
    <m/>
  </r>
  <r>
    <s v="evesturges"/>
    <s v="ancestry"/>
    <m/>
    <m/>
    <m/>
    <m/>
    <m/>
    <m/>
    <m/>
    <m/>
    <s v="No"/>
    <n v="130"/>
    <m/>
    <m/>
    <x v="3"/>
    <d v="2019-07-07T18:59:10.000"/>
    <s v="Episode 6: you won’t believe it until you hear it... but you may not believe it anyway! AVAILABLE NOW #DNAtest #NPE #familysecrets ⁦⁦@23andMeResearch⁩ ⁦@23andMeSupport⁩ ⁦@Ancestry⁩  https://t.co/kYzvuKf8oD"/>
    <s v="https://podcasts.apple.com/us/podcast/everythings-relative-with-eve-sturges/id1459167540?i=1000443669158"/>
    <s v="apple.com"/>
    <x v="40"/>
    <m/>
    <s v="http://pbs.twimg.com/profile_images/732955284386144257/xrqTlucS_normal.jpg"/>
    <x v="54"/>
    <d v="2019-07-07T00:00:00.000"/>
    <s v="18:59:10"/>
    <s v="https://twitter.com/evesturges/status/1147943152927424512"/>
    <m/>
    <m/>
    <s v="1147943152927424512"/>
    <m/>
    <b v="0"/>
    <n v="0"/>
    <s v=""/>
    <b v="0"/>
    <x v="0"/>
    <m/>
    <s v=""/>
    <b v="0"/>
    <n v="0"/>
    <s v=""/>
    <s v="Twitter for iPhone"/>
    <b v="0"/>
    <s v="1147943152927424512"/>
    <s v="Tweet"/>
    <n v="0"/>
    <n v="0"/>
    <m/>
    <m/>
    <m/>
    <m/>
    <m/>
    <m/>
    <m/>
    <m/>
    <n v="1"/>
    <s v="12"/>
    <s v="12"/>
    <m/>
    <m/>
    <m/>
    <m/>
    <m/>
    <m/>
    <m/>
    <m/>
    <m/>
  </r>
  <r>
    <s v="zeemalayalam"/>
    <s v="zeemalayalam"/>
    <m/>
    <m/>
    <m/>
    <m/>
    <m/>
    <m/>
    <m/>
    <m/>
    <s v="No"/>
    <n v="133"/>
    <m/>
    <m/>
    <x v="2"/>
    <d v="2019-07-08T08:40:38.000"/>
    <s v="ബിനോയ്‌ കോടിയേരിക്ക് ഡിഎന്‍എ ടെസ്റ്റ്‌; രക്ത സാമ്പിള്‍ ഹാജരാക്കണം #BinoyKodiyeri #sexualharassmentcase #today #OshiwaraPoliceStation #DNAtest_x000a_https://t.co/eAGgFCCgxc"/>
    <s v="https://zeenews.india.com/malayalam/kerala/dna-test-for-binoy-kodiyeri-in-connection-with-sexual-harassment-case-29529"/>
    <s v="india.com"/>
    <x v="41"/>
    <m/>
    <s v="http://pbs.twimg.com/profile_images/919588680636833792/zInJCegY_normal.jpg"/>
    <x v="55"/>
    <d v="2019-07-08T00:00:00.000"/>
    <s v="08:40:38"/>
    <s v="https://twitter.com/zeemalayalam/status/1148149884765085696"/>
    <m/>
    <m/>
    <s v="1148149884765085696"/>
    <m/>
    <b v="0"/>
    <n v="0"/>
    <s v=""/>
    <b v="0"/>
    <x v="4"/>
    <m/>
    <s v=""/>
    <b v="0"/>
    <n v="0"/>
    <s v=""/>
    <s v="TweetDeck"/>
    <b v="0"/>
    <s v="1148149884765085696"/>
    <s v="Tweet"/>
    <n v="0"/>
    <n v="0"/>
    <m/>
    <m/>
    <m/>
    <m/>
    <m/>
    <m/>
    <m/>
    <m/>
    <n v="1"/>
    <s v="2"/>
    <s v="2"/>
    <n v="0"/>
    <n v="0"/>
    <n v="0"/>
    <n v="0"/>
    <n v="0"/>
    <n v="0"/>
    <n v="31"/>
    <n v="100"/>
    <n v="31"/>
  </r>
  <r>
    <s v="mathrubhuminews"/>
    <s v="mathrubhuminews"/>
    <m/>
    <m/>
    <m/>
    <m/>
    <m/>
    <m/>
    <m/>
    <m/>
    <s v="No"/>
    <n v="134"/>
    <m/>
    <m/>
    <x v="2"/>
    <d v="2019-07-08T09:32:36.000"/>
    <s v="Sexual Assault Complaint: Binoy Kodiyeri Willing To Undergo DNA Test https://t.co/bT7jschF2d #BinoyKodiyeri #DNATest #SexualAssaultComplaint https://t.co/IjBF8ngGw0"/>
    <s v="https://tv.mathrubhumi.com/news/kerala/binoy-kodiyeri-1.22695?utm_source=dlvr.it&amp;utm_medium=twitter"/>
    <s v="mathrubhumi.com"/>
    <x v="42"/>
    <s v="https://pbs.twimg.com/media/D-8YIOyU4AAgSWP.jpg"/>
    <s v="https://pbs.twimg.com/media/D-8YIOyU4AAgSWP.jpg"/>
    <x v="56"/>
    <d v="2019-07-08T00:00:00.000"/>
    <s v="09:32:36"/>
    <s v="https://twitter.com/mathrubhuminews/status/1148162961204060161"/>
    <m/>
    <m/>
    <s v="1148162961204060161"/>
    <m/>
    <b v="0"/>
    <n v="0"/>
    <s v=""/>
    <b v="0"/>
    <x v="0"/>
    <m/>
    <s v=""/>
    <b v="0"/>
    <n v="0"/>
    <s v=""/>
    <s v="dlvr.it"/>
    <b v="0"/>
    <s v="1148162961204060161"/>
    <s v="Tweet"/>
    <n v="0"/>
    <n v="0"/>
    <m/>
    <m/>
    <m/>
    <m/>
    <m/>
    <m/>
    <m/>
    <m/>
    <n v="1"/>
    <s v="2"/>
    <s v="2"/>
    <n v="1"/>
    <n v="7.6923076923076925"/>
    <n v="2"/>
    <n v="15.384615384615385"/>
    <n v="0"/>
    <n v="0"/>
    <n v="10"/>
    <n v="76.92307692307692"/>
    <n v="13"/>
  </r>
  <r>
    <s v="nh_india"/>
    <s v="nh_india"/>
    <m/>
    <m/>
    <m/>
    <m/>
    <m/>
    <m/>
    <m/>
    <m/>
    <s v="No"/>
    <n v="135"/>
    <m/>
    <m/>
    <x v="2"/>
    <d v="2019-07-08T12:43:41.000"/>
    <s v="#BinoyKodiyeri, son of #KeralaCPIM leader Kodiyeri Balakrishnan, appeared before the Mumbai police and agreed to undergo a #DNAtest in the #rapecase filed against him https://t.co/x1IfJAsgPh"/>
    <s v="https://www.nationalheraldindia.com/national/kerala-cpi-m-secretarys-son-appears-before-police-agrees-to-dna-test"/>
    <s v="nationalheraldindia.com"/>
    <x v="43"/>
    <m/>
    <s v="http://pbs.twimg.com/profile_images/865440783444320259/LDZkKH5F_normal.jpg"/>
    <x v="57"/>
    <d v="2019-07-08T00:00:00.000"/>
    <s v="12:43:41"/>
    <s v="https://twitter.com/nh_india/status/1148211049331601408"/>
    <m/>
    <m/>
    <s v="1148211049331601408"/>
    <m/>
    <b v="0"/>
    <n v="9"/>
    <s v=""/>
    <b v="0"/>
    <x v="0"/>
    <m/>
    <s v=""/>
    <b v="0"/>
    <n v="2"/>
    <s v=""/>
    <s v="National Herald"/>
    <b v="0"/>
    <s v="1148211049331601408"/>
    <s v="Tweet"/>
    <n v="0"/>
    <n v="0"/>
    <m/>
    <m/>
    <m/>
    <m/>
    <m/>
    <m/>
    <m/>
    <m/>
    <n v="1"/>
    <s v="2"/>
    <s v="2"/>
    <n v="0"/>
    <n v="0"/>
    <n v="0"/>
    <n v="0"/>
    <n v="0"/>
    <n v="0"/>
    <n v="24"/>
    <n v="100"/>
    <n v="24"/>
  </r>
  <r>
    <s v="24x7politics"/>
    <s v="24x7politics"/>
    <m/>
    <m/>
    <m/>
    <m/>
    <m/>
    <m/>
    <m/>
    <m/>
    <s v="No"/>
    <n v="136"/>
    <m/>
    <m/>
    <x v="2"/>
    <d v="2019-07-08T12:46:37.000"/>
    <s v="#BinoyKodiyeri, son of #KeralaCPIM leader Kodiyeri Balakrishnan, appeared before the Mumbai police and agreed to undergo a #DNAtest in the #rapecase filed against him https://t.co/JpJjEZEZyS"/>
    <s v="https://www.nationalheraldindia.com/national/kerala-cpi-m-secretarys-son-appears-before-police-agrees-to-dna-test"/>
    <s v="nationalheraldindia.com"/>
    <x v="43"/>
    <m/>
    <s v="http://pbs.twimg.com/profile_images/1087780190409740288/Ao_klrD1_normal.jpg"/>
    <x v="58"/>
    <d v="2019-07-08T00:00:00.000"/>
    <s v="12:46:37"/>
    <s v="https://twitter.com/24x7politics/status/1148211786627371009"/>
    <m/>
    <m/>
    <s v="1148211786627371009"/>
    <m/>
    <b v="0"/>
    <n v="0"/>
    <s v=""/>
    <b v="0"/>
    <x v="0"/>
    <m/>
    <s v=""/>
    <b v="0"/>
    <n v="0"/>
    <s v=""/>
    <s v="IFTTT"/>
    <b v="0"/>
    <s v="1148211786627371009"/>
    <s v="Tweet"/>
    <n v="0"/>
    <n v="0"/>
    <m/>
    <m/>
    <m/>
    <m/>
    <m/>
    <m/>
    <m/>
    <m/>
    <n v="1"/>
    <s v="2"/>
    <s v="2"/>
    <n v="0"/>
    <n v="0"/>
    <n v="0"/>
    <n v="0"/>
    <n v="0"/>
    <n v="0"/>
    <n v="24"/>
    <n v="100"/>
    <n v="24"/>
  </r>
  <r>
    <s v="parentingjungle"/>
    <s v="dnahome1"/>
    <m/>
    <m/>
    <m/>
    <m/>
    <m/>
    <m/>
    <m/>
    <m/>
    <s v="No"/>
    <n v="137"/>
    <m/>
    <m/>
    <x v="0"/>
    <d v="2019-07-08T13:47:55.000"/>
    <s v="Convenient, conclusive and confidential home dna testing from Cellmark. Simply order your kit online, send back your samples and get a result in 24 hours via email https://t.co/DKRY2BmbvI #paternitytest #dnatest #dna https://t.co/XXzOIYztMI"/>
    <m/>
    <m/>
    <x v="12"/>
    <m/>
    <s v="http://pbs.twimg.com/profile_images/828907922403053568/AG7DtLxE_normal.jpg"/>
    <x v="59"/>
    <d v="2019-07-08T00:00:00.000"/>
    <s v="13:47:55"/>
    <s v="https://twitter.com/parentingjungle/status/1148227213009010689"/>
    <m/>
    <m/>
    <s v="1148227213009010689"/>
    <m/>
    <b v="0"/>
    <n v="0"/>
    <s v=""/>
    <b v="0"/>
    <x v="0"/>
    <m/>
    <s v=""/>
    <b v="0"/>
    <n v="1"/>
    <s v="1148185829795344384"/>
    <s v="Twitter Web Client"/>
    <b v="0"/>
    <s v="1148185829795344384"/>
    <s v="Tweet"/>
    <n v="0"/>
    <n v="0"/>
    <m/>
    <m/>
    <m/>
    <m/>
    <m/>
    <m/>
    <m/>
    <m/>
    <n v="1"/>
    <s v="24"/>
    <s v="24"/>
    <n v="1"/>
    <n v="3.3333333333333335"/>
    <n v="0"/>
    <n v="0"/>
    <n v="0"/>
    <n v="0"/>
    <n v="29"/>
    <n v="96.66666666666667"/>
    <n v="30"/>
  </r>
  <r>
    <s v="genealogytips1"/>
    <s v="mjlblogger"/>
    <m/>
    <m/>
    <m/>
    <m/>
    <m/>
    <m/>
    <m/>
    <m/>
    <s v="No"/>
    <n v="138"/>
    <m/>
    <m/>
    <x v="0"/>
    <d v="2019-07-08T17:35:25.000"/>
    <s v="Ever thought about getting a DNA test to find out your ethnic roots? Try this one https://t.co/23ZRtiypKZ #lblogger #ancestry #dnatest https://t.co/e4WDbLilNk"/>
    <s v="https://melissajanelee.com/ancestry-dna-test/"/>
    <s v="melissajanelee.com"/>
    <x v="44"/>
    <m/>
    <s v="http://pbs.twimg.com/profile_images/1091405178639532032/AVMvHLEI_normal.jpg"/>
    <x v="60"/>
    <d v="2019-07-08T00:00:00.000"/>
    <s v="17:35:25"/>
    <s v="https://twitter.com/genealogytips1/status/1148284468152528897"/>
    <m/>
    <m/>
    <s v="1148284468152528897"/>
    <m/>
    <b v="0"/>
    <n v="0"/>
    <s v=""/>
    <b v="0"/>
    <x v="0"/>
    <m/>
    <s v=""/>
    <b v="0"/>
    <n v="2"/>
    <s v="1148276061370761217"/>
    <s v="Twitter for iPhone"/>
    <b v="0"/>
    <s v="1148276061370761217"/>
    <s v="Tweet"/>
    <n v="0"/>
    <n v="0"/>
    <m/>
    <m/>
    <m/>
    <m/>
    <m/>
    <m/>
    <m/>
    <m/>
    <n v="1"/>
    <s v="11"/>
    <s v="11"/>
    <n v="0"/>
    <n v="0"/>
    <n v="0"/>
    <n v="0"/>
    <n v="0"/>
    <n v="0"/>
    <n v="19"/>
    <n v="100"/>
    <n v="19"/>
  </r>
  <r>
    <s v="mygenxdna"/>
    <s v="mygenxdna"/>
    <m/>
    <m/>
    <m/>
    <m/>
    <m/>
    <m/>
    <m/>
    <m/>
    <s v="No"/>
    <n v="139"/>
    <m/>
    <m/>
    <x v="2"/>
    <d v="2019-07-04T02:41:00.000"/>
    <s v="🧪 The GARS® test from MyGenx® is your personal GPS to navigate 🧭 the risks associated with #opioid use to help prevent a lifetime of #addiction. 💊 Learn more in our latest blog post at https://t.co/kUkYSpxQVF #MyGenx #DNATest #DNATesting #OpioidAddiction #OpioidCrisis"/>
    <s v="https://mygenxdna.com/how-gars-can-help-fight-the-opioid-epidemic/"/>
    <s v="mygenxdna.com"/>
    <x v="45"/>
    <m/>
    <s v="http://pbs.twimg.com/profile_images/1103309489711783951/TGAfvqrn_normal.png"/>
    <x v="61"/>
    <d v="2019-07-04T00:00:00.000"/>
    <s v="02:41:00"/>
    <s v="https://twitter.com/mygenxdna/status/1146609828078465024"/>
    <m/>
    <m/>
    <s v="1146609828078465024"/>
    <m/>
    <b v="0"/>
    <n v="2"/>
    <s v=""/>
    <b v="0"/>
    <x v="0"/>
    <m/>
    <s v=""/>
    <b v="0"/>
    <n v="0"/>
    <s v=""/>
    <s v="Sprout Social"/>
    <b v="0"/>
    <s v="1146609828078465024"/>
    <s v="Tweet"/>
    <n v="0"/>
    <n v="0"/>
    <m/>
    <m/>
    <m/>
    <m/>
    <m/>
    <m/>
    <m/>
    <m/>
    <n v="2"/>
    <s v="2"/>
    <s v="2"/>
    <n v="0"/>
    <n v="0"/>
    <n v="1"/>
    <n v="2.7027027027027026"/>
    <n v="0"/>
    <n v="0"/>
    <n v="36"/>
    <n v="97.29729729729729"/>
    <n v="37"/>
  </r>
  <r>
    <s v="mygenxdna"/>
    <s v="mygenxdna"/>
    <m/>
    <m/>
    <m/>
    <m/>
    <m/>
    <m/>
    <m/>
    <m/>
    <s v="No"/>
    <n v="140"/>
    <m/>
    <m/>
    <x v="2"/>
    <d v="2019-07-08T17:40:05.000"/>
    <s v="#FAQ What is #Genetic #Addiction Risk testing (GARS®)? 🧪 GARS® is a test that reveals gene mutations within a person’s #DNA. 🧬 Learn more from our frequently asked questions ⬇️ https://t.co/suwBrFs0D7 _x000a__x000a_#MyGenx #GeneticTesting #GeneTesting #DNATest #DNATesting https://t.co/gq6ve0oHk2"/>
    <s v="https://mygenxdna.com/learn/faqs/"/>
    <s v="mygenxdna.com"/>
    <x v="46"/>
    <s v="https://pbs.twimg.com/media/D--Hs1sXsAAMFj1.jpg"/>
    <s v="https://pbs.twimg.com/media/D--Hs1sXsAAMFj1.jpg"/>
    <x v="62"/>
    <d v="2019-07-08T00:00:00.000"/>
    <s v="17:40:05"/>
    <s v="https://twitter.com/mygenxdna/status/1148285639017848832"/>
    <m/>
    <m/>
    <s v="1148285639017848832"/>
    <m/>
    <b v="0"/>
    <n v="2"/>
    <s v=""/>
    <b v="0"/>
    <x v="0"/>
    <m/>
    <s v=""/>
    <b v="0"/>
    <n v="0"/>
    <s v=""/>
    <s v="Sprout Social"/>
    <b v="0"/>
    <s v="1148285639017848832"/>
    <s v="Tweet"/>
    <n v="0"/>
    <n v="0"/>
    <m/>
    <m/>
    <m/>
    <m/>
    <m/>
    <m/>
    <m/>
    <m/>
    <n v="2"/>
    <s v="2"/>
    <s v="2"/>
    <n v="0"/>
    <n v="0"/>
    <n v="1"/>
    <n v="3.0303030303030303"/>
    <n v="0"/>
    <n v="0"/>
    <n v="32"/>
    <n v="96.96969696969697"/>
    <n v="33"/>
  </r>
  <r>
    <s v="steviekarbo69"/>
    <s v="steviekarbo69"/>
    <m/>
    <m/>
    <m/>
    <m/>
    <m/>
    <m/>
    <m/>
    <m/>
    <s v="No"/>
    <n v="141"/>
    <m/>
    <m/>
    <x v="2"/>
    <d v="2019-07-08T19:22:26.000"/>
    <s v="Me on this gorgeous day! See ya at beer:30, celebrating my #dnatest https://t.co/HE4W4gvylV https://t.co/v8vi5rzyes"/>
    <s v="https://twitter.com/budlight/status/1148308856071757824"/>
    <s v="twitter.com"/>
    <x v="24"/>
    <s v="https://pbs.twimg.com/tweet_video_thumb/D--fIPIXoAYTISm.jpg"/>
    <s v="https://pbs.twimg.com/tweet_video_thumb/D--fIPIXoAYTISm.jpg"/>
    <x v="63"/>
    <d v="2019-07-08T00:00:00.000"/>
    <s v="19:22:26"/>
    <s v="https://twitter.com/steviekarbo69/status/1148311399426330624"/>
    <m/>
    <m/>
    <s v="1148311399426330624"/>
    <m/>
    <b v="0"/>
    <n v="3"/>
    <s v=""/>
    <b v="1"/>
    <x v="0"/>
    <m/>
    <s v="1148308856071757824"/>
    <b v="0"/>
    <n v="0"/>
    <s v=""/>
    <s v="Twitter for iPhone"/>
    <b v="0"/>
    <s v="1148311399426330624"/>
    <s v="Tweet"/>
    <n v="0"/>
    <n v="0"/>
    <m/>
    <m/>
    <m/>
    <m/>
    <m/>
    <m/>
    <m/>
    <m/>
    <n v="1"/>
    <s v="2"/>
    <s v="2"/>
    <n v="1"/>
    <n v="7.6923076923076925"/>
    <n v="0"/>
    <n v="0"/>
    <n v="0"/>
    <n v="0"/>
    <n v="12"/>
    <n v="92.3076923076923"/>
    <n v="13"/>
  </r>
  <r>
    <s v="severancemag"/>
    <s v="dnaintel"/>
    <m/>
    <m/>
    <m/>
    <m/>
    <m/>
    <m/>
    <m/>
    <m/>
    <s v="No"/>
    <n v="142"/>
    <m/>
    <m/>
    <x v="0"/>
    <d v="2019-07-09T03:56:41.000"/>
    <s v="https://t.co/ZgivnhVyBu #DNA #DNAtest #DNAtesting #dnasequencing #genome #genetictesting #science #medicine #genomics #geneticdisease #geneticdisorders #genes #business #entrepreneur #SiliconValley #paloalto #Seattle #technology #DigitalTransformation #DigitalMarketing #marketing"/>
    <s v="https://www.theatlantic.com/science/archive/2019/03/dna-tests-for-envelopes-have-a-price/583636/"/>
    <s v="theatlantic.com"/>
    <x v="47"/>
    <m/>
    <s v="http://pbs.twimg.com/profile_images/1097583096260636672/1j6Pt4RO_normal.png"/>
    <x v="64"/>
    <d v="2019-07-09T00:00:00.000"/>
    <s v="03:56:41"/>
    <s v="https://twitter.com/severancemag/status/1148440811442511877"/>
    <m/>
    <m/>
    <s v="1148440811442511877"/>
    <m/>
    <b v="0"/>
    <n v="0"/>
    <s v=""/>
    <b v="0"/>
    <x v="2"/>
    <m/>
    <s v=""/>
    <b v="0"/>
    <n v="16"/>
    <s v="1102240644280524802"/>
    <s v="Twitter Web App"/>
    <b v="0"/>
    <s v="1102240644280524802"/>
    <s v="Tweet"/>
    <n v="0"/>
    <n v="0"/>
    <m/>
    <m/>
    <m/>
    <m/>
    <m/>
    <m/>
    <m/>
    <m/>
    <n v="1"/>
    <s v="3"/>
    <s v="3"/>
    <n v="0"/>
    <n v="0"/>
    <n v="0"/>
    <n v="0"/>
    <n v="0"/>
    <n v="0"/>
    <n v="21"/>
    <n v="100"/>
    <n v="21"/>
  </r>
  <r>
    <s v="katesblanchard"/>
    <s v="orig3n"/>
    <m/>
    <m/>
    <m/>
    <m/>
    <m/>
    <m/>
    <m/>
    <m/>
    <s v="No"/>
    <n v="143"/>
    <m/>
    <m/>
    <x v="0"/>
    <d v="2019-07-09T06:20:00.000"/>
    <s v="We are so excited to be at #RISEConf 2019! #Orig3n #DnaTest https://t.co/6QiPPLXHEX"/>
    <m/>
    <m/>
    <x v="48"/>
    <s v="https://pbs.twimg.com/media/D-_sQoFUEAIJhLq.jpg"/>
    <s v="https://pbs.twimg.com/media/D-_sQoFUEAIJhLq.jpg"/>
    <x v="65"/>
    <d v="2019-07-09T00:00:00.000"/>
    <s v="06:20:00"/>
    <s v="https://twitter.com/katesblanchard/status/1148476881022464000"/>
    <m/>
    <m/>
    <s v="1148476881022464000"/>
    <m/>
    <b v="0"/>
    <n v="0"/>
    <s v=""/>
    <b v="0"/>
    <x v="0"/>
    <m/>
    <s v=""/>
    <b v="0"/>
    <n v="5"/>
    <s v="1148396209435901953"/>
    <s v="Twitter for iPhone"/>
    <b v="0"/>
    <s v="1148396209435901953"/>
    <s v="Tweet"/>
    <n v="0"/>
    <n v="0"/>
    <m/>
    <m/>
    <m/>
    <m/>
    <m/>
    <m/>
    <m/>
    <m/>
    <n v="1"/>
    <s v="9"/>
    <s v="9"/>
    <n v="1"/>
    <n v="9.090909090909092"/>
    <n v="0"/>
    <n v="0"/>
    <n v="0"/>
    <n v="0"/>
    <n v="10"/>
    <n v="90.9090909090909"/>
    <n v="11"/>
  </r>
  <r>
    <s v="gillian_seetso"/>
    <s v="gillian_seetso"/>
    <m/>
    <m/>
    <m/>
    <m/>
    <m/>
    <m/>
    <m/>
    <m/>
    <s v="No"/>
    <n v="144"/>
    <m/>
    <m/>
    <x v="2"/>
    <d v="2019-07-09T09:16:52.000"/>
    <s v="Mood for today #DNAtest https://t.co/0WAii4C0Fl"/>
    <m/>
    <m/>
    <x v="24"/>
    <s v="https://pbs.twimg.com/tweet_video_thumb/D_BeHLlW4AAbRC1.jpg"/>
    <s v="https://pbs.twimg.com/tweet_video_thumb/D_BeHLlW4AAbRC1.jpg"/>
    <x v="66"/>
    <d v="2019-07-09T00:00:00.000"/>
    <s v="09:16:52"/>
    <s v="https://twitter.com/gillian_seetso/status/1148521389021900800"/>
    <m/>
    <m/>
    <s v="1148521389021900800"/>
    <m/>
    <b v="0"/>
    <n v="0"/>
    <s v=""/>
    <b v="0"/>
    <x v="0"/>
    <m/>
    <s v=""/>
    <b v="0"/>
    <n v="0"/>
    <s v=""/>
    <s v="Twitter for iPhone"/>
    <b v="0"/>
    <s v="1148521389021900800"/>
    <s v="Tweet"/>
    <n v="0"/>
    <n v="0"/>
    <s v="27.9829939,-26.1362658 _x000a_28.1382322,-26.1362658 _x000a_28.1382322,-25.9811502 _x000a_27.9829939,-25.9811502"/>
    <s v="South Africa"/>
    <s v="ZA"/>
    <s v="Sandton, South Africa"/>
    <s v="178a87b8e2eaa375"/>
    <s v="Sandton"/>
    <s v="city"/>
    <s v="https://api.twitter.com/1.1/geo/id/178a87b8e2eaa375.json"/>
    <n v="1"/>
    <s v="2"/>
    <s v="2"/>
    <n v="0"/>
    <n v="0"/>
    <n v="0"/>
    <n v="0"/>
    <n v="0"/>
    <n v="0"/>
    <n v="4"/>
    <n v="100"/>
    <n v="4"/>
  </r>
  <r>
    <s v="hartwigmedical"/>
    <s v="amsterdamumc"/>
    <m/>
    <m/>
    <m/>
    <m/>
    <m/>
    <m/>
    <m/>
    <m/>
    <s v="No"/>
    <n v="145"/>
    <m/>
    <m/>
    <x v="3"/>
    <d v="2019-05-02T11:37:23.000"/>
    <s v="Dr. Hanneke Wilmink, internist-oncoloog in het @amsterdamumc, hoopt in samenwerking met @HartwigMedical Foundation aangrijpingspunten te vinden voor nieuwe therapieën voor #alvleesklierkanker https://t.co/7mgDc5Jsiq_x000a_#sequencemytumor #testmytumor #cancer #kanker #dnatest #tumor https://t.co/82Dsb98GSG"/>
    <s v="https://www.hartwigmedicalfoundation.nl/personalised-medicine-voor-alvleesklierkanker-toekomstmuziek/"/>
    <s v="hartwigmedicalfoundation.nl"/>
    <x v="49"/>
    <s v="https://pbs.twimg.com/media/D5jyKZLXoAIcNd5.jpg"/>
    <s v="https://pbs.twimg.com/media/D5jyKZLXoAIcNd5.jpg"/>
    <x v="67"/>
    <d v="2019-05-02T00:00:00.000"/>
    <s v="11:37:23"/>
    <s v="https://twitter.com/hartwigmedical/status/1123914378695389186"/>
    <m/>
    <m/>
    <s v="1123914378695389186"/>
    <m/>
    <b v="0"/>
    <n v="11"/>
    <s v=""/>
    <b v="0"/>
    <x v="3"/>
    <m/>
    <s v=""/>
    <b v="0"/>
    <n v="5"/>
    <s v=""/>
    <s v="Twitter Web Client"/>
    <b v="0"/>
    <s v="1123914378695389186"/>
    <s v="Retweet"/>
    <n v="0"/>
    <n v="0"/>
    <m/>
    <m/>
    <m/>
    <m/>
    <m/>
    <m/>
    <m/>
    <m/>
    <n v="1"/>
    <s v="8"/>
    <s v="8"/>
    <n v="0"/>
    <n v="0"/>
    <n v="1"/>
    <n v="3.5714285714285716"/>
    <n v="0"/>
    <n v="0"/>
    <n v="27"/>
    <n v="96.42857142857143"/>
    <n v="28"/>
  </r>
  <r>
    <s v="levine3levine"/>
    <s v="orig3n"/>
    <m/>
    <m/>
    <m/>
    <m/>
    <m/>
    <m/>
    <m/>
    <m/>
    <s v="No"/>
    <n v="146"/>
    <m/>
    <m/>
    <x v="0"/>
    <d v="2019-07-09T12:49:34.000"/>
    <s v="We are so excited to be at #RISEConf 2019! #Orig3n #DnaTest https://t.co/6QiPPLXHEX"/>
    <m/>
    <m/>
    <x v="48"/>
    <s v="https://pbs.twimg.com/media/D-_sQoFUEAIJhLq.jpg"/>
    <s v="https://pbs.twimg.com/media/D-_sQoFUEAIJhLq.jpg"/>
    <x v="68"/>
    <d v="2019-07-09T00:00:00.000"/>
    <s v="12:49:34"/>
    <s v="https://twitter.com/levine3levine/status/1148574918008889344"/>
    <m/>
    <m/>
    <s v="1148574918008889344"/>
    <m/>
    <b v="0"/>
    <n v="0"/>
    <s v=""/>
    <b v="0"/>
    <x v="0"/>
    <m/>
    <s v=""/>
    <b v="0"/>
    <n v="5"/>
    <s v="1148396209435901953"/>
    <s v="Twitter Web Client"/>
    <b v="0"/>
    <s v="1148396209435901953"/>
    <s v="Tweet"/>
    <n v="0"/>
    <n v="0"/>
    <m/>
    <m/>
    <m/>
    <m/>
    <m/>
    <m/>
    <m/>
    <m/>
    <n v="1"/>
    <s v="9"/>
    <s v="9"/>
    <n v="1"/>
    <n v="9.090909090909092"/>
    <n v="0"/>
    <n v="0"/>
    <n v="0"/>
    <n v="0"/>
    <n v="10"/>
    <n v="90.9090909090909"/>
    <n v="11"/>
  </r>
  <r>
    <s v="coastaldna"/>
    <s v="coastaldna"/>
    <m/>
    <m/>
    <m/>
    <m/>
    <m/>
    <m/>
    <m/>
    <m/>
    <s v="No"/>
    <n v="147"/>
    <m/>
    <m/>
    <x v="2"/>
    <d v="2019-07-07T20:27:18.000"/>
    <s v="Coastal Paternity #lifesaver #helpme #dnatest #baby-boy Drowning in Child Support? Are you sure you’re the daddy? Schedule DNA testing today 855-521-1362 https://t.co/2NNf0dw1kD"/>
    <s v="https://www.instagram.com/p/BzoQDhtguLg/?igshid=1c6kmqpavg3om"/>
    <s v="instagram.com"/>
    <x v="50"/>
    <m/>
    <s v="http://pbs.twimg.com/profile_images/1081384191625850881/mzIi0DAL_normal.jpg"/>
    <x v="69"/>
    <d v="2019-07-07T00:00:00.000"/>
    <s v="20:27:18"/>
    <s v="https://twitter.com/coastaldna/status/1147965333334048768"/>
    <m/>
    <m/>
    <s v="1147965333334048768"/>
    <m/>
    <b v="0"/>
    <n v="0"/>
    <s v=""/>
    <b v="0"/>
    <x v="0"/>
    <m/>
    <s v=""/>
    <b v="0"/>
    <n v="0"/>
    <s v=""/>
    <s v="Instagram"/>
    <b v="0"/>
    <s v="1147965333334048768"/>
    <s v="Tweet"/>
    <n v="0"/>
    <n v="0"/>
    <m/>
    <m/>
    <m/>
    <m/>
    <m/>
    <m/>
    <m/>
    <m/>
    <n v="2"/>
    <s v="2"/>
    <s v="2"/>
    <n v="2"/>
    <n v="8"/>
    <n v="1"/>
    <n v="4"/>
    <n v="0"/>
    <n v="0"/>
    <n v="22"/>
    <n v="88"/>
    <n v="25"/>
  </r>
  <r>
    <s v="coastaldna"/>
    <s v="coastaldna"/>
    <m/>
    <m/>
    <m/>
    <m/>
    <m/>
    <m/>
    <m/>
    <m/>
    <s v="No"/>
    <n v="148"/>
    <m/>
    <m/>
    <x v="2"/>
    <d v="2019-07-09T13:12:39.000"/>
    <s v="Rochester NY office opening August 2019_x000a_#rochesterny #deadbeatdads #fathers #pregnancyannouncement #dnatest https://t.co/6bfQ89NRPP"/>
    <s v="https://www.instagram.com/p/Bzsn52CgFAb/?igshid=4o1ud7cxstm8"/>
    <s v="instagram.com"/>
    <x v="51"/>
    <m/>
    <s v="http://pbs.twimg.com/profile_images/1081384191625850881/mzIi0DAL_normal.jpg"/>
    <x v="70"/>
    <d v="2019-07-09T00:00:00.000"/>
    <s v="13:12:39"/>
    <s v="https://twitter.com/coastaldna/status/1148580728235601920"/>
    <m/>
    <m/>
    <s v="1148580728235601920"/>
    <m/>
    <b v="0"/>
    <n v="0"/>
    <s v=""/>
    <b v="0"/>
    <x v="0"/>
    <m/>
    <s v=""/>
    <b v="0"/>
    <n v="0"/>
    <s v=""/>
    <s v="Instagram"/>
    <b v="0"/>
    <s v="1148580728235601920"/>
    <s v="Tweet"/>
    <n v="0"/>
    <n v="0"/>
    <m/>
    <m/>
    <m/>
    <m/>
    <m/>
    <m/>
    <m/>
    <m/>
    <n v="2"/>
    <s v="2"/>
    <s v="2"/>
    <n v="0"/>
    <n v="0"/>
    <n v="0"/>
    <n v="0"/>
    <n v="0"/>
    <n v="0"/>
    <n v="11"/>
    <n v="100"/>
    <n v="11"/>
  </r>
  <r>
    <s v="aoils"/>
    <s v="orig3n"/>
    <m/>
    <m/>
    <m/>
    <m/>
    <m/>
    <m/>
    <m/>
    <m/>
    <s v="No"/>
    <n v="149"/>
    <m/>
    <m/>
    <x v="0"/>
    <d v="2019-07-09T16:45:33.000"/>
    <s v="We are so excited to be at #RISEConf 2019! #Orig3n #DnaTest https://t.co/6QiPPLXHEX"/>
    <m/>
    <m/>
    <x v="48"/>
    <s v="https://pbs.twimg.com/media/D-_sQoFUEAIJhLq.jpg"/>
    <s v="https://pbs.twimg.com/media/D-_sQoFUEAIJhLq.jpg"/>
    <x v="71"/>
    <d v="2019-07-09T00:00:00.000"/>
    <s v="16:45:33"/>
    <s v="https://twitter.com/aoils/status/1148634304207052805"/>
    <m/>
    <m/>
    <s v="1148634304207052805"/>
    <m/>
    <b v="0"/>
    <n v="0"/>
    <s v=""/>
    <b v="0"/>
    <x v="0"/>
    <m/>
    <s v=""/>
    <b v="0"/>
    <n v="5"/>
    <s v="1148396209435901953"/>
    <s v="Twitter for Android"/>
    <b v="0"/>
    <s v="1148396209435901953"/>
    <s v="Tweet"/>
    <n v="0"/>
    <n v="0"/>
    <m/>
    <m/>
    <m/>
    <m/>
    <m/>
    <m/>
    <m/>
    <m/>
    <n v="1"/>
    <s v="9"/>
    <s v="9"/>
    <n v="1"/>
    <n v="9.090909090909092"/>
    <n v="0"/>
    <n v="0"/>
    <n v="0"/>
    <n v="0"/>
    <n v="10"/>
    <n v="90.9090909090909"/>
    <n v="11"/>
  </r>
  <r>
    <s v="hifudoctor"/>
    <s v="hifudoctor"/>
    <m/>
    <m/>
    <m/>
    <m/>
    <m/>
    <m/>
    <m/>
    <m/>
    <s v="No"/>
    <n v="150"/>
    <m/>
    <m/>
    <x v="2"/>
    <d v="2019-07-09T17:09:25.000"/>
    <s v="Interpretation of results is key._x000a_#MensHealth #dnatest #TuesdayThoughts https://t.co/y9qHRyZGwv"/>
    <s v="https://drtracygapin.com/transform-your-health-with-your-dna/"/>
    <s v="drtracygapin.com"/>
    <x v="52"/>
    <m/>
    <s v="http://pbs.twimg.com/profile_images/843853694948978688/7Zljlxvm_normal.jpg"/>
    <x v="72"/>
    <d v="2019-07-09T00:00:00.000"/>
    <s v="17:09:25"/>
    <s v="https://twitter.com/hifudoctor/status/1148640311062740992"/>
    <m/>
    <m/>
    <s v="1148640311062740992"/>
    <m/>
    <b v="0"/>
    <n v="0"/>
    <s v=""/>
    <b v="0"/>
    <x v="0"/>
    <m/>
    <s v=""/>
    <b v="0"/>
    <n v="0"/>
    <s v=""/>
    <s v="Twitter Web Client"/>
    <b v="0"/>
    <s v="1148640311062740992"/>
    <s v="Tweet"/>
    <n v="0"/>
    <n v="0"/>
    <m/>
    <m/>
    <m/>
    <m/>
    <m/>
    <m/>
    <m/>
    <m/>
    <n v="1"/>
    <s v="2"/>
    <s v="2"/>
    <n v="0"/>
    <n v="0"/>
    <n v="0"/>
    <n v="0"/>
    <n v="0"/>
    <n v="0"/>
    <n v="8"/>
    <n v="100"/>
    <n v="8"/>
  </r>
  <r>
    <s v="deuceontheair"/>
    <s v="957theparty"/>
    <m/>
    <m/>
    <m/>
    <m/>
    <m/>
    <m/>
    <m/>
    <m/>
    <s v="No"/>
    <n v="151"/>
    <m/>
    <m/>
    <x v="0"/>
    <d v="2019-07-09T17:26:08.000"/>
    <s v="#DirtyLittleSecret: &quot;I just took a DNA test&quot;_x000a__x000a_*To the tune of Lizzo's Truth Hurts&quot;_x000a_🎶Turns out I'm 100% NOT the bitch I thought I was 🎵_x000a_#DLS #Denver #DNATest _x000a_https://t.co/AyAsrMpLhV"/>
    <m/>
    <m/>
    <x v="53"/>
    <m/>
    <s v="http://pbs.twimg.com/profile_images/963904127360172044/Aneo72um_normal.jpg"/>
    <x v="73"/>
    <d v="2019-07-09T00:00:00.000"/>
    <s v="17:26:08"/>
    <s v="https://twitter.com/deuceontheair/status/1148644519602057216"/>
    <m/>
    <m/>
    <s v="1148644519602057216"/>
    <m/>
    <b v="0"/>
    <n v="0"/>
    <s v=""/>
    <b v="0"/>
    <x v="0"/>
    <m/>
    <s v=""/>
    <b v="0"/>
    <n v="2"/>
    <s v="1148642340149424128"/>
    <s v="Twitter for iPhone"/>
    <b v="0"/>
    <s v="1148642340149424128"/>
    <s v="Tweet"/>
    <n v="0"/>
    <n v="0"/>
    <m/>
    <m/>
    <m/>
    <m/>
    <m/>
    <m/>
    <m/>
    <m/>
    <n v="1"/>
    <s v="15"/>
    <s v="15"/>
    <n v="0"/>
    <n v="0"/>
    <n v="2"/>
    <n v="7.142857142857143"/>
    <n v="0"/>
    <n v="0"/>
    <n v="26"/>
    <n v="92.85714285714286"/>
    <n v="28"/>
  </r>
  <r>
    <s v="957theparty"/>
    <s v="957theparty"/>
    <m/>
    <m/>
    <m/>
    <m/>
    <m/>
    <m/>
    <m/>
    <m/>
    <s v="No"/>
    <n v="152"/>
    <m/>
    <m/>
    <x v="2"/>
    <d v="2019-07-09T17:17:29.000"/>
    <s v="#DirtyLittleSecret: &quot;I just took a DNA test&quot;_x000a__x000a_*To the tune of Lizzo's Truth Hurts&quot;_x000a_🎶Turns out I'm 100% NOT the bitch I thought I was 🎵_x000a_#DLS #Denver #DNATest _x000a_https://t.co/AyAsrMpLhV"/>
    <s v="https://www.youtube.com/watch?v=4agufx2W9e8&amp;feature=youtu.be"/>
    <s v="youtube.com"/>
    <x v="54"/>
    <m/>
    <s v="http://pbs.twimg.com/profile_images/1145648091606863874/hXiSmb9J_normal.jpg"/>
    <x v="74"/>
    <d v="2019-07-09T00:00:00.000"/>
    <s v="17:17:29"/>
    <s v="https://twitter.com/957theparty/status/1148642340149424128"/>
    <m/>
    <m/>
    <s v="1148642340149424128"/>
    <m/>
    <b v="0"/>
    <n v="2"/>
    <s v=""/>
    <b v="0"/>
    <x v="0"/>
    <m/>
    <s v=""/>
    <b v="0"/>
    <n v="2"/>
    <s v=""/>
    <s v="Twitter Web Client"/>
    <b v="0"/>
    <s v="1148642340149424128"/>
    <s v="Tweet"/>
    <n v="0"/>
    <n v="0"/>
    <m/>
    <m/>
    <m/>
    <m/>
    <m/>
    <m/>
    <m/>
    <m/>
    <n v="1"/>
    <s v="15"/>
    <s v="15"/>
    <n v="0"/>
    <n v="0"/>
    <n v="2"/>
    <n v="7.142857142857143"/>
    <n v="0"/>
    <n v="0"/>
    <n v="26"/>
    <n v="92.85714285714286"/>
    <n v="28"/>
  </r>
  <r>
    <s v="theninablanco"/>
    <s v="957theparty"/>
    <m/>
    <m/>
    <m/>
    <m/>
    <m/>
    <m/>
    <m/>
    <m/>
    <s v="No"/>
    <n v="153"/>
    <m/>
    <m/>
    <x v="0"/>
    <d v="2019-07-09T17:33:54.000"/>
    <s v="#DirtyLittleSecret: &quot;I just took a DNA test&quot;_x000a__x000a_*To the tune of Lizzo's Truth Hurts&quot;_x000a_🎶Turns out I'm 100% NOT the bitch I thought I was 🎵_x000a_#DLS #Denver #DNATest _x000a_https://t.co/AyAsrMpLhV"/>
    <m/>
    <m/>
    <x v="53"/>
    <m/>
    <s v="http://pbs.twimg.com/profile_images/955897580747079680/8N4Ynhhd_normal.jpg"/>
    <x v="75"/>
    <d v="2019-07-09T00:00:00.000"/>
    <s v="17:33:54"/>
    <s v="https://twitter.com/theninablanco/status/1148646470519644160"/>
    <m/>
    <m/>
    <s v="1148646470519644160"/>
    <m/>
    <b v="0"/>
    <n v="0"/>
    <s v=""/>
    <b v="0"/>
    <x v="0"/>
    <m/>
    <s v=""/>
    <b v="0"/>
    <n v="2"/>
    <s v="1148642340149424128"/>
    <s v="Twitter for iPhone"/>
    <b v="0"/>
    <s v="1148642340149424128"/>
    <s v="Tweet"/>
    <n v="0"/>
    <n v="0"/>
    <m/>
    <m/>
    <m/>
    <m/>
    <m/>
    <m/>
    <m/>
    <m/>
    <n v="1"/>
    <s v="15"/>
    <s v="15"/>
    <n v="0"/>
    <n v="0"/>
    <n v="2"/>
    <n v="7.142857142857143"/>
    <n v="0"/>
    <n v="0"/>
    <n v="26"/>
    <n v="92.85714285714286"/>
    <n v="28"/>
  </r>
  <r>
    <s v="orig3n"/>
    <s v="orig3n"/>
    <m/>
    <m/>
    <m/>
    <m/>
    <m/>
    <m/>
    <m/>
    <m/>
    <s v="No"/>
    <n v="154"/>
    <m/>
    <m/>
    <x v="2"/>
    <d v="2019-07-09T00:59:27.000"/>
    <s v="We are so excited to be at #RISEConf 2019! #Orig3n #DnaTest https://t.co/6QiPPLXHEX"/>
    <m/>
    <m/>
    <x v="48"/>
    <s v="https://pbs.twimg.com/media/D-_sQoFUEAIJhLq.jpg"/>
    <s v="https://pbs.twimg.com/media/D-_sQoFUEAIJhLq.jpg"/>
    <x v="76"/>
    <d v="2019-07-09T00:00:00.000"/>
    <s v="00:59:27"/>
    <s v="https://twitter.com/orig3n/status/1148396209435901953"/>
    <m/>
    <m/>
    <s v="1148396209435901953"/>
    <m/>
    <b v="0"/>
    <n v="12"/>
    <s v=""/>
    <b v="0"/>
    <x v="0"/>
    <m/>
    <s v=""/>
    <b v="0"/>
    <n v="5"/>
    <s v=""/>
    <s v="Twitter for iPhone"/>
    <b v="0"/>
    <s v="1148396209435901953"/>
    <s v="Tweet"/>
    <n v="0"/>
    <n v="0"/>
    <s v="113.81813,22.1465116 _x000a_114.502196,22.1465116 _x000a_114.502196,22.614177 _x000a_113.81813,22.614177"/>
    <s v="Hong Kong"/>
    <s v="HK"/>
    <s v="Hong Kong"/>
    <s v="35fd5bacecc4c6e5"/>
    <s v="Hong Kong"/>
    <s v="country"/>
    <s v="https://api.twitter.com/1.1/geo/id/35fd5bacecc4c6e5.json"/>
    <n v="1"/>
    <s v="9"/>
    <s v="9"/>
    <n v="1"/>
    <n v="9.090909090909092"/>
    <n v="0"/>
    <n v="0"/>
    <n v="0"/>
    <n v="0"/>
    <n v="10"/>
    <n v="90.9090909090909"/>
    <n v="11"/>
  </r>
  <r>
    <s v="mglicksman2"/>
    <s v="orig3n"/>
    <m/>
    <m/>
    <m/>
    <m/>
    <m/>
    <m/>
    <m/>
    <m/>
    <s v="No"/>
    <n v="155"/>
    <m/>
    <m/>
    <x v="0"/>
    <d v="2019-07-09T17:49:04.000"/>
    <s v="We are so excited to be at #RISEConf 2019! #Orig3n #DnaTest https://t.co/6QiPPLXHEX"/>
    <m/>
    <m/>
    <x v="48"/>
    <s v="https://pbs.twimg.com/media/D-_sQoFUEAIJhLq.jpg"/>
    <s v="https://pbs.twimg.com/media/D-_sQoFUEAIJhLq.jpg"/>
    <x v="77"/>
    <d v="2019-07-09T00:00:00.000"/>
    <s v="17:49:04"/>
    <s v="https://twitter.com/mglicksman2/status/1148650289534255107"/>
    <m/>
    <m/>
    <s v="1148650289534255107"/>
    <m/>
    <b v="0"/>
    <n v="0"/>
    <s v=""/>
    <b v="0"/>
    <x v="0"/>
    <m/>
    <s v=""/>
    <b v="0"/>
    <n v="5"/>
    <s v="1148396209435901953"/>
    <s v="Twitter for iPhone"/>
    <b v="0"/>
    <s v="1148396209435901953"/>
    <s v="Tweet"/>
    <n v="0"/>
    <n v="0"/>
    <m/>
    <m/>
    <m/>
    <m/>
    <m/>
    <m/>
    <m/>
    <m/>
    <n v="1"/>
    <s v="9"/>
    <s v="9"/>
    <n v="1"/>
    <n v="9.090909090909092"/>
    <n v="0"/>
    <n v="0"/>
    <n v="0"/>
    <n v="0"/>
    <n v="10"/>
    <n v="90.9090909090909"/>
    <n v="11"/>
  </r>
  <r>
    <s v="ecuppen"/>
    <s v="hartwigmedical"/>
    <m/>
    <m/>
    <m/>
    <m/>
    <m/>
    <m/>
    <m/>
    <m/>
    <s v="No"/>
    <n v="156"/>
    <m/>
    <m/>
    <x v="0"/>
    <d v="2019-07-09T18:45:01.000"/>
    <s v="Gegevens uit de echte wereld gebruiken voor betere oncologische zorg, https://t.co/MQz64wWd1m_x000a__x000a_#rwe #rwd #sequencemytumor #testmytumor #hartwigmedicalfoundation #cancer #kanker #dna #dnatest #tumor #personalizedmedicine #genome #cancertreatment #sequencing https://t.co/MhLhsZHSZu"/>
    <s v="https://www.hartwigmedicalfoundation.nl/gegevens-uit-de-echte-wereld-gebruiken-voor-betere-oncologische-zorg/"/>
    <s v="hartwigmedicalfoundation.nl"/>
    <x v="55"/>
    <m/>
    <s v="http://pbs.twimg.com/profile_images/3189033715/c268b328bb7fb794d841d35107b32487_normal.jpeg"/>
    <x v="78"/>
    <d v="2019-07-09T00:00:00.000"/>
    <s v="18:45:01"/>
    <s v="https://twitter.com/ecuppen/status/1148664368684511232"/>
    <m/>
    <m/>
    <s v="1148664368684511232"/>
    <m/>
    <b v="0"/>
    <n v="0"/>
    <s v=""/>
    <b v="0"/>
    <x v="3"/>
    <m/>
    <s v=""/>
    <b v="0"/>
    <n v="2"/>
    <s v="1148531760281653250"/>
    <s v="Twitter for iPhone"/>
    <b v="0"/>
    <s v="1148531760281653250"/>
    <s v="Tweet"/>
    <n v="0"/>
    <n v="0"/>
    <m/>
    <m/>
    <m/>
    <m/>
    <m/>
    <m/>
    <m/>
    <m/>
    <n v="1"/>
    <s v="8"/>
    <s v="8"/>
    <n v="0"/>
    <n v="0"/>
    <n v="1"/>
    <n v="4.166666666666667"/>
    <n v="0"/>
    <n v="0"/>
    <n v="23"/>
    <n v="95.83333333333333"/>
    <n v="24"/>
  </r>
  <r>
    <s v="immoralreport"/>
    <s v="dnc"/>
    <m/>
    <m/>
    <m/>
    <m/>
    <m/>
    <m/>
    <m/>
    <m/>
    <s v="No"/>
    <n v="157"/>
    <m/>
    <m/>
    <x v="3"/>
    <d v="2019-07-09T05:15:04.000"/>
    <s v="@Trumpgi73068803 @ewarren #Pocahontas #HighCheekBones #PowWowChow #NotARealIndian #TexasStateBar #Fraud #Harvard #Leftist #FakeIndian #DNAtest rejected by #CherokeeNation #Liar #SocialismKills #NoTeePee @frankdenauw @dfmacleod @ConstableCurt @ImmoralReport @Chrish7511 @DNC https://t.co/jnfUyy5qTo"/>
    <m/>
    <m/>
    <x v="56"/>
    <m/>
    <s v="http://pbs.twimg.com/profile_images/1066911566677721088/Y2c6R_vM_normal.jpg"/>
    <x v="79"/>
    <d v="2019-07-09T00:00:00.000"/>
    <s v="05:15:04"/>
    <s v="https://twitter.com/immoralreport/status/1148460539225317376"/>
    <m/>
    <m/>
    <s v="1148460539225317376"/>
    <m/>
    <b v="0"/>
    <n v="0"/>
    <s v=""/>
    <b v="1"/>
    <x v="0"/>
    <m/>
    <s v="1148452840643260416"/>
    <b v="0"/>
    <n v="1"/>
    <s v="1148460024856891392"/>
    <s v="StopMadness2"/>
    <b v="0"/>
    <s v="1148460024856891392"/>
    <s v="Tweet"/>
    <n v="0"/>
    <n v="0"/>
    <m/>
    <m/>
    <m/>
    <m/>
    <m/>
    <m/>
    <m/>
    <m/>
    <n v="1"/>
    <s v="5"/>
    <s v="5"/>
    <m/>
    <m/>
    <m/>
    <m/>
    <m/>
    <m/>
    <m/>
    <m/>
    <m/>
  </r>
  <r>
    <s v="rickenrich"/>
    <s v="dnc"/>
    <m/>
    <m/>
    <m/>
    <m/>
    <m/>
    <m/>
    <m/>
    <m/>
    <s v="No"/>
    <n v="158"/>
    <m/>
    <m/>
    <x v="3"/>
    <d v="2019-07-09T05:13:01.000"/>
    <s v="@Trumpgi73068803 @ewarren #Pocahontas #HighCheekBones #PowWowChow #NotARealIndian #TexasStateBar #Fraud #Harvard #Leftist #FakeIndian #DNAtest rejected by #CherokeeNation #Liar #SocialismKills #NoTeePee @frankdenauw @dfmacleod @ConstableCurt @ImmoralReport @Chrish7511 @DNC https://t.co/jnfUyy5qTo"/>
    <s v="https://twitter.com/Trumpgi73068803/status/1148452840643260416"/>
    <s v="twitter.com"/>
    <x v="57"/>
    <m/>
    <s v="http://pbs.twimg.com/profile_images/543701215264006144/OrNkt7_Z_normal.jpeg"/>
    <x v="80"/>
    <d v="2019-07-09T00:00:00.000"/>
    <s v="05:13:01"/>
    <s v="https://twitter.com/rickenrich/status/1148460024856891392"/>
    <m/>
    <m/>
    <s v="1148460024856891392"/>
    <m/>
    <b v="0"/>
    <n v="1"/>
    <s v="1144076569847091200"/>
    <b v="1"/>
    <x v="0"/>
    <m/>
    <s v="1148452840643260416"/>
    <b v="0"/>
    <n v="1"/>
    <s v=""/>
    <s v="Twitter Web App"/>
    <b v="0"/>
    <s v="1148460024856891392"/>
    <s v="Tweet"/>
    <n v="0"/>
    <n v="0"/>
    <m/>
    <m/>
    <m/>
    <m/>
    <m/>
    <m/>
    <m/>
    <m/>
    <n v="1"/>
    <s v="5"/>
    <s v="5"/>
    <m/>
    <m/>
    <m/>
    <m/>
    <m/>
    <m/>
    <m/>
    <m/>
    <m/>
  </r>
  <r>
    <s v="rickenrich"/>
    <s v="deplorableann2"/>
    <m/>
    <m/>
    <m/>
    <m/>
    <m/>
    <m/>
    <m/>
    <m/>
    <s v="No"/>
    <n v="161"/>
    <m/>
    <m/>
    <x v="3"/>
    <d v="2019-07-09T23:30:24.000"/>
    <s v="@ewarren #Pocahontas #NotARealIndian #HighCheekBones .#PowWowChow #DNAtest rejected by #CherokeeNation #TexasStateBar #Fraud #Harvard #Leftist #FakeIndian #Liar @frankdenauw @dfmacleod @ConstableCurt @ImmoralReport @Chrish7511 @DeplorableAnn2 https://t.co/OxXtC1SpYs"/>
    <s v="https://twitter.com/ewarren/status/1148327100614660097"/>
    <s v="twitter.com"/>
    <x v="58"/>
    <m/>
    <s v="http://pbs.twimg.com/profile_images/543701215264006144/OrNkt7_Z_normal.jpeg"/>
    <x v="81"/>
    <d v="2019-07-09T00:00:00.000"/>
    <s v="23:30:24"/>
    <s v="https://twitter.com/rickenrich/status/1148736189920247808"/>
    <m/>
    <m/>
    <s v="1148736189920247808"/>
    <m/>
    <b v="0"/>
    <n v="1"/>
    <s v="357606935"/>
    <b v="1"/>
    <x v="0"/>
    <m/>
    <s v="1148327100614660097"/>
    <b v="0"/>
    <n v="0"/>
    <s v=""/>
    <s v="Twitter Web App"/>
    <b v="0"/>
    <s v="1148736189920247808"/>
    <s v="Tweet"/>
    <n v="0"/>
    <n v="0"/>
    <m/>
    <m/>
    <m/>
    <m/>
    <m/>
    <m/>
    <m/>
    <m/>
    <n v="1"/>
    <s v="5"/>
    <s v="5"/>
    <m/>
    <m/>
    <m/>
    <m/>
    <m/>
    <m/>
    <m/>
    <m/>
    <m/>
  </r>
  <r>
    <s v="rickenrich"/>
    <s v="immoralreport"/>
    <m/>
    <m/>
    <m/>
    <m/>
    <m/>
    <m/>
    <m/>
    <m/>
    <s v="Yes"/>
    <n v="170"/>
    <m/>
    <m/>
    <x v="3"/>
    <d v="2019-07-04T19:51:38.000"/>
    <s v="@doutherncharme7 @ewarren #Pocahontas #NotARealIndian #TexasStateBar #Fraud #Harvard #Leftist #DNAtest rejected by #CherokeeNation #PowWowChow #HighCheekBones #ParentsElopement #Lies #FakeIndian #TaxAndSpend No #TeePee #MAGA @frankdenauw @dfmacleod @ImmoralReport @ConstableCurt https://t.co/yeiPdAAT7m"/>
    <s v="https://twitter.com/southerncharme7/status/1146645632448389120"/>
    <s v="twitter.com"/>
    <x v="59"/>
    <m/>
    <s v="http://pbs.twimg.com/profile_images/543701215264006144/OrNkt7_Z_normal.jpeg"/>
    <x v="82"/>
    <d v="2019-07-04T00:00:00.000"/>
    <s v="19:51:38"/>
    <s v="https://twitter.com/rickenrich/status/1146869193851068417"/>
    <m/>
    <m/>
    <s v="1146869193851068417"/>
    <m/>
    <b v="0"/>
    <n v="1"/>
    <s v=""/>
    <b v="1"/>
    <x v="0"/>
    <m/>
    <s v="1146645632448389120"/>
    <b v="0"/>
    <n v="0"/>
    <s v=""/>
    <s v="Twitter Web App"/>
    <b v="0"/>
    <s v="1146869193851068417"/>
    <s v="Tweet"/>
    <n v="0"/>
    <n v="0"/>
    <m/>
    <m/>
    <m/>
    <m/>
    <m/>
    <m/>
    <m/>
    <m/>
    <n v="3"/>
    <s v="5"/>
    <s v="5"/>
    <m/>
    <m/>
    <m/>
    <m/>
    <m/>
    <m/>
    <m/>
    <m/>
    <m/>
  </r>
  <r>
    <s v="jeremymowery"/>
    <s v="ilhanmn"/>
    <m/>
    <m/>
    <m/>
    <m/>
    <m/>
    <m/>
    <m/>
    <m/>
    <s v="No"/>
    <n v="185"/>
    <m/>
    <m/>
    <x v="1"/>
    <d v="2019-07-10T02:26:31.000"/>
    <s v="@IlhanMN It's amazing 4 some1 that really really  loves her brother  that  u would criticize your country u now  live in #DnaTest #GavinMcinnis #BernieSanders #MAGA #FakeNews #WakeUpAmerica"/>
    <m/>
    <m/>
    <x v="60"/>
    <m/>
    <s v="http://pbs.twimg.com/profile_images/1872581065/_cid_599_normal.jpg"/>
    <x v="83"/>
    <d v="2019-07-10T00:00:00.000"/>
    <s v="02:26:31"/>
    <s v="https://twitter.com/jeremymowery/status/1148780510631661568"/>
    <m/>
    <m/>
    <s v="1148780510631661568"/>
    <s v="1117129879420657665"/>
    <b v="0"/>
    <n v="0"/>
    <s v="783792992"/>
    <b v="0"/>
    <x v="0"/>
    <m/>
    <s v=""/>
    <b v="0"/>
    <n v="0"/>
    <s v=""/>
    <s v="Twitter for Android"/>
    <b v="0"/>
    <s v="1117129879420657665"/>
    <s v="Tweet"/>
    <n v="0"/>
    <n v="0"/>
    <m/>
    <m/>
    <m/>
    <m/>
    <m/>
    <m/>
    <m/>
    <m/>
    <n v="1"/>
    <s v="23"/>
    <s v="23"/>
    <n v="2"/>
    <n v="7.407407407407407"/>
    <n v="1"/>
    <n v="3.7037037037037037"/>
    <n v="0"/>
    <n v="0"/>
    <n v="24"/>
    <n v="88.88888888888889"/>
    <n v="27"/>
  </r>
  <r>
    <s v="dnahome1"/>
    <s v="dnahome1"/>
    <m/>
    <m/>
    <m/>
    <m/>
    <m/>
    <m/>
    <m/>
    <m/>
    <s v="No"/>
    <n v="186"/>
    <m/>
    <m/>
    <x v="2"/>
    <d v="2019-07-08T10:25:30.000"/>
    <s v="Order your 24 marker paternity test kit today from Cellmark. Cellmark has been established for over 30 years, all DNA testing is completed at our accredited laboratory in Abingdon, Oxfordshire. https://t.co/DKRY2BmbvI #paternitytest #dnatest #homepaternitytest #dna https://t.co/L29yV3c2YG"/>
    <s v="http://www.dna-at-home.co.uk"/>
    <s v="co.uk"/>
    <x v="61"/>
    <s v="https://pbs.twimg.com/media/D-8kDubX4AEg6p2.jpg"/>
    <s v="https://pbs.twimg.com/media/D-8kDubX4AEg6p2.jpg"/>
    <x v="84"/>
    <d v="2019-07-08T00:00:00.000"/>
    <s v="10:25:30"/>
    <s v="https://twitter.com/dnahome1/status/1148176272977211393"/>
    <m/>
    <m/>
    <s v="1148176272977211393"/>
    <m/>
    <b v="0"/>
    <n v="0"/>
    <s v=""/>
    <b v="0"/>
    <x v="0"/>
    <m/>
    <s v=""/>
    <b v="0"/>
    <n v="0"/>
    <s v=""/>
    <s v="Twitter Web Client"/>
    <b v="0"/>
    <s v="1148176272977211393"/>
    <s v="Tweet"/>
    <n v="0"/>
    <n v="0"/>
    <m/>
    <m/>
    <m/>
    <m/>
    <m/>
    <m/>
    <m/>
    <m/>
    <n v="5"/>
    <s v="24"/>
    <s v="24"/>
    <n v="0"/>
    <n v="0"/>
    <n v="0"/>
    <n v="0"/>
    <n v="0"/>
    <n v="0"/>
    <n v="34"/>
    <n v="100"/>
    <n v="34"/>
  </r>
  <r>
    <s v="dnahome1"/>
    <s v="dnahome1"/>
    <m/>
    <m/>
    <m/>
    <m/>
    <m/>
    <m/>
    <m/>
    <m/>
    <s v="No"/>
    <n v="187"/>
    <m/>
    <m/>
    <x v="2"/>
    <d v="2019-07-08T10:57:50.000"/>
    <s v="DNA tests can be used to establish if you are the father of a child by comparing your DNA results. The DNA at home test from Cellmark is easy to use, simply order a kit online and get a rapid, confidential result via email https://t.co/DKRY2BmbvI #paternitytest #dna #dnatest https://t.co/dZglXcJL0H"/>
    <s v="http://www.dna-at-home.co.uk"/>
    <s v="co.uk"/>
    <x v="62"/>
    <s v="https://pbs.twimg.com/media/D-8rbSiXkAA-1IZ.jpg"/>
    <s v="https://pbs.twimg.com/media/D-8rbSiXkAA-1IZ.jpg"/>
    <x v="85"/>
    <d v="2019-07-08T00:00:00.000"/>
    <s v="10:57:50"/>
    <s v="https://twitter.com/dnahome1/status/1148184409545347072"/>
    <m/>
    <m/>
    <s v="1148184409545347072"/>
    <m/>
    <b v="0"/>
    <n v="0"/>
    <s v=""/>
    <b v="0"/>
    <x v="0"/>
    <m/>
    <s v=""/>
    <b v="0"/>
    <n v="0"/>
    <s v=""/>
    <s v="Twitter Web Client"/>
    <b v="0"/>
    <s v="1148184409545347072"/>
    <s v="Tweet"/>
    <n v="0"/>
    <n v="0"/>
    <m/>
    <m/>
    <m/>
    <m/>
    <m/>
    <m/>
    <m/>
    <m/>
    <n v="5"/>
    <s v="24"/>
    <s v="24"/>
    <n v="2"/>
    <n v="4.25531914893617"/>
    <n v="0"/>
    <n v="0"/>
    <n v="0"/>
    <n v="0"/>
    <n v="45"/>
    <n v="95.74468085106383"/>
    <n v="47"/>
  </r>
  <r>
    <s v="dnahome1"/>
    <s v="dnahome1"/>
    <m/>
    <m/>
    <m/>
    <m/>
    <m/>
    <m/>
    <m/>
    <m/>
    <s v="No"/>
    <n v="188"/>
    <m/>
    <m/>
    <x v="2"/>
    <d v="2019-07-08T11:03:28.000"/>
    <s v="Convenient, conclusive and confidential home dna testing from Cellmark. Simply order your kit online, send back your samples and get a result in 24 hours via email https://t.co/DKRY2BmbvI #paternitytest #dnatest #dna https://t.co/XXzOIYztMI"/>
    <s v="http://www.dna-at-home.co.uk"/>
    <s v="co.uk"/>
    <x v="63"/>
    <s v="https://pbs.twimg.com/media/D-8sw1_XkAAZJ32.jpg"/>
    <s v="https://pbs.twimg.com/media/D-8sw1_XkAAZJ32.jpg"/>
    <x v="86"/>
    <d v="2019-07-08T00:00:00.000"/>
    <s v="11:03:28"/>
    <s v="https://twitter.com/dnahome1/status/1148185829795344384"/>
    <m/>
    <m/>
    <s v="1148185829795344384"/>
    <m/>
    <b v="0"/>
    <n v="1"/>
    <s v=""/>
    <b v="0"/>
    <x v="0"/>
    <m/>
    <s v=""/>
    <b v="0"/>
    <n v="1"/>
    <s v=""/>
    <s v="Twitter Web Client"/>
    <b v="0"/>
    <s v="1148185829795344384"/>
    <s v="Tweet"/>
    <n v="0"/>
    <n v="0"/>
    <m/>
    <m/>
    <m/>
    <m/>
    <m/>
    <m/>
    <m/>
    <m/>
    <n v="5"/>
    <s v="24"/>
    <s v="24"/>
    <n v="1"/>
    <n v="3.3333333333333335"/>
    <n v="0"/>
    <n v="0"/>
    <n v="0"/>
    <n v="0"/>
    <n v="29"/>
    <n v="96.66666666666667"/>
    <n v="30"/>
  </r>
  <r>
    <s v="dnahome1"/>
    <s v="dnahome1"/>
    <m/>
    <m/>
    <m/>
    <m/>
    <m/>
    <m/>
    <m/>
    <m/>
    <s v="No"/>
    <n v="189"/>
    <m/>
    <m/>
    <x v="2"/>
    <d v="2019-07-08T13:40:13.000"/>
    <s v="DNA at home from Cellmark offers home paternity tests with next day results via email. Maternity, Sibling, half sibling, twin, grandparent and aunt and uncle testing are also available. Order your kit online today https://t.co/DKRY2BmbvI #paternitytest #dnatest #dna https://t.co/hcIz2COapK"/>
    <s v="http://www.dna-at-home.co.uk"/>
    <s v="co.uk"/>
    <x v="63"/>
    <s v="https://pbs.twimg.com/media/D-9QfdyXYAA3qig.jpg"/>
    <s v="https://pbs.twimg.com/media/D-9QfdyXYAA3qig.jpg"/>
    <x v="87"/>
    <d v="2019-07-08T00:00:00.000"/>
    <s v="13:40:13"/>
    <s v="https://twitter.com/dnahome1/status/1148225277446828032"/>
    <m/>
    <m/>
    <s v="1148225277446828032"/>
    <m/>
    <b v="0"/>
    <n v="0"/>
    <s v=""/>
    <b v="0"/>
    <x v="0"/>
    <m/>
    <s v=""/>
    <b v="0"/>
    <n v="0"/>
    <s v=""/>
    <s v="Twitter Web Client"/>
    <b v="0"/>
    <s v="1148225277446828032"/>
    <s v="Tweet"/>
    <n v="0"/>
    <n v="0"/>
    <m/>
    <m/>
    <m/>
    <m/>
    <m/>
    <m/>
    <m/>
    <m/>
    <n v="5"/>
    <s v="24"/>
    <s v="24"/>
    <n v="1"/>
    <n v="2.7027027027027026"/>
    <n v="0"/>
    <n v="0"/>
    <n v="0"/>
    <n v="0"/>
    <n v="36"/>
    <n v="97.29729729729729"/>
    <n v="37"/>
  </r>
  <r>
    <s v="dnahome1"/>
    <s v="dnahome1"/>
    <m/>
    <m/>
    <m/>
    <m/>
    <m/>
    <m/>
    <m/>
    <m/>
    <s v="No"/>
    <n v="190"/>
    <m/>
    <m/>
    <x v="2"/>
    <d v="2019-07-10T08:09:18.000"/>
    <s v="DNA at home allows you to access Cellmark’s reliable, high quality testing services with the convenience of being able to take the samples at home. Simply send the samples back for a rapid result https://t.co/DKRY2BmbvI #dna #paternitytest #dnatest #homepaternitytest https://t.co/NIu0gyuf9k"/>
    <s v="http://www.dna-at-home.co.uk"/>
    <s v="co.uk"/>
    <x v="64"/>
    <s v="https://pbs.twimg.com/media/D_GV2JgXsAEXnBK.jpg"/>
    <s v="https://pbs.twimg.com/media/D_GV2JgXsAEXnBK.jpg"/>
    <x v="88"/>
    <d v="2019-07-10T00:00:00.000"/>
    <s v="08:09:18"/>
    <s v="https://twitter.com/dnahome1/status/1148866774638714881"/>
    <m/>
    <m/>
    <s v="1148866774638714881"/>
    <m/>
    <b v="0"/>
    <n v="0"/>
    <s v=""/>
    <b v="0"/>
    <x v="0"/>
    <m/>
    <s v=""/>
    <b v="0"/>
    <n v="0"/>
    <s v=""/>
    <s v="Twitter Web Client"/>
    <b v="0"/>
    <s v="1148866774638714881"/>
    <s v="Tweet"/>
    <n v="0"/>
    <n v="0"/>
    <m/>
    <m/>
    <m/>
    <m/>
    <m/>
    <m/>
    <m/>
    <m/>
    <n v="5"/>
    <s v="24"/>
    <s v="24"/>
    <n v="3"/>
    <n v="7.6923076923076925"/>
    <n v="0"/>
    <n v="0"/>
    <n v="0"/>
    <n v="0"/>
    <n v="36"/>
    <n v="92.3076923076923"/>
    <n v="39"/>
  </r>
  <r>
    <s v="hartwigmedical"/>
    <s v="hartwigmedical"/>
    <m/>
    <m/>
    <m/>
    <m/>
    <m/>
    <m/>
    <m/>
    <m/>
    <s v="No"/>
    <n v="191"/>
    <m/>
    <m/>
    <x v="2"/>
    <d v="2019-07-09T09:58:04.000"/>
    <s v="Gegevens uit de echte wereld gebruiken voor betere oncologische zorg, https://t.co/MQz64wWd1m_x000a__x000a_#rwe #rwd #sequencemytumor #testmytumor #hartwigmedicalfoundation #cancer #kanker #dna #dnatest #tumor #personalizedmedicine #genome #cancertreatment #sequencing https://t.co/MhLhsZHSZu"/>
    <s v="https://www.hartwigmedicalfoundation.nl/gegevens-uit-de-echte-wereld-gebruiken-voor-betere-oncologische-zorg/"/>
    <s v="hartwigmedicalfoundation.nl"/>
    <x v="65"/>
    <s v="https://pbs.twimg.com/media/D_BnUGXX4AEBxQy.jpg"/>
    <s v="https://pbs.twimg.com/media/D_BnUGXX4AEBxQy.jpg"/>
    <x v="89"/>
    <d v="2019-07-09T00:00:00.000"/>
    <s v="09:58:04"/>
    <s v="https://twitter.com/hartwigmedical/status/1148531760281653250"/>
    <m/>
    <m/>
    <s v="1148531760281653250"/>
    <m/>
    <b v="0"/>
    <n v="2"/>
    <s v=""/>
    <b v="0"/>
    <x v="3"/>
    <m/>
    <s v=""/>
    <b v="0"/>
    <n v="2"/>
    <s v=""/>
    <s v="Twitter Web Client"/>
    <b v="0"/>
    <s v="1148531760281653250"/>
    <s v="Tweet"/>
    <n v="0"/>
    <n v="0"/>
    <m/>
    <m/>
    <m/>
    <m/>
    <m/>
    <m/>
    <m/>
    <m/>
    <n v="1"/>
    <s v="8"/>
    <s v="8"/>
    <n v="0"/>
    <n v="0"/>
    <n v="1"/>
    <n v="4.166666666666667"/>
    <n v="0"/>
    <n v="0"/>
    <n v="23"/>
    <n v="95.83333333333333"/>
    <n v="24"/>
  </r>
  <r>
    <s v="umcugenetica"/>
    <s v="hartwigmedical"/>
    <m/>
    <m/>
    <m/>
    <m/>
    <m/>
    <m/>
    <m/>
    <m/>
    <s v="No"/>
    <n v="192"/>
    <m/>
    <m/>
    <x v="0"/>
    <d v="2019-07-10T09:08:39.000"/>
    <s v="Gegevens uit de echte wereld gebruiken voor betere oncologische zorg, https://t.co/MQz64wWd1m_x000a__x000a_#rwe #rwd #sequencemytumor #testmytumor #hartwigmedicalfoundation #cancer #kanker #dna #dnatest #tumor #personalizedmedicine #genome #cancertreatment #sequencing https://t.co/MhLhsZHSZu"/>
    <s v="https://www.hartwigmedicalfoundation.nl/gegevens-uit-de-echte-wereld-gebruiken-voor-betere-oncologische-zorg/"/>
    <s v="hartwigmedicalfoundation.nl"/>
    <x v="55"/>
    <m/>
    <s v="http://pbs.twimg.com/profile_images/3736492331/abb2ac2e9d4c63cc2b7695b3fc0ce7f1_normal.jpeg"/>
    <x v="90"/>
    <d v="2019-07-10T00:00:00.000"/>
    <s v="09:08:39"/>
    <s v="https://twitter.com/umcugenetica/status/1148881711842942976"/>
    <m/>
    <m/>
    <s v="1148881711842942976"/>
    <m/>
    <b v="0"/>
    <n v="0"/>
    <s v=""/>
    <b v="0"/>
    <x v="3"/>
    <m/>
    <s v=""/>
    <b v="0"/>
    <n v="2"/>
    <s v="1148531760281653250"/>
    <s v="Twitter Web Client"/>
    <b v="0"/>
    <s v="1148531760281653250"/>
    <s v="Tweet"/>
    <n v="0"/>
    <n v="0"/>
    <m/>
    <m/>
    <m/>
    <m/>
    <m/>
    <m/>
    <m/>
    <m/>
    <n v="1"/>
    <s v="8"/>
    <s v="8"/>
    <n v="0"/>
    <n v="0"/>
    <n v="1"/>
    <n v="4.166666666666667"/>
    <n v="0"/>
    <n v="0"/>
    <n v="23"/>
    <n v="95.83333333333333"/>
    <n v="24"/>
  </r>
  <r>
    <s v="myheritagenorge"/>
    <s v="myheritagenorge"/>
    <m/>
    <m/>
    <m/>
    <m/>
    <m/>
    <m/>
    <m/>
    <m/>
    <s v="No"/>
    <n v="193"/>
    <m/>
    <m/>
    <x v="2"/>
    <d v="2019-07-10T11:26:55.000"/>
    <s v="Bestill din billett nå og benytt deg av vår &quot;early bird&quot;-rabatt som gjelder ut denne måneden! #earlybird #Amsterdam #MyHeritageLIVE #konferanse #slektsforskning #brukerkonferanse #MyHeritageLIVE2019 #rabatt #DNA #DNAtest https://t.co/HF3MPg4VKO"/>
    <s v="http://www.live2019.myheritage.com"/>
    <s v="myheritage.com"/>
    <x v="66"/>
    <m/>
    <s v="http://pbs.twimg.com/profile_images/530024491703738368/IpUWoLDg_normal.jpeg"/>
    <x v="91"/>
    <d v="2019-07-10T00:00:00.000"/>
    <s v="11:26:55"/>
    <s v="https://twitter.com/myheritagenorge/status/1148916507121819650"/>
    <m/>
    <m/>
    <s v="1148916507121819650"/>
    <m/>
    <b v="0"/>
    <n v="0"/>
    <s v=""/>
    <b v="0"/>
    <x v="5"/>
    <m/>
    <s v=""/>
    <b v="0"/>
    <n v="0"/>
    <s v=""/>
    <s v="Twitter Web Client"/>
    <b v="0"/>
    <s v="1148916507121819650"/>
    <s v="Tweet"/>
    <n v="0"/>
    <n v="0"/>
    <m/>
    <m/>
    <m/>
    <m/>
    <m/>
    <m/>
    <m/>
    <m/>
    <n v="1"/>
    <s v="2"/>
    <s v="2"/>
    <n v="0"/>
    <n v="0"/>
    <n v="1"/>
    <n v="3.7037037037037037"/>
    <n v="0"/>
    <n v="0"/>
    <n v="26"/>
    <n v="96.29629629629629"/>
    <n v="27"/>
  </r>
  <r>
    <s v="angie_lefty22"/>
    <s v="angie_lefty22"/>
    <m/>
    <m/>
    <m/>
    <m/>
    <m/>
    <m/>
    <m/>
    <m/>
    <s v="No"/>
    <n v="194"/>
    <m/>
    <m/>
    <x v="2"/>
    <d v="2019-07-10T11:49:55.000"/>
    <s v="#DNATest https://t.co/5wUyppMnbi"/>
    <m/>
    <m/>
    <x v="24"/>
    <s v="https://pbs.twimg.com/media/D_HKu9iXYAEu2Lj.jpg"/>
    <s v="https://pbs.twimg.com/media/D_HKu9iXYAEu2Lj.jpg"/>
    <x v="92"/>
    <d v="2019-07-10T00:00:00.000"/>
    <s v="11:49:55"/>
    <s v="https://twitter.com/angie_lefty22/status/1148922293567021056"/>
    <m/>
    <m/>
    <s v="1148922293567021056"/>
    <m/>
    <b v="0"/>
    <n v="2"/>
    <s v=""/>
    <b v="0"/>
    <x v="2"/>
    <m/>
    <s v=""/>
    <b v="0"/>
    <n v="0"/>
    <s v=""/>
    <s v="Twitter for iPhone"/>
    <b v="0"/>
    <s v="1148922293567021056"/>
    <s v="Tweet"/>
    <n v="0"/>
    <n v="0"/>
    <m/>
    <m/>
    <m/>
    <m/>
    <m/>
    <m/>
    <m/>
    <m/>
    <n v="1"/>
    <s v="2"/>
    <s v="2"/>
    <n v="0"/>
    <n v="0"/>
    <n v="0"/>
    <n v="0"/>
    <n v="0"/>
    <n v="0"/>
    <n v="1"/>
    <n v="100"/>
    <n v="1"/>
  </r>
  <r>
    <s v="mjlblogger"/>
    <s v="mjlblogger"/>
    <m/>
    <m/>
    <m/>
    <m/>
    <m/>
    <m/>
    <m/>
    <m/>
    <s v="No"/>
    <n v="195"/>
    <m/>
    <m/>
    <x v="2"/>
    <d v="2019-07-06T16:01:23.000"/>
    <s v="Have you ever tried a DNA test which can tell you how to lose weight, what not to eat, and how your skin will age? This is fascinating stuff https://t.co/qZjY7aaP1k #dnatest #evergreenlife https://t.co/ZgnSTviTYy"/>
    <s v="https://melissajanelee.com/evergreen-life/"/>
    <s v="melissajanelee.com"/>
    <x v="67"/>
    <s v="https://pbs.twimg.com/media/D-zd7exWwAE9nYI.jpg"/>
    <s v="https://pbs.twimg.com/media/D-zd7exWwAE9nYI.jpg"/>
    <x v="93"/>
    <d v="2019-07-06T00:00:00.000"/>
    <s v="16:01:23"/>
    <s v="https://twitter.com/mjlblogger/status/1147536027504054272"/>
    <m/>
    <m/>
    <s v="1147536027504054272"/>
    <m/>
    <b v="0"/>
    <n v="0"/>
    <s v=""/>
    <b v="0"/>
    <x v="0"/>
    <m/>
    <s v=""/>
    <b v="0"/>
    <n v="0"/>
    <s v=""/>
    <s v="SocialOomph"/>
    <b v="0"/>
    <s v="1147536027504054272"/>
    <s v="Tweet"/>
    <n v="0"/>
    <n v="0"/>
    <m/>
    <m/>
    <m/>
    <m/>
    <m/>
    <m/>
    <m/>
    <m/>
    <n v="2"/>
    <s v="11"/>
    <s v="11"/>
    <n v="1"/>
    <n v="3.225806451612903"/>
    <n v="1"/>
    <n v="3.225806451612903"/>
    <n v="0"/>
    <n v="0"/>
    <n v="29"/>
    <n v="93.54838709677419"/>
    <n v="31"/>
  </r>
  <r>
    <s v="mjlblogger"/>
    <s v="mjlblogger"/>
    <m/>
    <m/>
    <m/>
    <m/>
    <m/>
    <m/>
    <m/>
    <m/>
    <s v="No"/>
    <n v="196"/>
    <m/>
    <m/>
    <x v="2"/>
    <d v="2019-07-08T17:02:01.000"/>
    <s v="Ever thought about getting a DNA test to find out your ethnic roots? Try this one https://t.co/23ZRtiypKZ #lblogger #ancestry #dnatest https://t.co/e4WDbLilNk"/>
    <s v="https://melissajanelee.com/ancestry-dna-test/"/>
    <s v="melissajanelee.com"/>
    <x v="68"/>
    <s v="https://pbs.twimg.com/media/D-9-_JcWwAAklZl.jpg"/>
    <s v="https://pbs.twimg.com/media/D-9-_JcWwAAklZl.jpg"/>
    <x v="94"/>
    <d v="2019-07-08T00:00:00.000"/>
    <s v="17:02:01"/>
    <s v="https://twitter.com/mjlblogger/status/1148276061370761217"/>
    <m/>
    <m/>
    <s v="1148276061370761217"/>
    <m/>
    <b v="0"/>
    <n v="0"/>
    <s v=""/>
    <b v="0"/>
    <x v="0"/>
    <m/>
    <s v=""/>
    <b v="0"/>
    <n v="2"/>
    <s v=""/>
    <s v="SocialOomph"/>
    <b v="0"/>
    <s v="1148276061370761217"/>
    <s v="Tweet"/>
    <n v="0"/>
    <n v="0"/>
    <m/>
    <m/>
    <m/>
    <m/>
    <m/>
    <m/>
    <m/>
    <m/>
    <n v="2"/>
    <s v="11"/>
    <s v="11"/>
    <n v="0"/>
    <n v="0"/>
    <n v="0"/>
    <n v="0"/>
    <n v="0"/>
    <n v="0"/>
    <n v="19"/>
    <n v="100"/>
    <n v="19"/>
  </r>
  <r>
    <s v="familytreetips2"/>
    <s v="mjlblogger"/>
    <m/>
    <m/>
    <m/>
    <m/>
    <m/>
    <m/>
    <m/>
    <m/>
    <s v="No"/>
    <n v="197"/>
    <m/>
    <m/>
    <x v="0"/>
    <d v="2019-07-08T17:20:50.000"/>
    <s v="Ever thought about getting a DNA test to find out your ethnic roots? Try this one https://t.co/23ZRtiypKZ #lblogger #ancestry #dnatest https://t.co/e4WDbLilNk"/>
    <s v="https://melissajanelee.com/ancestry-dna-test/"/>
    <s v="melissajanelee.com"/>
    <x v="44"/>
    <m/>
    <s v="http://pbs.twimg.com/profile_images/767014602169286656/gAInEenp_normal.jpg"/>
    <x v="95"/>
    <d v="2019-07-08T00:00:00.000"/>
    <s v="17:20:50"/>
    <s v="https://twitter.com/familytreetips2/status/1148280798086336512"/>
    <m/>
    <m/>
    <s v="1148280798086336512"/>
    <m/>
    <b v="0"/>
    <n v="0"/>
    <s v=""/>
    <b v="0"/>
    <x v="0"/>
    <m/>
    <s v=""/>
    <b v="0"/>
    <n v="2"/>
    <s v="1148276061370761217"/>
    <s v="RetweetFTT"/>
    <b v="0"/>
    <s v="1148276061370761217"/>
    <s v="Tweet"/>
    <n v="0"/>
    <n v="0"/>
    <m/>
    <m/>
    <m/>
    <m/>
    <m/>
    <m/>
    <m/>
    <m/>
    <n v="1"/>
    <s v="11"/>
    <s v="11"/>
    <n v="0"/>
    <n v="0"/>
    <n v="0"/>
    <n v="0"/>
    <n v="0"/>
    <n v="0"/>
    <n v="19"/>
    <n v="100"/>
    <n v="19"/>
  </r>
  <r>
    <s v="garthgerman"/>
    <s v="garthgerman"/>
    <m/>
    <m/>
    <m/>
    <m/>
    <m/>
    <m/>
    <m/>
    <m/>
    <s v="No"/>
    <n v="198"/>
    <m/>
    <m/>
    <x v="2"/>
    <d v="2019-07-10T13:01:51.000"/>
    <s v="These #DNA tests can lead to some uncomfortable discussions..._x000a_#ancestry #DNATest #LineageMatters #lineage #23andme #uncomfortablediscussion #comics #comicartist #comicstrip #funnycomics _x000a_See more at https://t.co/nFBz7SeiaA https://t.co/u4F8Qq0cpa"/>
    <s v="http://www.garthtoons.com/"/>
    <s v="garthtoons.com"/>
    <x v="69"/>
    <s v="https://pbs.twimg.com/media/D_HbMsMU0AE_B1x.jpg"/>
    <s v="https://pbs.twimg.com/media/D_HbMsMU0AE_B1x.jpg"/>
    <x v="96"/>
    <d v="2019-07-10T00:00:00.000"/>
    <s v="13:01:51"/>
    <s v="https://twitter.com/garthgerman/status/1148940394853326849"/>
    <m/>
    <m/>
    <s v="1148940394853326849"/>
    <m/>
    <b v="0"/>
    <n v="0"/>
    <s v=""/>
    <b v="0"/>
    <x v="0"/>
    <m/>
    <s v=""/>
    <b v="0"/>
    <n v="1"/>
    <s v=""/>
    <s v="Twitter for iPhone"/>
    <b v="0"/>
    <s v="1148940394853326849"/>
    <s v="Tweet"/>
    <n v="0"/>
    <n v="0"/>
    <m/>
    <m/>
    <m/>
    <m/>
    <m/>
    <m/>
    <m/>
    <m/>
    <n v="1"/>
    <s v="11"/>
    <s v="11"/>
    <n v="1"/>
    <n v="4.545454545454546"/>
    <n v="1"/>
    <n v="4.545454545454546"/>
    <n v="0"/>
    <n v="0"/>
    <n v="20"/>
    <n v="90.9090909090909"/>
    <n v="22"/>
  </r>
  <r>
    <s v="familytreetips2"/>
    <s v="garthgerman"/>
    <m/>
    <m/>
    <m/>
    <m/>
    <m/>
    <m/>
    <m/>
    <m/>
    <s v="No"/>
    <n v="199"/>
    <m/>
    <m/>
    <x v="0"/>
    <d v="2019-07-10T13:20:59.000"/>
    <s v="These #DNA tests can lead to some uncomfortable discussions..._x000a_#ancestry #DNATest #LineageMatters #lineage #23andme #uncomfortablediscussion #comics #comicartist #comicstrip #funnycomics _x000a_See more at https://t.co/nFBz7SeiaA https://t.co/u4F8Qq0cpa"/>
    <m/>
    <m/>
    <x v="70"/>
    <m/>
    <s v="http://pbs.twimg.com/profile_images/767014602169286656/gAInEenp_normal.jpg"/>
    <x v="97"/>
    <d v="2019-07-10T00:00:00.000"/>
    <s v="13:20:59"/>
    <s v="https://twitter.com/familytreetips2/status/1148945211936190464"/>
    <m/>
    <m/>
    <s v="1148945211936190464"/>
    <m/>
    <b v="0"/>
    <n v="0"/>
    <s v=""/>
    <b v="0"/>
    <x v="0"/>
    <m/>
    <s v=""/>
    <b v="0"/>
    <n v="1"/>
    <s v="1148940394853326849"/>
    <s v="RetweetFTT"/>
    <b v="0"/>
    <s v="1148940394853326849"/>
    <s v="Tweet"/>
    <n v="0"/>
    <n v="0"/>
    <m/>
    <m/>
    <m/>
    <m/>
    <m/>
    <m/>
    <m/>
    <m/>
    <n v="1"/>
    <s v="11"/>
    <s v="11"/>
    <n v="1"/>
    <n v="4.545454545454546"/>
    <n v="1"/>
    <n v="4.545454545454546"/>
    <n v="0"/>
    <n v="0"/>
    <n v="20"/>
    <n v="90.9090909090909"/>
    <n v="22"/>
  </r>
  <r>
    <s v="comradenambu"/>
    <s v="pratheesh"/>
    <m/>
    <m/>
    <m/>
    <m/>
    <m/>
    <m/>
    <m/>
    <m/>
    <s v="No"/>
    <n v="200"/>
    <m/>
    <m/>
    <x v="3"/>
    <d v="2019-07-10T17:14:59.000"/>
    <s v="@e_salam @pratheesh But what are the names of rape-accused comrades demanding entry  to Guruvayurappan Temple before #DNAtest?_x000a__x000a_#lolSALAM https://t.co/pzfHMblnx7"/>
    <m/>
    <m/>
    <x v="71"/>
    <s v="https://pbs.twimg.com/media/D_IU_HWXUAMCF_Q.jpg"/>
    <s v="https://pbs.twimg.com/media/D_IU_HWXUAMCF_Q.jpg"/>
    <x v="98"/>
    <d v="2019-07-10T00:00:00.000"/>
    <s v="17:14:59"/>
    <s v="https://twitter.com/comradenambu/status/1149004099993690112"/>
    <m/>
    <m/>
    <s v="1149004099993690112"/>
    <s v="1148995149835513856"/>
    <b v="0"/>
    <n v="1"/>
    <s v="354229519"/>
    <b v="0"/>
    <x v="0"/>
    <m/>
    <s v=""/>
    <b v="0"/>
    <n v="0"/>
    <s v=""/>
    <s v="Twitter Web Client"/>
    <b v="0"/>
    <s v="1148995149835513856"/>
    <s v="Tweet"/>
    <n v="0"/>
    <n v="0"/>
    <m/>
    <m/>
    <m/>
    <m/>
    <m/>
    <m/>
    <m/>
    <m/>
    <n v="1"/>
    <s v="14"/>
    <s v="14"/>
    <m/>
    <m/>
    <m/>
    <m/>
    <m/>
    <m/>
    <m/>
    <m/>
    <m/>
  </r>
  <r>
    <s v="writersafterdrk"/>
    <s v="writersafterdrk"/>
    <m/>
    <m/>
    <m/>
    <m/>
    <m/>
    <m/>
    <m/>
    <m/>
    <s v="No"/>
    <n v="202"/>
    <m/>
    <m/>
    <x v="2"/>
    <d v="2019-07-10T22:38:02.000"/>
    <s v="DNA Testing: The Good, the Bad, and the Ugly 😮🤓_x000a__x000a_https://t.co/OyFWpAfTIX_x000a__x000a_#DNATest #Podcast #lol #GeneticTesting #23andme #MyHeritage https://t.co/f3Yau6oTSf"/>
    <s v="https://www.spreaker.com/user/10973353/dna-testing"/>
    <s v="spreaker.com"/>
    <x v="72"/>
    <s v="https://pbs.twimg.com/media/D_JfFAdXUAET3fZ.jpg"/>
    <s v="https://pbs.twimg.com/media/D_JfFAdXUAET3fZ.jpg"/>
    <x v="99"/>
    <d v="2019-07-10T00:00:00.000"/>
    <s v="22:38:02"/>
    <s v="https://twitter.com/writersafterdrk/status/1149085396279726086"/>
    <m/>
    <m/>
    <s v="1149085396279726086"/>
    <m/>
    <b v="0"/>
    <n v="0"/>
    <s v=""/>
    <b v="0"/>
    <x v="0"/>
    <m/>
    <s v=""/>
    <b v="0"/>
    <n v="0"/>
    <s v=""/>
    <s v="Buffer"/>
    <b v="0"/>
    <s v="1149085396279726086"/>
    <s v="Tweet"/>
    <n v="0"/>
    <n v="0"/>
    <m/>
    <m/>
    <m/>
    <m/>
    <m/>
    <m/>
    <m/>
    <m/>
    <n v="1"/>
    <s v="2"/>
    <s v="2"/>
    <n v="1"/>
    <n v="6.666666666666667"/>
    <n v="2"/>
    <n v="13.333333333333334"/>
    <n v="0"/>
    <n v="0"/>
    <n v="12"/>
    <n v="80"/>
    <n v="15"/>
  </r>
  <r>
    <s v="sakurachingbchu"/>
    <s v="sakurachingbchu"/>
    <m/>
    <m/>
    <m/>
    <m/>
    <m/>
    <m/>
    <m/>
    <m/>
    <s v="No"/>
    <n v="203"/>
    <m/>
    <m/>
    <x v="2"/>
    <d v="2019-07-11T02:45:00.000"/>
    <s v="If you want to have a better life, I believe dnation DNA Test_x000a_5 DNA report only sales USD2250 now_x000a_If you want to buy please DM_x000a__x000a_#Model #HKModel #FreelanceModel #攝影 #Photography #PhotographyModel #TheMills #HKGirl #HK #Dnation #DNATest #DNA檢測 #健康生活 #健康 #LifeStyle #Life https://t.co/dG05t1ermT"/>
    <m/>
    <m/>
    <x v="73"/>
    <s v="https://pbs.twimg.com/media/D_KXmDRWwAAlb48.jpg"/>
    <s v="https://pbs.twimg.com/media/D_KXmDRWwAAlb48.jpg"/>
    <x v="100"/>
    <d v="2019-07-11T00:00:00.000"/>
    <s v="02:45:00"/>
    <s v="https://twitter.com/sakurachingbchu/status/1149147548084518912"/>
    <m/>
    <m/>
    <s v="1149147548084518912"/>
    <m/>
    <b v="0"/>
    <n v="2"/>
    <s v=""/>
    <b v="0"/>
    <x v="0"/>
    <m/>
    <s v=""/>
    <b v="0"/>
    <n v="1"/>
    <s v=""/>
    <s v="Twitter for Android"/>
    <b v="0"/>
    <s v="1149147548084518912"/>
    <s v="Tweet"/>
    <n v="0"/>
    <n v="0"/>
    <m/>
    <m/>
    <m/>
    <m/>
    <m/>
    <m/>
    <m/>
    <m/>
    <n v="1"/>
    <s v="2"/>
    <s v="2"/>
    <n v="1"/>
    <n v="2.3255813953488373"/>
    <n v="0"/>
    <n v="0"/>
    <n v="0"/>
    <n v="0"/>
    <n v="42"/>
    <n v="97.67441860465117"/>
    <n v="43"/>
  </r>
  <r>
    <s v="angieservellon_"/>
    <s v="alphabiolabs"/>
    <m/>
    <m/>
    <m/>
    <m/>
    <m/>
    <m/>
    <m/>
    <m/>
    <s v="No"/>
    <n v="204"/>
    <m/>
    <m/>
    <x v="0"/>
    <d v="2019-07-11T14:04:14.000"/>
    <s v="@enriqueiglesias's father, @JulioIglesias has lost a court case in Spain after paternity testing proves he is the biological father of 43-year-old Javier Sanchez-Santos_x000a__x000a_https://t.co/2CKmOV1EaZ_x000a__x000a_#JulioIglesias #PaternityTest #DNATest"/>
    <m/>
    <m/>
    <x v="12"/>
    <m/>
    <s v="http://pbs.twimg.com/profile_images/1141011657860083712/0HMDcgBo_normal.jpg"/>
    <x v="101"/>
    <d v="2019-07-11T00:00:00.000"/>
    <s v="14:04:14"/>
    <s v="https://twitter.com/angieservellon_/status/1149318483009667073"/>
    <m/>
    <m/>
    <s v="1149318483009667073"/>
    <m/>
    <b v="0"/>
    <n v="0"/>
    <s v=""/>
    <b v="0"/>
    <x v="0"/>
    <m/>
    <s v=""/>
    <b v="0"/>
    <n v="1"/>
    <s v="1149294807820451852"/>
    <s v="Twitter for iPhone"/>
    <b v="0"/>
    <s v="1149294807820451852"/>
    <s v="Tweet"/>
    <n v="0"/>
    <n v="0"/>
    <m/>
    <m/>
    <m/>
    <m/>
    <m/>
    <m/>
    <m/>
    <m/>
    <n v="1"/>
    <s v="6"/>
    <s v="6"/>
    <m/>
    <m/>
    <m/>
    <m/>
    <m/>
    <m/>
    <m/>
    <m/>
    <m/>
  </r>
  <r>
    <s v="bizarroclone"/>
    <s v="bizarroclone"/>
    <m/>
    <m/>
    <m/>
    <m/>
    <m/>
    <m/>
    <m/>
    <m/>
    <s v="No"/>
    <n v="207"/>
    <m/>
    <m/>
    <x v="2"/>
    <d v="2019-07-11T14:59:16.000"/>
    <s v="#SocialMediaNews #TwitterNews: So-called #StableGenius #TrumpPocalypse #ripped into #SocialMediaGiants in a #TweetStorm that #botched #ElizabethWarren's #DNAtest and #confused his #CampaignLaunch with #ElectionDay https://t.co/hTQW06mLis"/>
    <s v="https://www.dailymail.co.uk/news/article-7236847/Trump-tweetstorm-botches-Warrens-DNA-test-confuses-campaign-launch-Election-Day.html?ito=social-twitter_dailymailus"/>
    <s v="co.uk"/>
    <x v="74"/>
    <m/>
    <s v="http://pbs.twimg.com/profile_images/898216681394262016/Ojqui59V_normal.jpg"/>
    <x v="102"/>
    <d v="2019-07-11T00:00:00.000"/>
    <s v="14:59:16"/>
    <s v="https://twitter.com/bizarroclone/status/1149332331959689216"/>
    <m/>
    <m/>
    <s v="1149332331959689216"/>
    <s v="1149332331221532672"/>
    <b v="0"/>
    <n v="0"/>
    <s v="2827610178"/>
    <b v="0"/>
    <x v="0"/>
    <m/>
    <s v=""/>
    <b v="0"/>
    <n v="0"/>
    <s v=""/>
    <s v="Twitter Web Client"/>
    <b v="0"/>
    <s v="1149332331221532672"/>
    <s v="Tweet"/>
    <n v="0"/>
    <n v="0"/>
    <m/>
    <m/>
    <m/>
    <m/>
    <m/>
    <m/>
    <m/>
    <m/>
    <n v="1"/>
    <s v="2"/>
    <s v="2"/>
    <n v="0"/>
    <n v="0"/>
    <n v="2"/>
    <n v="9.090909090909092"/>
    <n v="0"/>
    <n v="0"/>
    <n v="20"/>
    <n v="90.9090909090909"/>
    <n v="22"/>
  </r>
  <r>
    <s v="naijasnow"/>
    <s v="naijasnow"/>
    <m/>
    <m/>
    <m/>
    <m/>
    <m/>
    <m/>
    <m/>
    <m/>
    <s v="No"/>
    <n v="208"/>
    <m/>
    <m/>
    <x v="2"/>
    <d v="2019-07-11T15:48:25.000"/>
    <s v="#DNATest #ChildSupport $1,366 check mate Hot Girls: 10 https://t.co/1Bgc7F1onl"/>
    <s v="https://twitter.com/dimitriuzaka/status/1149321144123777024"/>
    <s v="twitter.com"/>
    <x v="75"/>
    <m/>
    <s v="http://pbs.twimg.com/profile_images/1017274072156303360/XHuVo0pn_normal.jpg"/>
    <x v="103"/>
    <d v="2019-07-11T00:00:00.000"/>
    <s v="15:48:25"/>
    <s v="https://twitter.com/naijasnow/status/1149344701872529409"/>
    <m/>
    <m/>
    <s v="1149344701872529409"/>
    <m/>
    <b v="0"/>
    <n v="0"/>
    <s v=""/>
    <b v="1"/>
    <x v="0"/>
    <m/>
    <s v="1149321144123777024"/>
    <b v="0"/>
    <n v="0"/>
    <s v=""/>
    <s v="Twitter for iPhone"/>
    <b v="0"/>
    <s v="1149344701872529409"/>
    <s v="Tweet"/>
    <n v="0"/>
    <n v="0"/>
    <m/>
    <m/>
    <m/>
    <m/>
    <m/>
    <m/>
    <m/>
    <m/>
    <n v="1"/>
    <s v="2"/>
    <s v="2"/>
    <n v="1"/>
    <n v="11.11111111111111"/>
    <n v="0"/>
    <n v="0"/>
    <n v="0"/>
    <n v="0"/>
    <n v="8"/>
    <n v="88.88888888888889"/>
    <n v="9"/>
  </r>
  <r>
    <s v="genomickitchen"/>
    <s v="genomickitchen"/>
    <m/>
    <m/>
    <m/>
    <m/>
    <m/>
    <m/>
    <m/>
    <m/>
    <s v="No"/>
    <n v="209"/>
    <m/>
    <m/>
    <x v="2"/>
    <d v="2019-07-11T16:01:21.000"/>
    <s v="How to Choose the Right Genomic DNA Test_x000a_1. What do they do with your personal data?_x000a_2. How to best interpret your results_x000a_3. Don’t buy reports from companies who suggest supplements in their reports https://t.co/CjQ5tpA3iF #dnatest #nutrigenomics https://t.co/iPQL4sq3xf"/>
    <s v="https://www.genomickitchen.com/blog/why-a-dna-test-is-important"/>
    <s v="genomickitchen.com"/>
    <x v="76"/>
    <s v="https://pbs.twimg.com/media/D_NN4BLXkAMmzco.jpg"/>
    <s v="https://pbs.twimg.com/media/D_NN4BLXkAMmzco.jpg"/>
    <x v="104"/>
    <d v="2019-07-11T00:00:00.000"/>
    <s v="16:01:21"/>
    <s v="https://twitter.com/genomickitchen/status/1149347956023332864"/>
    <m/>
    <m/>
    <s v="1149347956023332864"/>
    <m/>
    <b v="0"/>
    <n v="0"/>
    <s v=""/>
    <b v="0"/>
    <x v="0"/>
    <m/>
    <s v=""/>
    <b v="0"/>
    <n v="0"/>
    <s v=""/>
    <s v="Buffer"/>
    <b v="0"/>
    <s v="1149347956023332864"/>
    <s v="Tweet"/>
    <n v="0"/>
    <n v="0"/>
    <m/>
    <m/>
    <m/>
    <m/>
    <m/>
    <m/>
    <m/>
    <m/>
    <n v="1"/>
    <s v="2"/>
    <s v="2"/>
    <n v="2"/>
    <n v="5.128205128205129"/>
    <n v="0"/>
    <n v="0"/>
    <n v="0"/>
    <n v="0"/>
    <n v="37"/>
    <n v="94.87179487179488"/>
    <n v="39"/>
  </r>
  <r>
    <s v="alphabiolabsusa"/>
    <s v="alphabiolabsusa"/>
    <m/>
    <m/>
    <m/>
    <m/>
    <m/>
    <m/>
    <m/>
    <m/>
    <s v="No"/>
    <n v="210"/>
    <m/>
    <m/>
    <x v="2"/>
    <d v="2019-07-06T19:01:03.000"/>
    <s v="Get a Paternity Test from our award-winning laboratory for the special online price of $119 with results within 3-5 days! Buy now https://t.co/79XxxfSnmJ_x000a__x000a_#USA #DNATest #PaternityTest https://t.co/kbM3HEFaAw"/>
    <s v="https://alphabiolabs.us/public-testing-services/paternity-testing"/>
    <s v="alphabiolabs.us"/>
    <x v="77"/>
    <s v="https://pbs.twimg.com/media/D-0HDgWW4AAI5sW.png"/>
    <s v="https://pbs.twimg.com/media/D-0HDgWW4AAI5sW.png"/>
    <x v="105"/>
    <d v="2019-07-06T00:00:00.000"/>
    <s v="19:01:03"/>
    <s v="https://twitter.com/alphabiolabsusa/status/1147581239739789312"/>
    <m/>
    <m/>
    <s v="1147581239739789312"/>
    <m/>
    <b v="0"/>
    <n v="0"/>
    <s v=""/>
    <b v="0"/>
    <x v="0"/>
    <m/>
    <s v=""/>
    <b v="0"/>
    <n v="0"/>
    <s v=""/>
    <s v="Hootsuite Inc."/>
    <b v="0"/>
    <s v="1147581239739789312"/>
    <s v="Tweet"/>
    <n v="0"/>
    <n v="0"/>
    <m/>
    <m/>
    <m/>
    <m/>
    <m/>
    <m/>
    <m/>
    <m/>
    <n v="1"/>
    <s v="6"/>
    <s v="6"/>
    <n v="2"/>
    <n v="7.407407407407407"/>
    <n v="0"/>
    <n v="0"/>
    <n v="0"/>
    <n v="0"/>
    <n v="25"/>
    <n v="92.5925925925926"/>
    <n v="27"/>
  </r>
  <r>
    <s v="alphabiolabsusa"/>
    <s v="julioiglesias"/>
    <m/>
    <m/>
    <m/>
    <m/>
    <m/>
    <m/>
    <m/>
    <m/>
    <s v="No"/>
    <n v="211"/>
    <m/>
    <m/>
    <x v="3"/>
    <d v="2019-07-11T17:00:34.000"/>
    <s v="@enriqueiglesias's father, @JulioIglesias has lost a court case in Spain after paternity testing proves he is the biological father of 43-year-old Javier Sanchez-Santos_x000a__x000a_https://t.co/kJWBEpkGhZ_x000a__x000a_#JulioIglesias #PaternityTest #DNATest"/>
    <s v="https://www.dailymail.co.uk/news/article-7232351/Julio-Iglesias-LOSES-paternity-case-Spanish-court-rules-father-man.html"/>
    <s v="co.uk"/>
    <x v="78"/>
    <m/>
    <s v="http://pbs.twimg.com/profile_images/978270779707154433/_2Q66n9p_normal.jpg"/>
    <x v="106"/>
    <d v="2019-07-11T00:00:00.000"/>
    <s v="17:00:34"/>
    <s v="https://twitter.com/alphabiolabsusa/status/1149362859379429379"/>
    <m/>
    <m/>
    <s v="1149362859379429379"/>
    <m/>
    <b v="0"/>
    <n v="0"/>
    <s v="46452468"/>
    <b v="0"/>
    <x v="0"/>
    <m/>
    <s v=""/>
    <b v="0"/>
    <n v="0"/>
    <s v=""/>
    <s v="Hootsuite Inc."/>
    <b v="0"/>
    <s v="1149362859379429379"/>
    <s v="Tweet"/>
    <n v="0"/>
    <n v="0"/>
    <m/>
    <m/>
    <m/>
    <m/>
    <m/>
    <m/>
    <m/>
    <m/>
    <n v="1"/>
    <s v="6"/>
    <s v="6"/>
    <m/>
    <m/>
    <m/>
    <m/>
    <m/>
    <m/>
    <m/>
    <m/>
    <m/>
  </r>
  <r>
    <s v="alabamajean"/>
    <s v="alabamajean"/>
    <m/>
    <m/>
    <m/>
    <m/>
    <m/>
    <m/>
    <m/>
    <m/>
    <s v="No"/>
    <n v="213"/>
    <m/>
    <m/>
    <x v="2"/>
    <d v="2019-07-11T20:07:12.000"/>
    <s v="#Customized #DNATest #Supplements #Health #Nutrition #Lifestyle #Change #Healthy #GlutenFree #GMOFree #NoBlindNutrition #HealthAndWellness"/>
    <m/>
    <m/>
    <x v="79"/>
    <m/>
    <s v="http://pbs.twimg.com/profile_images/1003160959773495296/QNm1C2Ft_normal.jpg"/>
    <x v="107"/>
    <d v="2019-07-11T00:00:00.000"/>
    <s v="20:07:12"/>
    <s v="https://twitter.com/alabamajean/status/1149409827380191233"/>
    <m/>
    <m/>
    <s v="1149409827380191233"/>
    <s v="1149408976863465472"/>
    <b v="0"/>
    <n v="0"/>
    <s v="3931392513"/>
    <b v="0"/>
    <x v="2"/>
    <m/>
    <s v=""/>
    <b v="0"/>
    <n v="0"/>
    <s v=""/>
    <s v="Twitter for iPhone"/>
    <b v="0"/>
    <s v="1149408976863465472"/>
    <s v="Tweet"/>
    <n v="0"/>
    <n v="0"/>
    <m/>
    <m/>
    <m/>
    <m/>
    <m/>
    <m/>
    <m/>
    <m/>
    <n v="1"/>
    <s v="2"/>
    <s v="2"/>
    <n v="1"/>
    <n v="8.333333333333334"/>
    <n v="0"/>
    <n v="0"/>
    <n v="0"/>
    <n v="0"/>
    <n v="11"/>
    <n v="91.66666666666667"/>
    <n v="12"/>
  </r>
  <r>
    <s v="johnber52009576"/>
    <s v="realcandaceo"/>
    <m/>
    <m/>
    <m/>
    <m/>
    <m/>
    <m/>
    <m/>
    <m/>
    <s v="No"/>
    <n v="214"/>
    <m/>
    <m/>
    <x v="1"/>
    <d v="2019-07-11T20:17:06.000"/>
    <s v="@RealCandaceO Two words. _x000a_#DNATest"/>
    <m/>
    <m/>
    <x v="24"/>
    <m/>
    <s v="http://pbs.twimg.com/profile_images/1134250767303315456/FhVf3yGm_normal.jpg"/>
    <x v="108"/>
    <d v="2019-07-11T00:00:00.000"/>
    <s v="20:17:06"/>
    <s v="https://twitter.com/johnber52009576/status/1149412317467013120"/>
    <m/>
    <m/>
    <s v="1149412317467013120"/>
    <s v="1149242175126941697"/>
    <b v="0"/>
    <n v="0"/>
    <s v="878247600096509952"/>
    <b v="0"/>
    <x v="0"/>
    <m/>
    <s v=""/>
    <b v="0"/>
    <n v="0"/>
    <s v=""/>
    <s v="Twitter for iPhone"/>
    <b v="0"/>
    <s v="1149242175126941697"/>
    <s v="Tweet"/>
    <n v="0"/>
    <n v="0"/>
    <m/>
    <m/>
    <m/>
    <m/>
    <m/>
    <m/>
    <m/>
    <m/>
    <n v="1"/>
    <s v="22"/>
    <s v="22"/>
    <n v="0"/>
    <n v="0"/>
    <n v="0"/>
    <n v="0"/>
    <n v="0"/>
    <n v="0"/>
    <n v="4"/>
    <n v="100"/>
    <n v="4"/>
  </r>
  <r>
    <s v="mjbiotech"/>
    <s v="dnaintel"/>
    <m/>
    <m/>
    <m/>
    <m/>
    <m/>
    <m/>
    <m/>
    <m/>
    <s v="No"/>
    <n v="215"/>
    <m/>
    <m/>
    <x v="0"/>
    <d v="2019-07-04T23:32:36.000"/>
    <s v="#DNA Study Reveals #Philistines Were Originally From Europe https://t.co/GAptZ35jaB #genealogy #anthropology #anthropologist #DNAtest #DNAtesting #dnasequencing #genome #genetictesting #science #medicine #genomics #geneticdisease #geneticdisorders #genes #business #entrepreneur"/>
    <s v="https://www.npr.org/2019/07/03/738586883/mideast-philistines-from-europe?utm_campaign=storyshare&amp;utm_source=twitter.com&amp;utm_medium=social"/>
    <s v="npr.org"/>
    <x v="14"/>
    <m/>
    <s v="http://pbs.twimg.com/profile_images/1115062335700389888/TBz-L-_s_normal.jpg"/>
    <x v="109"/>
    <d v="2019-07-04T00:00:00.000"/>
    <s v="23:32:36"/>
    <s v="https://twitter.com/mjbiotech/status/1146924801715527681"/>
    <m/>
    <m/>
    <s v="1146924801715527681"/>
    <m/>
    <b v="0"/>
    <n v="0"/>
    <s v=""/>
    <b v="0"/>
    <x v="0"/>
    <m/>
    <s v=""/>
    <b v="0"/>
    <n v="5"/>
    <s v="1146588576357986304"/>
    <s v="Twitter for Android"/>
    <b v="0"/>
    <s v="1146588576357986304"/>
    <s v="Tweet"/>
    <n v="0"/>
    <n v="0"/>
    <m/>
    <m/>
    <m/>
    <m/>
    <m/>
    <m/>
    <m/>
    <m/>
    <n v="9"/>
    <s v="3"/>
    <s v="3"/>
    <n v="0"/>
    <n v="0"/>
    <n v="0"/>
    <n v="0"/>
    <n v="0"/>
    <n v="0"/>
    <n v="24"/>
    <n v="100"/>
    <n v="24"/>
  </r>
  <r>
    <s v="mjbiotech"/>
    <s v="dnaintel"/>
    <m/>
    <m/>
    <m/>
    <m/>
    <m/>
    <m/>
    <m/>
    <m/>
    <s v="No"/>
    <n v="216"/>
    <m/>
    <m/>
    <x v="0"/>
    <d v="2019-07-04T23:32:44.000"/>
    <s v="https://t.co/4zhY6SJIu8 #schizophrenia #mentalhealth #anxiety #business #entrepreneur #SiliconValley #paloalto #menlopark #DNA #DNAtest #DNAtesting #dnasequencing #genome #genetictesting #science #medicine #genomics #geneticdisease #geneticdisorders #genes #DigitalTransformation"/>
    <s v="https://medicalxpress.com/news/2019-07-dna-reveals-schizophrenia-clue.html"/>
    <s v="medicalxpress.com"/>
    <x v="15"/>
    <m/>
    <s v="http://pbs.twimg.com/profile_images/1115062335700389888/TBz-L-_s_normal.jpg"/>
    <x v="110"/>
    <d v="2019-07-04T00:00:00.000"/>
    <s v="23:32:44"/>
    <s v="https://twitter.com/mjbiotech/status/1146924837132259328"/>
    <m/>
    <m/>
    <s v="1146924837132259328"/>
    <m/>
    <b v="0"/>
    <n v="0"/>
    <s v=""/>
    <b v="0"/>
    <x v="2"/>
    <m/>
    <s v=""/>
    <b v="0"/>
    <n v="5"/>
    <s v="1146589111190528000"/>
    <s v="Twitter for Android"/>
    <b v="0"/>
    <s v="1146589111190528000"/>
    <s v="Tweet"/>
    <n v="0"/>
    <n v="0"/>
    <m/>
    <m/>
    <m/>
    <m/>
    <m/>
    <m/>
    <m/>
    <m/>
    <n v="9"/>
    <s v="3"/>
    <s v="3"/>
    <n v="0"/>
    <n v="0"/>
    <n v="1"/>
    <n v="4.761904761904762"/>
    <n v="0"/>
    <n v="0"/>
    <n v="20"/>
    <n v="95.23809523809524"/>
    <n v="21"/>
  </r>
  <r>
    <s v="mjbiotech"/>
    <s v="dnaintel"/>
    <m/>
    <m/>
    <m/>
    <m/>
    <m/>
    <m/>
    <m/>
    <m/>
    <s v="No"/>
    <n v="217"/>
    <m/>
    <m/>
    <x v="0"/>
    <d v="2019-07-04T23:32:45.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6"/>
    <m/>
    <s v="http://pbs.twimg.com/profile_images/1115062335700389888/TBz-L-_s_normal.jpg"/>
    <x v="111"/>
    <d v="2019-07-04T00:00:00.000"/>
    <s v="23:32:45"/>
    <s v="https://twitter.com/mjbiotech/status/1146924842127712257"/>
    <m/>
    <m/>
    <s v="1146924842127712257"/>
    <m/>
    <b v="0"/>
    <n v="0"/>
    <s v=""/>
    <b v="0"/>
    <x v="2"/>
    <m/>
    <s v=""/>
    <b v="0"/>
    <n v="6"/>
    <s v="1146588818176446464"/>
    <s v="Twitter for Android"/>
    <b v="0"/>
    <s v="1146588818176446464"/>
    <s v="Tweet"/>
    <n v="0"/>
    <n v="0"/>
    <m/>
    <m/>
    <m/>
    <m/>
    <m/>
    <m/>
    <m/>
    <m/>
    <n v="9"/>
    <s v="3"/>
    <s v="3"/>
    <n v="0"/>
    <n v="0"/>
    <n v="1"/>
    <n v="4.761904761904762"/>
    <n v="0"/>
    <n v="0"/>
    <n v="20"/>
    <n v="95.23809523809524"/>
    <n v="21"/>
  </r>
  <r>
    <s v="mjbiotech"/>
    <s v="dnaintel"/>
    <m/>
    <m/>
    <m/>
    <m/>
    <m/>
    <m/>
    <m/>
    <m/>
    <s v="No"/>
    <n v="218"/>
    <m/>
    <m/>
    <x v="0"/>
    <d v="2019-07-04T23:32:47.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1115062335700389888/TBz-L-_s_normal.jpg"/>
    <x v="112"/>
    <d v="2019-07-04T00:00:00.000"/>
    <s v="23:32:47"/>
    <s v="https://twitter.com/mjbiotech/status/1146924850554003456"/>
    <m/>
    <m/>
    <s v="1146924850554003456"/>
    <m/>
    <b v="0"/>
    <n v="0"/>
    <s v=""/>
    <b v="0"/>
    <x v="0"/>
    <m/>
    <s v=""/>
    <b v="0"/>
    <n v="8"/>
    <s v="1146588000022872064"/>
    <s v="Twitter for Android"/>
    <b v="0"/>
    <s v="1146588000022872064"/>
    <s v="Tweet"/>
    <n v="0"/>
    <n v="0"/>
    <m/>
    <m/>
    <m/>
    <m/>
    <m/>
    <m/>
    <m/>
    <m/>
    <n v="9"/>
    <s v="3"/>
    <s v="3"/>
    <m/>
    <m/>
    <m/>
    <m/>
    <m/>
    <m/>
    <m/>
    <m/>
    <m/>
  </r>
  <r>
    <s v="mjbiotech"/>
    <s v="defencebriefing"/>
    <m/>
    <m/>
    <m/>
    <m/>
    <m/>
    <m/>
    <m/>
    <m/>
    <s v="No"/>
    <n v="220"/>
    <m/>
    <m/>
    <x v="0"/>
    <d v="2019-07-04T23:32:53.000"/>
    <s v="Mail-In Ancestry DNA Kits May Help Enemy to Target You, Navy's Top Officer Says https://t.co/ZAYo8DOJhx via @Militarydotcom #defence #defense #militarytraining #defencenews #defencebriefing #DNA #DNAtest #DNAtesting #dnasequencing #genome #genetictesting #science #medicine #navy"/>
    <s v="https://www.military.com/daily-news/2019/07/03/mail-ancestry-dna-kits-may-help-enemy-target-you-navys-top-officer-says.html#.XR1UBlcMNi0.twitter"/>
    <s v="military.com"/>
    <x v="12"/>
    <m/>
    <s v="http://pbs.twimg.com/profile_images/1115062335700389888/TBz-L-_s_normal.jpg"/>
    <x v="113"/>
    <d v="2019-07-04T00:00:00.000"/>
    <s v="23:32:53"/>
    <s v="https://twitter.com/mjbiotech/status/1146924876017614848"/>
    <m/>
    <m/>
    <s v="1146924876017614848"/>
    <m/>
    <b v="0"/>
    <n v="0"/>
    <s v=""/>
    <b v="0"/>
    <x v="0"/>
    <m/>
    <s v=""/>
    <b v="0"/>
    <n v="6"/>
    <s v="1146589356343345152"/>
    <s v="Twitter for Android"/>
    <b v="0"/>
    <s v="1146589356343345152"/>
    <s v="Tweet"/>
    <n v="0"/>
    <n v="0"/>
    <m/>
    <m/>
    <m/>
    <m/>
    <m/>
    <m/>
    <m/>
    <m/>
    <n v="1"/>
    <s v="3"/>
    <s v="3"/>
    <m/>
    <m/>
    <m/>
    <m/>
    <m/>
    <m/>
    <m/>
    <m/>
    <m/>
  </r>
  <r>
    <s v="mjbiotech"/>
    <s v="dnaintel"/>
    <m/>
    <m/>
    <m/>
    <m/>
    <m/>
    <m/>
    <m/>
    <m/>
    <s v="No"/>
    <n v="222"/>
    <m/>
    <m/>
    <x v="0"/>
    <d v="2019-07-04T23:32:55.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1115062335700389888/TBz-L-_s_normal.jpg"/>
    <x v="114"/>
    <d v="2019-07-04T00:00:00.000"/>
    <s v="23:32:55"/>
    <s v="https://twitter.com/mjbiotech/status/1146924883168944128"/>
    <m/>
    <m/>
    <s v="1146924883168944128"/>
    <m/>
    <b v="0"/>
    <n v="0"/>
    <s v=""/>
    <b v="0"/>
    <x v="0"/>
    <m/>
    <s v=""/>
    <b v="0"/>
    <n v="7"/>
    <s v="1146588248711602177"/>
    <s v="Twitter for Android"/>
    <b v="0"/>
    <s v="1146588248711602177"/>
    <s v="Tweet"/>
    <n v="0"/>
    <n v="0"/>
    <m/>
    <m/>
    <m/>
    <m/>
    <m/>
    <m/>
    <m/>
    <m/>
    <n v="9"/>
    <s v="3"/>
    <s v="3"/>
    <m/>
    <m/>
    <m/>
    <m/>
    <m/>
    <m/>
    <m/>
    <m/>
    <m/>
  </r>
  <r>
    <s v="mjbiotech"/>
    <s v="dnaintel"/>
    <m/>
    <m/>
    <m/>
    <m/>
    <m/>
    <m/>
    <m/>
    <m/>
    <s v="No"/>
    <n v="224"/>
    <m/>
    <m/>
    <x v="0"/>
    <d v="2019-07-04T23:32:57.000"/>
    <s v="Ancient DNA reveals that #Jews' biblical rivals were from #Greece https://t.co/RMSfw3u1MR #jewish #greek #DNA #DNAtest #DNAtesting #dnasequencing #genome #genetictesting #science #medicine #genomics #geneticdisease #geneticdisorders #genes #business #entrepreneur #SiliconValley"/>
    <s v="https://www.newscientist.com/article/2208581-ancient-dna-reveals-that-jews-biblical-rivals-were-from-greece/#.XR1Sa9dTS2o.twitter"/>
    <s v="newscientist.com"/>
    <x v="80"/>
    <m/>
    <s v="http://pbs.twimg.com/profile_images/1115062335700389888/TBz-L-_s_normal.jpg"/>
    <x v="115"/>
    <d v="2019-07-04T00:00:00.000"/>
    <s v="23:32:57"/>
    <s v="https://twitter.com/mjbiotech/status/1146924891205226497"/>
    <m/>
    <m/>
    <s v="1146924891205226497"/>
    <m/>
    <b v="0"/>
    <n v="0"/>
    <s v=""/>
    <b v="0"/>
    <x v="0"/>
    <m/>
    <s v=""/>
    <b v="0"/>
    <n v="5"/>
    <s v="1146587639870566405"/>
    <s v="Twitter for Android"/>
    <b v="0"/>
    <s v="1146587639870566405"/>
    <s v="Tweet"/>
    <n v="0"/>
    <n v="0"/>
    <m/>
    <m/>
    <m/>
    <m/>
    <m/>
    <m/>
    <m/>
    <m/>
    <n v="9"/>
    <s v="3"/>
    <s v="3"/>
    <n v="0"/>
    <n v="0"/>
    <n v="0"/>
    <n v="0"/>
    <n v="0"/>
    <n v="0"/>
    <n v="27"/>
    <n v="100"/>
    <n v="27"/>
  </r>
  <r>
    <s v="mjbiotech"/>
    <s v="dnaintel"/>
    <m/>
    <m/>
    <m/>
    <m/>
    <m/>
    <m/>
    <m/>
    <m/>
    <s v="No"/>
    <n v="225"/>
    <m/>
    <m/>
    <x v="0"/>
    <d v="2019-07-04T23:33:08.000"/>
    <s v="Former Belgian king Albert II agrees to DNA test in #paternity case https://t.co/TKVeylu26n #Belgium #Brussels #DNA #DNAtest #DNAtesting #dnasequencing #genome #genetictesting #science #medicine #genomics #geneticdisease #geneticdisorders #genes #business #entrepreneur #parents"/>
    <s v="https://www.theguardian.com/world/2019/may/29/former-belgian-king-albert-ii-agrees-to-dna-test-in-paternity-case-delphine-boel?CMP=share_btn_tw"/>
    <s v="theguardian.com"/>
    <x v="81"/>
    <m/>
    <s v="http://pbs.twimg.com/profile_images/1115062335700389888/TBz-L-_s_normal.jpg"/>
    <x v="116"/>
    <d v="2019-07-04T00:00:00.000"/>
    <s v="23:33:08"/>
    <s v="https://twitter.com/mjbiotech/status/1146924935304163328"/>
    <m/>
    <m/>
    <s v="1146924935304163328"/>
    <m/>
    <b v="0"/>
    <n v="0"/>
    <s v=""/>
    <b v="0"/>
    <x v="0"/>
    <m/>
    <s v=""/>
    <b v="0"/>
    <n v="7"/>
    <s v="1133727939592368129"/>
    <s v="Twitter for Android"/>
    <b v="0"/>
    <s v="1133727939592368129"/>
    <s v="Tweet"/>
    <n v="0"/>
    <n v="0"/>
    <m/>
    <m/>
    <m/>
    <m/>
    <m/>
    <m/>
    <m/>
    <m/>
    <n v="9"/>
    <s v="3"/>
    <s v="3"/>
    <n v="0"/>
    <n v="0"/>
    <n v="0"/>
    <n v="0"/>
    <n v="0"/>
    <n v="0"/>
    <n v="29"/>
    <n v="100"/>
    <n v="29"/>
  </r>
  <r>
    <s v="mjbiotech"/>
    <s v="dnaintel"/>
    <m/>
    <m/>
    <m/>
    <m/>
    <m/>
    <m/>
    <m/>
    <m/>
    <s v="No"/>
    <n v="226"/>
    <m/>
    <m/>
    <x v="0"/>
    <d v="2019-07-04T23:33:09.000"/>
    <s v="DNA Tests Could Help #Doctors Detect Infectious #Diseases Faster https://t.co/ZvMJEcC6qx via @WIRED #DNA #DNAtest #DNAtesting #genomics #genome #medtech #medicaltech #healthtech #health #healthcare #science #nutrition #sportsnutrition #business #Entrepreneur #branding #brands"/>
    <s v="https://www.wired.com/story/dna-sequencing-detect-infectious-disease/?mbid=social_twitter_onsiteshare"/>
    <s v="wired.com"/>
    <x v="82"/>
    <m/>
    <s v="http://pbs.twimg.com/profile_images/1115062335700389888/TBz-L-_s_normal.jpg"/>
    <x v="117"/>
    <d v="2019-07-04T00:00:00.000"/>
    <s v="23:33:09"/>
    <s v="https://twitter.com/mjbiotech/status/1146924941104885760"/>
    <m/>
    <m/>
    <s v="1146924941104885760"/>
    <m/>
    <b v="0"/>
    <n v="0"/>
    <s v=""/>
    <b v="0"/>
    <x v="0"/>
    <m/>
    <s v=""/>
    <b v="0"/>
    <n v="11"/>
    <s v="1055095586142216192"/>
    <s v="Twitter for Android"/>
    <b v="0"/>
    <s v="1055095586142216192"/>
    <s v="Tweet"/>
    <n v="0"/>
    <n v="0"/>
    <m/>
    <m/>
    <m/>
    <m/>
    <m/>
    <m/>
    <m/>
    <m/>
    <n v="9"/>
    <s v="3"/>
    <s v="3"/>
    <m/>
    <m/>
    <m/>
    <m/>
    <m/>
    <m/>
    <m/>
    <m/>
    <m/>
  </r>
  <r>
    <s v="mjbiotech"/>
    <s v="dnaintel"/>
    <m/>
    <m/>
    <m/>
    <m/>
    <m/>
    <m/>
    <m/>
    <m/>
    <s v="No"/>
    <n v="228"/>
    <m/>
    <m/>
    <x v="0"/>
    <d v="2019-07-04T23:33:14.000"/>
    <s v="https://t.co/ZgivnhVyBu #DNA #DNAtest #DNAtesting #dnasequencing #genome #genetictesting #science #medicine #genomics #geneticdisease #geneticdisorders #genes #business #entrepreneur #SiliconValley #paloalto #Seattle #technology #DigitalTransformation #DigitalMarketing #marketing"/>
    <s v="https://www.theatlantic.com/science/archive/2019/03/dna-tests-for-envelopes-have-a-price/583636/"/>
    <s v="theatlantic.com"/>
    <x v="47"/>
    <m/>
    <s v="http://pbs.twimg.com/profile_images/1115062335700389888/TBz-L-_s_normal.jpg"/>
    <x v="118"/>
    <d v="2019-07-04T00:00:00.000"/>
    <s v="23:33:14"/>
    <s v="https://twitter.com/mjbiotech/status/1146924964177743873"/>
    <m/>
    <m/>
    <s v="1146924964177743873"/>
    <m/>
    <b v="0"/>
    <n v="0"/>
    <s v=""/>
    <b v="0"/>
    <x v="2"/>
    <m/>
    <s v=""/>
    <b v="0"/>
    <n v="16"/>
    <s v="1102240644280524802"/>
    <s v="Twitter for Android"/>
    <b v="0"/>
    <s v="1102240644280524802"/>
    <s v="Tweet"/>
    <n v="0"/>
    <n v="0"/>
    <m/>
    <m/>
    <m/>
    <m/>
    <m/>
    <m/>
    <m/>
    <m/>
    <n v="9"/>
    <s v="3"/>
    <s v="3"/>
    <n v="0"/>
    <n v="0"/>
    <n v="0"/>
    <n v="0"/>
    <n v="0"/>
    <n v="0"/>
    <n v="21"/>
    <n v="100"/>
    <n v="21"/>
  </r>
  <r>
    <s v="mjbiotech"/>
    <s v="mjbiotech"/>
    <m/>
    <m/>
    <m/>
    <m/>
    <m/>
    <m/>
    <m/>
    <m/>
    <s v="No"/>
    <n v="229"/>
    <m/>
    <m/>
    <x v="2"/>
    <d v="2019-07-11T21:32:59.000"/>
    <s v="#Vermont biotech company sold in $1.2B deal https://t.co/2NwWGYHAo7 #biotech #biotechnology #business #entrepreneur #SiliconValley #paloalto #technology #DigitalTransformation #science #medicine #Pharma #Pharmaceutical #DNA #DNAtest #DNAtesting #dnasequencing #genome #genomics"/>
    <s v="https://www.wcax.com/content/news/Winooski-tech-firm-sold-to-Calif-company-for-nearly-12B-512585481.html"/>
    <s v="wcax.com"/>
    <x v="83"/>
    <m/>
    <s v="http://pbs.twimg.com/profile_images/1115062335700389888/TBz-L-_s_normal.jpg"/>
    <x v="119"/>
    <d v="2019-07-11T00:00:00.000"/>
    <s v="21:32:59"/>
    <s v="https://twitter.com/mjbiotech/status/1149431417023225856"/>
    <m/>
    <m/>
    <s v="1149431417023225856"/>
    <m/>
    <b v="0"/>
    <n v="3"/>
    <s v=""/>
    <b v="0"/>
    <x v="0"/>
    <m/>
    <s v=""/>
    <b v="0"/>
    <n v="1"/>
    <s v=""/>
    <s v="Twitter for Android"/>
    <b v="0"/>
    <s v="1149431417023225856"/>
    <s v="Tweet"/>
    <n v="0"/>
    <n v="0"/>
    <m/>
    <m/>
    <m/>
    <m/>
    <m/>
    <m/>
    <m/>
    <m/>
    <n v="2"/>
    <s v="3"/>
    <s v="3"/>
    <n v="0"/>
    <n v="0"/>
    <n v="0"/>
    <n v="0"/>
    <n v="0"/>
    <n v="0"/>
    <n v="26"/>
    <n v="100"/>
    <n v="26"/>
  </r>
  <r>
    <s v="mjbiotech"/>
    <s v="mjbiotech"/>
    <m/>
    <m/>
    <m/>
    <m/>
    <m/>
    <m/>
    <m/>
    <m/>
    <s v="No"/>
    <n v="230"/>
    <m/>
    <m/>
    <x v="0"/>
    <d v="2019-07-11T21:33:24.000"/>
    <s v="#Vermont biotech company sold in $1.2B deal https://t.co/2NwWGYHAo7 #biotech #biotechnology #business #entrepreneur #SiliconValley #paloalto #technology #DigitalTransformation #science #medicine #Pharma #Pharmaceutical #DNA #DNAtest #DNAtesting #dnasequencing #genome #genomics"/>
    <s v="https://www.wcax.com/content/news/Winooski-tech-firm-sold-to-Calif-company-for-nearly-12B-512585481.html"/>
    <s v="wcax.com"/>
    <x v="84"/>
    <m/>
    <s v="http://pbs.twimg.com/profile_images/1115062335700389888/TBz-L-_s_normal.jpg"/>
    <x v="120"/>
    <d v="2019-07-11T00:00:00.000"/>
    <s v="21:33:24"/>
    <s v="https://twitter.com/mjbiotech/status/1149431521360699395"/>
    <m/>
    <m/>
    <s v="1149431521360699395"/>
    <m/>
    <b v="0"/>
    <n v="0"/>
    <s v=""/>
    <b v="0"/>
    <x v="0"/>
    <m/>
    <s v=""/>
    <b v="0"/>
    <n v="1"/>
    <s v="1149431417023225856"/>
    <s v="Twitter for Android"/>
    <b v="0"/>
    <s v="1149431417023225856"/>
    <s v="Tweet"/>
    <n v="0"/>
    <n v="0"/>
    <m/>
    <m/>
    <m/>
    <m/>
    <m/>
    <m/>
    <m/>
    <m/>
    <n v="2"/>
    <s v="3"/>
    <s v="3"/>
    <n v="0"/>
    <n v="0"/>
    <n v="0"/>
    <n v="0"/>
    <n v="0"/>
    <n v="0"/>
    <n v="26"/>
    <n v="100"/>
    <n v="26"/>
  </r>
  <r>
    <s v="prioritydomains"/>
    <s v="defencebriefing"/>
    <m/>
    <m/>
    <m/>
    <m/>
    <m/>
    <m/>
    <m/>
    <m/>
    <s v="No"/>
    <n v="231"/>
    <m/>
    <m/>
    <x v="0"/>
    <d v="2019-07-11T21:56:11.000"/>
    <s v="Mail-In Ancestry DNA Kits May Help Enemy to Target You, Navy's Top Officer Says https://t.co/ZAYo8DOJhx via @Militarydotcom #defence #defense #militarytraining #defencenews #defencebriefing #DNA #DNAtest #DNAtesting #dnasequencing #genome #genetictesting #science #medicine #navy"/>
    <s v="https://www.military.com/daily-news/2019/07/03/mail-ancestry-dna-kits-may-help-enemy-target-you-navys-top-officer-says.html#.XR1UBlcMNi0.twitter"/>
    <s v="military.com"/>
    <x v="12"/>
    <m/>
    <s v="http://pbs.twimg.com/profile_images/1101456430593466369/tLtywTYG_normal.png"/>
    <x v="121"/>
    <d v="2019-07-11T00:00:00.000"/>
    <s v="21:56:11"/>
    <s v="https://twitter.com/prioritydomains/status/1149437254391226368"/>
    <m/>
    <m/>
    <s v="1149437254391226368"/>
    <m/>
    <b v="0"/>
    <n v="0"/>
    <s v=""/>
    <b v="0"/>
    <x v="0"/>
    <m/>
    <s v=""/>
    <b v="0"/>
    <n v="6"/>
    <s v="1146589356343345152"/>
    <s v="Twitter for Android"/>
    <b v="0"/>
    <s v="1146589356343345152"/>
    <s v="Tweet"/>
    <n v="0"/>
    <n v="0"/>
    <m/>
    <m/>
    <m/>
    <m/>
    <m/>
    <m/>
    <m/>
    <m/>
    <n v="1"/>
    <s v="3"/>
    <s v="3"/>
    <m/>
    <m/>
    <m/>
    <m/>
    <m/>
    <m/>
    <m/>
    <m/>
    <m/>
  </r>
  <r>
    <s v="prioritydomains"/>
    <s v="dnaintel"/>
    <m/>
    <m/>
    <m/>
    <m/>
    <m/>
    <m/>
    <m/>
    <m/>
    <s v="No"/>
    <n v="233"/>
    <m/>
    <m/>
    <x v="0"/>
    <d v="2019-07-11T21:57:27.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1101456430593466369/tLtywTYG_normal.png"/>
    <x v="122"/>
    <d v="2019-07-11T00:00:00.000"/>
    <s v="21:57:27"/>
    <s v="https://twitter.com/prioritydomains/status/1149437573057699840"/>
    <m/>
    <m/>
    <s v="1149437573057699840"/>
    <m/>
    <b v="0"/>
    <n v="0"/>
    <s v=""/>
    <b v="0"/>
    <x v="0"/>
    <m/>
    <s v=""/>
    <b v="0"/>
    <n v="7"/>
    <s v="1146588248711602177"/>
    <s v="Twitter for Android"/>
    <b v="0"/>
    <s v="1146588248711602177"/>
    <s v="Tweet"/>
    <n v="0"/>
    <n v="0"/>
    <m/>
    <m/>
    <m/>
    <m/>
    <m/>
    <m/>
    <m/>
    <m/>
    <n v="9"/>
    <s v="3"/>
    <s v="3"/>
    <m/>
    <m/>
    <m/>
    <m/>
    <m/>
    <m/>
    <m/>
    <m/>
    <m/>
  </r>
  <r>
    <s v="prioritydomains"/>
    <s v="dnaintel"/>
    <m/>
    <m/>
    <m/>
    <m/>
    <m/>
    <m/>
    <m/>
    <m/>
    <s v="No"/>
    <n v="235"/>
    <m/>
    <m/>
    <x v="0"/>
    <d v="2019-07-11T21:57:29.000"/>
    <s v="Ancient DNA reveals that #Jews' biblical rivals were from #Greece https://t.co/RMSfw3u1MR #jewish #greek #DNA #DNAtest #DNAtesting #dnasequencing #genome #genetictesting #science #medicine #genomics #geneticdisease #geneticdisorders #genes #business #entrepreneur #SiliconValley"/>
    <s v="https://www.newscientist.com/article/2208581-ancient-dna-reveals-that-jews-biblical-rivals-were-from-greece/#.XR1Sa9dTS2o.twitter"/>
    <s v="newscientist.com"/>
    <x v="80"/>
    <m/>
    <s v="http://pbs.twimg.com/profile_images/1101456430593466369/tLtywTYG_normal.png"/>
    <x v="123"/>
    <d v="2019-07-11T00:00:00.000"/>
    <s v="21:57:29"/>
    <s v="https://twitter.com/prioritydomains/status/1149437581148508160"/>
    <m/>
    <m/>
    <s v="1149437581148508160"/>
    <m/>
    <b v="0"/>
    <n v="0"/>
    <s v=""/>
    <b v="0"/>
    <x v="0"/>
    <m/>
    <s v=""/>
    <b v="0"/>
    <n v="5"/>
    <s v="1146587639870566405"/>
    <s v="Twitter for Android"/>
    <b v="0"/>
    <s v="1146587639870566405"/>
    <s v="Tweet"/>
    <n v="0"/>
    <n v="0"/>
    <m/>
    <m/>
    <m/>
    <m/>
    <m/>
    <m/>
    <m/>
    <m/>
    <n v="9"/>
    <s v="3"/>
    <s v="3"/>
    <n v="0"/>
    <n v="0"/>
    <n v="0"/>
    <n v="0"/>
    <n v="0"/>
    <n v="0"/>
    <n v="27"/>
    <n v="100"/>
    <n v="27"/>
  </r>
  <r>
    <s v="prioritydomains"/>
    <s v="dnaintel"/>
    <m/>
    <m/>
    <m/>
    <m/>
    <m/>
    <m/>
    <m/>
    <m/>
    <s v="No"/>
    <n v="236"/>
    <m/>
    <m/>
    <x v="0"/>
    <d v="2019-07-11T21:57:37.000"/>
    <s v="DNA Tests Could Help #Doctors Detect Infectious #Diseases Faster https://t.co/ZvMJEcC6qx via @WIRED #DNA #DNAtest #DNAtesting #genomics #genome #medtech #medicaltech #healthtech #health #healthcare #science #nutrition #sportsnutrition #business #Entrepreneur #branding #brands"/>
    <s v="https://www.wired.com/story/dna-sequencing-detect-infectious-disease/?mbid=social_twitter_onsiteshare"/>
    <s v="wired.com"/>
    <x v="82"/>
    <m/>
    <s v="http://pbs.twimg.com/profile_images/1101456430593466369/tLtywTYG_normal.png"/>
    <x v="124"/>
    <d v="2019-07-11T00:00:00.000"/>
    <s v="21:57:37"/>
    <s v="https://twitter.com/prioritydomains/status/1149437615483101184"/>
    <m/>
    <m/>
    <s v="1149437615483101184"/>
    <m/>
    <b v="0"/>
    <n v="0"/>
    <s v=""/>
    <b v="0"/>
    <x v="0"/>
    <m/>
    <s v=""/>
    <b v="0"/>
    <n v="11"/>
    <s v="1055095586142216192"/>
    <s v="Twitter for Android"/>
    <b v="0"/>
    <s v="1055095586142216192"/>
    <s v="Tweet"/>
    <n v="0"/>
    <n v="0"/>
    <m/>
    <m/>
    <m/>
    <m/>
    <m/>
    <m/>
    <m/>
    <m/>
    <n v="9"/>
    <s v="3"/>
    <s v="3"/>
    <m/>
    <m/>
    <m/>
    <m/>
    <m/>
    <m/>
    <m/>
    <m/>
    <m/>
  </r>
  <r>
    <s v="prioritydomains"/>
    <s v="dnaintel"/>
    <m/>
    <m/>
    <m/>
    <m/>
    <m/>
    <m/>
    <m/>
    <m/>
    <s v="No"/>
    <n v="238"/>
    <m/>
    <m/>
    <x v="0"/>
    <d v="2019-07-11T21:57:40.000"/>
    <s v="https://t.co/ZgivnhVyBu #DNA #DNAtest #DNAtesting #dnasequencing #genome #genetictesting #science #medicine #genomics #geneticdisease #geneticdisorders #genes #business #entrepreneur #SiliconValley #paloalto #Seattle #technology #DigitalTransformation #DigitalMarketing #marketing"/>
    <s v="https://www.theatlantic.com/science/archive/2019/03/dna-tests-for-envelopes-have-a-price/583636/"/>
    <s v="theatlantic.com"/>
    <x v="47"/>
    <m/>
    <s v="http://pbs.twimg.com/profile_images/1101456430593466369/tLtywTYG_normal.png"/>
    <x v="125"/>
    <d v="2019-07-11T00:00:00.000"/>
    <s v="21:57:40"/>
    <s v="https://twitter.com/prioritydomains/status/1149437625834622976"/>
    <m/>
    <m/>
    <s v="1149437625834622976"/>
    <m/>
    <b v="0"/>
    <n v="0"/>
    <s v=""/>
    <b v="0"/>
    <x v="2"/>
    <m/>
    <s v=""/>
    <b v="0"/>
    <n v="16"/>
    <s v="1102240644280524802"/>
    <s v="Twitter for Android"/>
    <b v="0"/>
    <s v="1102240644280524802"/>
    <s v="Tweet"/>
    <n v="0"/>
    <n v="0"/>
    <m/>
    <m/>
    <m/>
    <m/>
    <m/>
    <m/>
    <m/>
    <m/>
    <n v="9"/>
    <s v="3"/>
    <s v="3"/>
    <n v="0"/>
    <n v="0"/>
    <n v="0"/>
    <n v="0"/>
    <n v="0"/>
    <n v="0"/>
    <n v="21"/>
    <n v="100"/>
    <n v="21"/>
  </r>
  <r>
    <s v="prioritydomains"/>
    <s v="dnaintel"/>
    <m/>
    <m/>
    <m/>
    <m/>
    <m/>
    <m/>
    <m/>
    <m/>
    <s v="No"/>
    <n v="239"/>
    <m/>
    <m/>
    <x v="0"/>
    <d v="2019-07-11T21:57:41.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1101456430593466369/tLtywTYG_normal.png"/>
    <x v="126"/>
    <d v="2019-07-11T00:00:00.000"/>
    <s v="21:57:41"/>
    <s v="https://twitter.com/prioritydomains/status/1149437631673118720"/>
    <m/>
    <m/>
    <s v="1149437631673118720"/>
    <m/>
    <b v="0"/>
    <n v="0"/>
    <s v=""/>
    <b v="0"/>
    <x v="0"/>
    <m/>
    <s v=""/>
    <b v="0"/>
    <n v="8"/>
    <s v="1146588000022872064"/>
    <s v="Twitter for Android"/>
    <b v="0"/>
    <s v="1146588000022872064"/>
    <s v="Tweet"/>
    <n v="0"/>
    <n v="0"/>
    <m/>
    <m/>
    <m/>
    <m/>
    <m/>
    <m/>
    <m/>
    <m/>
    <n v="9"/>
    <s v="3"/>
    <s v="3"/>
    <m/>
    <m/>
    <m/>
    <m/>
    <m/>
    <m/>
    <m/>
    <m/>
    <m/>
  </r>
  <r>
    <s v="prioritydomains"/>
    <s v="dnaintel"/>
    <m/>
    <m/>
    <m/>
    <m/>
    <m/>
    <m/>
    <m/>
    <m/>
    <s v="No"/>
    <n v="241"/>
    <m/>
    <m/>
    <x v="0"/>
    <d v="2019-07-11T21:57:51.000"/>
    <s v="https://t.co/4zhY6SJIu8 #schizophrenia #mentalhealth #anxiety #business #entrepreneur #SiliconValley #paloalto #menlopark #DNA #DNAtest #DNAtesting #dnasequencing #genome #genetictesting #science #medicine #genomics #geneticdisease #geneticdisorders #genes #DigitalTransformation"/>
    <s v="https://medicalxpress.com/news/2019-07-dna-reveals-schizophrenia-clue.html"/>
    <s v="medicalxpress.com"/>
    <x v="15"/>
    <m/>
    <s v="http://pbs.twimg.com/profile_images/1101456430593466369/tLtywTYG_normal.png"/>
    <x v="127"/>
    <d v="2019-07-11T00:00:00.000"/>
    <s v="21:57:51"/>
    <s v="https://twitter.com/prioritydomains/status/1149437675344138240"/>
    <m/>
    <m/>
    <s v="1149437675344138240"/>
    <m/>
    <b v="0"/>
    <n v="0"/>
    <s v=""/>
    <b v="0"/>
    <x v="2"/>
    <m/>
    <s v=""/>
    <b v="0"/>
    <n v="5"/>
    <s v="1146589111190528000"/>
    <s v="Twitter for Android"/>
    <b v="0"/>
    <s v="1146589111190528000"/>
    <s v="Tweet"/>
    <n v="0"/>
    <n v="0"/>
    <m/>
    <m/>
    <m/>
    <m/>
    <m/>
    <m/>
    <m/>
    <m/>
    <n v="9"/>
    <s v="3"/>
    <s v="3"/>
    <n v="0"/>
    <n v="0"/>
    <n v="1"/>
    <n v="4.761904761904762"/>
    <n v="0"/>
    <n v="0"/>
    <n v="20"/>
    <n v="95.23809523809524"/>
    <n v="21"/>
  </r>
  <r>
    <s v="prioritydomains"/>
    <s v="dnaintel"/>
    <m/>
    <m/>
    <m/>
    <m/>
    <m/>
    <m/>
    <m/>
    <m/>
    <s v="No"/>
    <n v="242"/>
    <m/>
    <m/>
    <x v="0"/>
    <d v="2019-07-11T21:57:54.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6"/>
    <m/>
    <s v="http://pbs.twimg.com/profile_images/1101456430593466369/tLtywTYG_normal.png"/>
    <x v="128"/>
    <d v="2019-07-11T00:00:00.000"/>
    <s v="21:57:54"/>
    <s v="https://twitter.com/prioritydomains/status/1149437684760236032"/>
    <m/>
    <m/>
    <s v="1149437684760236032"/>
    <m/>
    <b v="0"/>
    <n v="0"/>
    <s v=""/>
    <b v="0"/>
    <x v="2"/>
    <m/>
    <s v=""/>
    <b v="0"/>
    <n v="6"/>
    <s v="1146588818176446464"/>
    <s v="Twitter for Android"/>
    <b v="0"/>
    <s v="1146588818176446464"/>
    <s v="Tweet"/>
    <n v="0"/>
    <n v="0"/>
    <m/>
    <m/>
    <m/>
    <m/>
    <m/>
    <m/>
    <m/>
    <m/>
    <n v="9"/>
    <s v="3"/>
    <s v="3"/>
    <n v="0"/>
    <n v="0"/>
    <n v="1"/>
    <n v="4.761904761904762"/>
    <n v="0"/>
    <n v="0"/>
    <n v="20"/>
    <n v="95.23809523809524"/>
    <n v="21"/>
  </r>
  <r>
    <s v="prioritydomains"/>
    <s v="dnaintel"/>
    <m/>
    <m/>
    <m/>
    <m/>
    <m/>
    <m/>
    <m/>
    <m/>
    <s v="No"/>
    <n v="243"/>
    <m/>
    <m/>
    <x v="0"/>
    <d v="2019-07-11T21:57:57.000"/>
    <s v="#DNA Study Reveals #Philistines Were Originally From Europe https://t.co/GAptZ35jaB #genealogy #anthropology #anthropologist #DNAtest #DNAtesting #dnasequencing #genome #genetictesting #science #medicine #genomics #geneticdisease #geneticdisorders #genes #business #entrepreneur"/>
    <s v="https://www.npr.org/2019/07/03/738586883/mideast-philistines-from-europe?utm_campaign=storyshare&amp;utm_source=twitter.com&amp;utm_medium=social"/>
    <s v="npr.org"/>
    <x v="14"/>
    <m/>
    <s v="http://pbs.twimg.com/profile_images/1101456430593466369/tLtywTYG_normal.png"/>
    <x v="129"/>
    <d v="2019-07-11T00:00:00.000"/>
    <s v="21:57:57"/>
    <s v="https://twitter.com/prioritydomains/status/1149437699193016327"/>
    <m/>
    <m/>
    <s v="1149437699193016327"/>
    <m/>
    <b v="0"/>
    <n v="0"/>
    <s v=""/>
    <b v="0"/>
    <x v="0"/>
    <m/>
    <s v=""/>
    <b v="0"/>
    <n v="5"/>
    <s v="1146588576357986304"/>
    <s v="Twitter for Android"/>
    <b v="0"/>
    <s v="1146588576357986304"/>
    <s v="Tweet"/>
    <n v="0"/>
    <n v="0"/>
    <m/>
    <m/>
    <m/>
    <m/>
    <m/>
    <m/>
    <m/>
    <m/>
    <n v="9"/>
    <s v="3"/>
    <s v="3"/>
    <n v="0"/>
    <n v="0"/>
    <n v="0"/>
    <n v="0"/>
    <n v="0"/>
    <n v="0"/>
    <n v="24"/>
    <n v="100"/>
    <n v="24"/>
  </r>
  <r>
    <s v="prioritydomains"/>
    <s v="dnaintel"/>
    <m/>
    <m/>
    <m/>
    <m/>
    <m/>
    <m/>
    <m/>
    <m/>
    <s v="No"/>
    <n v="244"/>
    <m/>
    <m/>
    <x v="0"/>
    <d v="2019-07-11T21:58:14.000"/>
    <s v="Former Belgian king Albert II agrees to DNA test in #paternity case https://t.co/TKVeylu26n #Belgium #Brussels #DNA #DNAtest #DNAtesting #dnasequencing #genome #genetictesting #science #medicine #genomics #geneticdisease #geneticdisorders #genes #business #entrepreneur #parents"/>
    <s v="https://www.theguardian.com/world/2019/may/29/former-belgian-king-albert-ii-agrees-to-dna-test-in-paternity-case-delphine-boel?CMP=share_btn_tw"/>
    <s v="theguardian.com"/>
    <x v="81"/>
    <m/>
    <s v="http://pbs.twimg.com/profile_images/1101456430593466369/tLtywTYG_normal.png"/>
    <x v="130"/>
    <d v="2019-07-11T00:00:00.000"/>
    <s v="21:58:14"/>
    <s v="https://twitter.com/prioritydomains/status/1149437768591912962"/>
    <m/>
    <m/>
    <s v="1149437768591912962"/>
    <m/>
    <b v="0"/>
    <n v="0"/>
    <s v=""/>
    <b v="0"/>
    <x v="0"/>
    <m/>
    <s v=""/>
    <b v="0"/>
    <n v="7"/>
    <s v="1133727939592368129"/>
    <s v="Twitter for Android"/>
    <b v="0"/>
    <s v="1133727939592368129"/>
    <s v="Tweet"/>
    <n v="0"/>
    <n v="0"/>
    <m/>
    <m/>
    <m/>
    <m/>
    <m/>
    <m/>
    <m/>
    <m/>
    <n v="9"/>
    <s v="3"/>
    <s v="3"/>
    <n v="0"/>
    <n v="0"/>
    <n v="0"/>
    <n v="0"/>
    <n v="0"/>
    <n v="0"/>
    <n v="29"/>
    <n v="100"/>
    <n v="29"/>
  </r>
  <r>
    <s v="prioritydomains"/>
    <s v="nutritionaldna"/>
    <m/>
    <m/>
    <m/>
    <m/>
    <m/>
    <m/>
    <m/>
    <m/>
    <s v="No"/>
    <n v="245"/>
    <m/>
    <m/>
    <x v="0"/>
    <d v="2019-07-11T21:59:16.000"/>
    <s v="https://t.co/4F0QbdJq6V_x000a_Ready for Development_x000a_Pay monthly installments by arrangement._x000a_#DNA #DNAtest #DNAtesting #genomics #genome #medtech #medicaltech #healthtech #health #healthcare #science #nutrition #sportsnutrition #diet #business #Entrepreneur #domains #branding #brands https://t.co/LbOogErHTY"/>
    <s v="https://dan.com/buy-domain/nutritionaldna.com?redirected=true&amp;tld=com"/>
    <s v="dan.com"/>
    <x v="85"/>
    <m/>
    <s v="http://pbs.twimg.com/profile_images/1101456430593466369/tLtywTYG_normal.png"/>
    <x v="131"/>
    <d v="2019-07-11T00:00:00.000"/>
    <s v="21:59:16"/>
    <s v="https://twitter.com/prioritydomains/status/1149438028852736001"/>
    <m/>
    <m/>
    <s v="1149438028852736001"/>
    <m/>
    <b v="0"/>
    <n v="0"/>
    <s v=""/>
    <b v="0"/>
    <x v="0"/>
    <m/>
    <s v=""/>
    <b v="0"/>
    <n v="39"/>
    <s v="1036612324268892160"/>
    <s v="Twitter for Android"/>
    <b v="0"/>
    <s v="1036612324268892160"/>
    <s v="Tweet"/>
    <n v="0"/>
    <n v="0"/>
    <m/>
    <m/>
    <m/>
    <m/>
    <m/>
    <m/>
    <m/>
    <m/>
    <n v="1"/>
    <s v="3"/>
    <s v="3"/>
    <n v="1"/>
    <n v="3.7037037037037037"/>
    <n v="0"/>
    <n v="0"/>
    <n v="0"/>
    <n v="0"/>
    <n v="26"/>
    <n v="96.29629629629629"/>
    <n v="27"/>
  </r>
  <r>
    <s v="nutritionaldna"/>
    <s v="nutritionaldna"/>
    <m/>
    <m/>
    <m/>
    <m/>
    <m/>
    <m/>
    <m/>
    <m/>
    <s v="No"/>
    <n v="246"/>
    <m/>
    <m/>
    <x v="2"/>
    <d v="2018-09-03T13:50:12.000"/>
    <s v="https://t.co/4F0QbdJq6V_x000a_Ready for Development_x000a_Pay monthly installments by arrangement._x000a_#DNA #DNAtest #DNAtesting #genomics #genome #medtech #medicaltech #healthtech #health #healthcare #science #nutrition #sportsnutrition #diet #business #Entrepreneur #domains #branding #brands https://t.co/LbOogErHTY"/>
    <s v="https://dan.com/buy-domain/nutritionaldna.com?redirected=true&amp;tld=com"/>
    <s v="dan.com"/>
    <x v="86"/>
    <s v="https://pbs.twimg.com/media/DmLJaPUW0AMQWP-.jpg"/>
    <s v="https://pbs.twimg.com/media/DmLJaPUW0AMQWP-.jpg"/>
    <x v="132"/>
    <d v="2018-09-03T00:00:00.000"/>
    <s v="13:50:12"/>
    <s v="https://twitter.com/nutritionaldna/status/1036612324268892160"/>
    <m/>
    <m/>
    <s v="1036612324268892160"/>
    <m/>
    <b v="0"/>
    <n v="67"/>
    <s v=""/>
    <b v="0"/>
    <x v="0"/>
    <m/>
    <s v=""/>
    <b v="0"/>
    <n v="39"/>
    <s v=""/>
    <s v="Twitter for Android"/>
    <b v="0"/>
    <s v="1036612324268892160"/>
    <s v="Retweet"/>
    <n v="0"/>
    <n v="0"/>
    <m/>
    <m/>
    <m/>
    <m/>
    <m/>
    <m/>
    <m/>
    <m/>
    <n v="2"/>
    <s v="3"/>
    <s v="3"/>
    <n v="1"/>
    <n v="3.7037037037037037"/>
    <n v="0"/>
    <n v="0"/>
    <n v="0"/>
    <n v="0"/>
    <n v="26"/>
    <n v="96.29629629629629"/>
    <n v="27"/>
  </r>
  <r>
    <s v="nutritionaldna"/>
    <s v="dnaintel"/>
    <m/>
    <m/>
    <m/>
    <m/>
    <m/>
    <m/>
    <m/>
    <m/>
    <s v="No"/>
    <n v="247"/>
    <m/>
    <m/>
    <x v="0"/>
    <d v="2019-07-04T05:57:59.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6"/>
    <m/>
    <s v="http://pbs.twimg.com/profile_images/1036523824081186817/kN9DigTQ_normal.jpg"/>
    <x v="133"/>
    <d v="2019-07-04T00:00:00.000"/>
    <s v="05:57:59"/>
    <s v="https://twitter.com/nutritionaldna/status/1146659401232715777"/>
    <m/>
    <m/>
    <s v="1146659401232715777"/>
    <m/>
    <b v="0"/>
    <n v="0"/>
    <s v=""/>
    <b v="0"/>
    <x v="2"/>
    <m/>
    <s v=""/>
    <b v="0"/>
    <n v="6"/>
    <s v="1146588818176446464"/>
    <s v="Twitter for Android"/>
    <b v="0"/>
    <s v="1146588818176446464"/>
    <s v="Tweet"/>
    <n v="0"/>
    <n v="0"/>
    <m/>
    <m/>
    <m/>
    <m/>
    <m/>
    <m/>
    <m/>
    <m/>
    <n v="4"/>
    <s v="3"/>
    <s v="3"/>
    <n v="0"/>
    <n v="0"/>
    <n v="1"/>
    <n v="4.761904761904762"/>
    <n v="0"/>
    <n v="0"/>
    <n v="20"/>
    <n v="95.23809523809524"/>
    <n v="21"/>
  </r>
  <r>
    <s v="nutritionaldna"/>
    <s v="dnaintel"/>
    <m/>
    <m/>
    <m/>
    <m/>
    <m/>
    <m/>
    <m/>
    <m/>
    <s v="No"/>
    <n v="248"/>
    <m/>
    <m/>
    <x v="0"/>
    <d v="2019-07-04T05:58:02.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1036523824081186817/kN9DigTQ_normal.jpg"/>
    <x v="134"/>
    <d v="2019-07-04T00:00:00.000"/>
    <s v="05:58:02"/>
    <s v="https://twitter.com/nutritionaldna/status/1146659412574134272"/>
    <m/>
    <m/>
    <s v="1146659412574134272"/>
    <m/>
    <b v="0"/>
    <n v="0"/>
    <s v=""/>
    <b v="0"/>
    <x v="0"/>
    <m/>
    <s v=""/>
    <b v="0"/>
    <n v="8"/>
    <s v="1146588000022872064"/>
    <s v="Twitter for Android"/>
    <b v="0"/>
    <s v="1146588000022872064"/>
    <s v="Tweet"/>
    <n v="0"/>
    <n v="0"/>
    <m/>
    <m/>
    <m/>
    <m/>
    <m/>
    <m/>
    <m/>
    <m/>
    <n v="4"/>
    <s v="3"/>
    <s v="3"/>
    <m/>
    <m/>
    <m/>
    <m/>
    <m/>
    <m/>
    <m/>
    <m/>
    <m/>
  </r>
  <r>
    <s v="nutritionaldna"/>
    <s v="dnaintel"/>
    <m/>
    <m/>
    <m/>
    <m/>
    <m/>
    <m/>
    <m/>
    <m/>
    <s v="No"/>
    <n v="250"/>
    <m/>
    <m/>
    <x v="0"/>
    <d v="2019-07-04T05:58:11.000"/>
    <s v="#DNA Study Reveals #Philistines Were Originally From Europe https://t.co/GAptZ35jaB #genealogy #anthropology #anthropologist #DNAtest #DNAtesting #dnasequencing #genome #genetictesting #science #medicine #genomics #geneticdisease #geneticdisorders #genes #business #entrepreneur"/>
    <s v="https://www.npr.org/2019/07/03/738586883/mideast-philistines-from-europe?utm_campaign=storyshare&amp;utm_source=twitter.com&amp;utm_medium=social"/>
    <s v="npr.org"/>
    <x v="14"/>
    <m/>
    <s v="http://pbs.twimg.com/profile_images/1036523824081186817/kN9DigTQ_normal.jpg"/>
    <x v="135"/>
    <d v="2019-07-04T00:00:00.000"/>
    <s v="05:58:11"/>
    <s v="https://twitter.com/nutritionaldna/status/1146659449127526400"/>
    <m/>
    <m/>
    <s v="1146659449127526400"/>
    <m/>
    <b v="0"/>
    <n v="0"/>
    <s v=""/>
    <b v="0"/>
    <x v="0"/>
    <m/>
    <s v=""/>
    <b v="0"/>
    <n v="5"/>
    <s v="1146588576357986304"/>
    <s v="Twitter for Android"/>
    <b v="0"/>
    <s v="1146588576357986304"/>
    <s v="Tweet"/>
    <n v="0"/>
    <n v="0"/>
    <m/>
    <m/>
    <m/>
    <m/>
    <m/>
    <m/>
    <m/>
    <m/>
    <n v="4"/>
    <s v="3"/>
    <s v="3"/>
    <n v="0"/>
    <n v="0"/>
    <n v="0"/>
    <n v="0"/>
    <n v="0"/>
    <n v="0"/>
    <n v="24"/>
    <n v="100"/>
    <n v="24"/>
  </r>
  <r>
    <s v="nutritionaldna"/>
    <s v="dnaintel"/>
    <m/>
    <m/>
    <m/>
    <m/>
    <m/>
    <m/>
    <m/>
    <m/>
    <s v="No"/>
    <n v="251"/>
    <m/>
    <m/>
    <x v="0"/>
    <d v="2019-07-04T05:58:13.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1036523824081186817/kN9DigTQ_normal.jpg"/>
    <x v="136"/>
    <d v="2019-07-04T00:00:00.000"/>
    <s v="05:58:13"/>
    <s v="https://twitter.com/nutritionaldna/status/1146659458707316736"/>
    <m/>
    <m/>
    <s v="1146659458707316736"/>
    <m/>
    <b v="0"/>
    <n v="0"/>
    <s v=""/>
    <b v="0"/>
    <x v="0"/>
    <m/>
    <s v=""/>
    <b v="0"/>
    <n v="7"/>
    <s v="1146588248711602177"/>
    <s v="Twitter for Android"/>
    <b v="0"/>
    <s v="1146588248711602177"/>
    <s v="Tweet"/>
    <n v="0"/>
    <n v="0"/>
    <m/>
    <m/>
    <m/>
    <m/>
    <m/>
    <m/>
    <m/>
    <m/>
    <n v="4"/>
    <s v="3"/>
    <s v="3"/>
    <m/>
    <m/>
    <m/>
    <m/>
    <m/>
    <m/>
    <m/>
    <m/>
    <m/>
  </r>
  <r>
    <s v="nutritionaldna"/>
    <s v="nutritionaldna"/>
    <m/>
    <m/>
    <m/>
    <m/>
    <m/>
    <m/>
    <m/>
    <m/>
    <s v="No"/>
    <n v="253"/>
    <m/>
    <m/>
    <x v="0"/>
    <d v="2019-07-10T22:29:45.000"/>
    <s v="https://t.co/4F0QbdJq6V_x000a_Ready for Development_x000a_Pay monthly installments by arrangement._x000a_#DNA #DNAtest #DNAtesting #genomics #genome #medtech #medicaltech #healthtech #health #healthcare #science #nutrition #sportsnutrition #diet #business #Entrepreneur #domains #branding #brands https://t.co/LbOogErHTY"/>
    <s v="https://dan.com/buy-domain/nutritionaldna.com?redirected=true&amp;tld=com"/>
    <s v="dan.com"/>
    <x v="85"/>
    <m/>
    <s v="http://pbs.twimg.com/profile_images/1036523824081186817/kN9DigTQ_normal.jpg"/>
    <x v="137"/>
    <d v="2019-07-10T00:00:00.000"/>
    <s v="22:29:45"/>
    <s v="https://twitter.com/nutritionaldna/status/1149083315145773056"/>
    <m/>
    <m/>
    <s v="1149083315145773056"/>
    <m/>
    <b v="0"/>
    <n v="0"/>
    <s v=""/>
    <b v="0"/>
    <x v="0"/>
    <m/>
    <s v=""/>
    <b v="0"/>
    <n v="39"/>
    <s v="1036612324268892160"/>
    <s v="Twitter for Android"/>
    <b v="0"/>
    <s v="1036612324268892160"/>
    <s v="Tweet"/>
    <n v="0"/>
    <n v="0"/>
    <m/>
    <m/>
    <m/>
    <m/>
    <m/>
    <m/>
    <m/>
    <m/>
    <n v="2"/>
    <s v="3"/>
    <s v="3"/>
    <n v="1"/>
    <n v="3.7037037037037037"/>
    <n v="0"/>
    <n v="0"/>
    <n v="0"/>
    <n v="0"/>
    <n v="26"/>
    <n v="96.29629629629629"/>
    <n v="27"/>
  </r>
  <r>
    <s v="dnaed_tech"/>
    <s v="nutritionaldna"/>
    <m/>
    <m/>
    <m/>
    <m/>
    <m/>
    <m/>
    <m/>
    <m/>
    <s v="No"/>
    <n v="254"/>
    <m/>
    <m/>
    <x v="0"/>
    <d v="2019-07-11T22:41:58.000"/>
    <s v="https://t.co/4F0QbdJq6V_x000a_Ready for Development_x000a_Pay monthly installments by arrangement._x000a_#DNA #DNAtest #DNAtesting #genomics #genome #medtech #medicaltech #healthtech #health #healthcare #science #nutrition #sportsnutrition #diet #business #Entrepreneur #domains #branding #brands https://t.co/LbOogErHTY"/>
    <s v="https://dan.com/buy-domain/nutritionaldna.com?redirected=true&amp;tld=com"/>
    <s v="dan.com"/>
    <x v="85"/>
    <m/>
    <s v="http://pbs.twimg.com/profile_images/749364509190524928/UITNLp3U_normal.jpg"/>
    <x v="138"/>
    <d v="2019-07-11T00:00:00.000"/>
    <s v="22:41:58"/>
    <s v="https://twitter.com/dnaed_tech/status/1149448775917813763"/>
    <m/>
    <m/>
    <s v="1149448775917813763"/>
    <m/>
    <b v="0"/>
    <n v="0"/>
    <s v=""/>
    <b v="0"/>
    <x v="0"/>
    <m/>
    <s v=""/>
    <b v="0"/>
    <n v="39"/>
    <s v="1036612324268892160"/>
    <s v="Edtech genomics"/>
    <b v="0"/>
    <s v="1036612324268892160"/>
    <s v="Tweet"/>
    <n v="0"/>
    <n v="0"/>
    <m/>
    <m/>
    <m/>
    <m/>
    <m/>
    <m/>
    <m/>
    <m/>
    <n v="1"/>
    <s v="3"/>
    <s v="3"/>
    <n v="1"/>
    <n v="3.7037037037037037"/>
    <n v="0"/>
    <n v="0"/>
    <n v="0"/>
    <n v="0"/>
    <n v="26"/>
    <n v="96.29629629629629"/>
    <n v="27"/>
  </r>
  <r>
    <s v="dnaed_tech"/>
    <s v="dnaintel"/>
    <m/>
    <m/>
    <m/>
    <m/>
    <m/>
    <m/>
    <m/>
    <m/>
    <s v="No"/>
    <n v="255"/>
    <m/>
    <m/>
    <x v="0"/>
    <d v="2019-07-04T01:41:58.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749364509190524928/UITNLp3U_normal.jpg"/>
    <x v="139"/>
    <d v="2019-07-04T00:00:00.000"/>
    <s v="01:41:58"/>
    <s v="https://twitter.com/dnaed_tech/status/1146594972088643587"/>
    <m/>
    <m/>
    <s v="1146594972088643587"/>
    <m/>
    <b v="0"/>
    <n v="0"/>
    <s v=""/>
    <b v="0"/>
    <x v="0"/>
    <m/>
    <s v=""/>
    <b v="0"/>
    <n v="8"/>
    <s v="1146588000022872064"/>
    <s v="Edtech genomics"/>
    <b v="0"/>
    <s v="1146588000022872064"/>
    <s v="Tweet"/>
    <n v="0"/>
    <n v="0"/>
    <m/>
    <m/>
    <m/>
    <m/>
    <m/>
    <m/>
    <m/>
    <m/>
    <n v="7"/>
    <s v="3"/>
    <s v="3"/>
    <m/>
    <m/>
    <m/>
    <m/>
    <m/>
    <m/>
    <m/>
    <m/>
    <m/>
  </r>
  <r>
    <s v="dnaed_tech"/>
    <s v="dnaintel"/>
    <m/>
    <m/>
    <m/>
    <m/>
    <m/>
    <m/>
    <m/>
    <m/>
    <s v="No"/>
    <n v="257"/>
    <m/>
    <m/>
    <x v="0"/>
    <d v="2019-07-04T01:42:07.000"/>
    <s v="https://t.co/v3ZLwvLAOn_x000a_https://t.co/doQ9U6vnAn_x000a_Domain names for Sale_x000a_Payment by monthly installments is possible_x000a_Available individually or as a package_x000a_#DNA #DNAtest #DNAtesting #dnasequencing #genome #genetictesting #science #medicine #genomics #geneticdisease #geneticdisorders https://t.co/Of61q6etPI"/>
    <s v="https://dan.com/buy-domain/dnaintel.com?redirected=true&amp;tld=com https://dan.com/buy-domain/inteldna.com?redirected=true&amp;tld=com"/>
    <s v="dan.com dan.com"/>
    <x v="12"/>
    <m/>
    <s v="http://pbs.twimg.com/profile_images/749364509190524928/UITNLp3U_normal.jpg"/>
    <x v="140"/>
    <d v="2019-07-04T00:00:00.000"/>
    <s v="01:42:07"/>
    <s v="https://twitter.com/dnaed_tech/status/1146595007614377985"/>
    <m/>
    <m/>
    <s v="1146595007614377985"/>
    <m/>
    <b v="0"/>
    <n v="0"/>
    <s v=""/>
    <b v="0"/>
    <x v="0"/>
    <m/>
    <s v=""/>
    <b v="0"/>
    <n v="16"/>
    <s v="1138509950530072578"/>
    <s v="Edtech genomics"/>
    <b v="0"/>
    <s v="1138509950530072578"/>
    <s v="Tweet"/>
    <n v="0"/>
    <n v="0"/>
    <m/>
    <m/>
    <m/>
    <m/>
    <m/>
    <m/>
    <m/>
    <m/>
    <n v="7"/>
    <s v="3"/>
    <s v="3"/>
    <n v="1"/>
    <n v="3.7037037037037037"/>
    <n v="0"/>
    <n v="0"/>
    <n v="0"/>
    <n v="0"/>
    <n v="26"/>
    <n v="96.29629629629629"/>
    <n v="27"/>
  </r>
  <r>
    <s v="dnaed_tech"/>
    <s v="dnaintel"/>
    <m/>
    <m/>
    <m/>
    <m/>
    <m/>
    <m/>
    <m/>
    <m/>
    <s v="No"/>
    <n v="258"/>
    <m/>
    <m/>
    <x v="0"/>
    <d v="2019-07-04T23:41:52.000"/>
    <s v="https://t.co/ZgivnhVyBu #DNA #DNAtest #DNAtesting #dnasequencing #genome #genetictesting #science #medicine #genomics #geneticdisease #geneticdisorders #genes #business #entrepreneur #SiliconValley #paloalto #Seattle #technology #DigitalTransformation #DigitalMarketing #marketing"/>
    <s v="https://www.theatlantic.com/science/archive/2019/03/dna-tests-for-envelopes-have-a-price/583636/"/>
    <s v="theatlantic.com"/>
    <x v="47"/>
    <m/>
    <s v="http://pbs.twimg.com/profile_images/749364509190524928/UITNLp3U_normal.jpg"/>
    <x v="141"/>
    <d v="2019-07-04T00:00:00.000"/>
    <s v="23:41:52"/>
    <s v="https://twitter.com/dnaed_tech/status/1146927136856510465"/>
    <m/>
    <m/>
    <s v="1146927136856510465"/>
    <m/>
    <b v="0"/>
    <n v="0"/>
    <s v=""/>
    <b v="0"/>
    <x v="2"/>
    <m/>
    <s v=""/>
    <b v="0"/>
    <n v="16"/>
    <s v="1102240644280524802"/>
    <s v="Edtech genomics"/>
    <b v="0"/>
    <s v="1102240644280524802"/>
    <s v="Tweet"/>
    <n v="0"/>
    <n v="0"/>
    <m/>
    <m/>
    <m/>
    <m/>
    <m/>
    <m/>
    <m/>
    <m/>
    <n v="7"/>
    <s v="3"/>
    <s v="3"/>
    <n v="0"/>
    <n v="0"/>
    <n v="0"/>
    <n v="0"/>
    <n v="0"/>
    <n v="0"/>
    <n v="21"/>
    <n v="100"/>
    <n v="21"/>
  </r>
  <r>
    <s v="dnaed_tech"/>
    <s v="dnaintel"/>
    <m/>
    <m/>
    <m/>
    <m/>
    <m/>
    <m/>
    <m/>
    <m/>
    <s v="No"/>
    <n v="259"/>
    <m/>
    <m/>
    <x v="0"/>
    <d v="2019-07-04T23:42:03.000"/>
    <s v="DNA Tests Could Help #Doctors Detect Infectious #Diseases Faster https://t.co/ZvMJEcC6qx via @WIRED #DNA #DNAtest #DNAtesting #genomics #genome #medtech #medicaltech #healthtech #health #healthcare #science #nutrition #sportsnutrition #business #Entrepreneur #branding #brands"/>
    <s v="https://www.wired.com/story/dna-sequencing-detect-infectious-disease/?mbid=social_twitter_onsiteshare"/>
    <s v="wired.com"/>
    <x v="82"/>
    <m/>
    <s v="http://pbs.twimg.com/profile_images/749364509190524928/UITNLp3U_normal.jpg"/>
    <x v="142"/>
    <d v="2019-07-04T00:00:00.000"/>
    <s v="23:42:03"/>
    <s v="https://twitter.com/dnaed_tech/status/1146927179940421632"/>
    <m/>
    <m/>
    <s v="1146927179940421632"/>
    <m/>
    <b v="0"/>
    <n v="0"/>
    <s v=""/>
    <b v="0"/>
    <x v="0"/>
    <m/>
    <s v=""/>
    <b v="0"/>
    <n v="11"/>
    <s v="1055095586142216192"/>
    <s v="Edtech genomics"/>
    <b v="0"/>
    <s v="1055095586142216192"/>
    <s v="Tweet"/>
    <n v="0"/>
    <n v="0"/>
    <m/>
    <m/>
    <m/>
    <m/>
    <m/>
    <m/>
    <m/>
    <m/>
    <n v="7"/>
    <s v="3"/>
    <s v="3"/>
    <m/>
    <m/>
    <m/>
    <m/>
    <m/>
    <m/>
    <m/>
    <m/>
    <m/>
  </r>
  <r>
    <s v="dnaed_tech"/>
    <s v="dnaintel"/>
    <m/>
    <m/>
    <m/>
    <m/>
    <m/>
    <m/>
    <m/>
    <m/>
    <s v="No"/>
    <n v="261"/>
    <m/>
    <m/>
    <x v="0"/>
    <d v="2019-07-04T23:42:14.000"/>
    <s v="Ancient DNA reveals that #Jews' biblical rivals were from #Greece https://t.co/RMSfw3u1MR #jewish #greek #DNA #DNAtest #DNAtesting #dnasequencing #genome #genetictesting #science #medicine #genomics #geneticdisease #geneticdisorders #genes #business #entrepreneur #SiliconValley"/>
    <s v="https://www.newscientist.com/article/2208581-ancient-dna-reveals-that-jews-biblical-rivals-were-from-greece/#.XR1Sa9dTS2o.twitter"/>
    <s v="newscientist.com"/>
    <x v="80"/>
    <m/>
    <s v="http://pbs.twimg.com/profile_images/749364509190524928/UITNLp3U_normal.jpg"/>
    <x v="143"/>
    <d v="2019-07-04T00:00:00.000"/>
    <s v="23:42:14"/>
    <s v="https://twitter.com/dnaed_tech/status/1146927228892135425"/>
    <m/>
    <m/>
    <s v="1146927228892135425"/>
    <m/>
    <b v="0"/>
    <n v="0"/>
    <s v=""/>
    <b v="0"/>
    <x v="0"/>
    <m/>
    <s v=""/>
    <b v="0"/>
    <n v="5"/>
    <s v="1146587639870566405"/>
    <s v="Edtech genomics"/>
    <b v="0"/>
    <s v="1146587639870566405"/>
    <s v="Tweet"/>
    <n v="0"/>
    <n v="0"/>
    <m/>
    <m/>
    <m/>
    <m/>
    <m/>
    <m/>
    <m/>
    <m/>
    <n v="7"/>
    <s v="3"/>
    <s v="3"/>
    <n v="0"/>
    <n v="0"/>
    <n v="0"/>
    <n v="0"/>
    <n v="0"/>
    <n v="0"/>
    <n v="27"/>
    <n v="100"/>
    <n v="27"/>
  </r>
  <r>
    <s v="dnaed_tech"/>
    <s v="dnaintel"/>
    <m/>
    <m/>
    <m/>
    <m/>
    <m/>
    <m/>
    <m/>
    <m/>
    <s v="No"/>
    <n v="262"/>
    <m/>
    <m/>
    <x v="0"/>
    <d v="2019-07-04T23:42:19.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749364509190524928/UITNLp3U_normal.jpg"/>
    <x v="144"/>
    <d v="2019-07-04T00:00:00.000"/>
    <s v="23:42:19"/>
    <s v="https://twitter.com/dnaed_tech/status/1146927246860533765"/>
    <m/>
    <m/>
    <s v="1146927246860533765"/>
    <m/>
    <b v="0"/>
    <n v="0"/>
    <s v=""/>
    <b v="0"/>
    <x v="0"/>
    <m/>
    <s v=""/>
    <b v="0"/>
    <n v="7"/>
    <s v="1146588248711602177"/>
    <s v="Edtech genomics"/>
    <b v="0"/>
    <s v="1146588248711602177"/>
    <s v="Tweet"/>
    <n v="0"/>
    <n v="0"/>
    <m/>
    <m/>
    <m/>
    <m/>
    <m/>
    <m/>
    <m/>
    <m/>
    <n v="7"/>
    <s v="3"/>
    <s v="3"/>
    <m/>
    <m/>
    <m/>
    <m/>
    <m/>
    <m/>
    <m/>
    <m/>
    <m/>
  </r>
  <r>
    <s v="dnaed_tech"/>
    <s v="dnaintel"/>
    <m/>
    <m/>
    <m/>
    <m/>
    <m/>
    <m/>
    <m/>
    <m/>
    <s v="No"/>
    <n v="264"/>
    <m/>
    <m/>
    <x v="0"/>
    <d v="2019-07-06T14:41:52.000"/>
    <s v="Entrepreneurs offer $10m prize for cracking mystery of DNA https://t.co/AiEaIgYYa1 #DNA #DNAtest #DNAtesting #dnasequencing #genome #genetictesting #science #medicine #genomics #geneticdisease #geneticdisorders #genes #business #entrepreneur #technology #DigitalTransformation"/>
    <s v="https://www.ft.com/content/dcb2ea12-83c8-11e9-9935-ad75bb96c849?segmentid=acee4131-99c2-09d3-a635-873e61754ec6"/>
    <s v="ft.com"/>
    <x v="87"/>
    <m/>
    <s v="http://pbs.twimg.com/profile_images/749364509190524928/UITNLp3U_normal.jpg"/>
    <x v="145"/>
    <d v="2019-07-06T00:00:00.000"/>
    <s v="14:41:52"/>
    <s v="https://twitter.com/dnaed_tech/status/1147516017125539842"/>
    <m/>
    <m/>
    <s v="1147516017125539842"/>
    <m/>
    <b v="0"/>
    <n v="0"/>
    <s v=""/>
    <b v="0"/>
    <x v="0"/>
    <m/>
    <s v=""/>
    <b v="0"/>
    <n v="10"/>
    <s v="1139307695977226241"/>
    <s v="Edtech genomics"/>
    <b v="0"/>
    <s v="1139307695977226241"/>
    <s v="Tweet"/>
    <n v="0"/>
    <n v="0"/>
    <m/>
    <m/>
    <m/>
    <m/>
    <m/>
    <m/>
    <m/>
    <m/>
    <n v="7"/>
    <s v="3"/>
    <s v="3"/>
    <n v="1"/>
    <n v="4"/>
    <n v="1"/>
    <n v="4"/>
    <n v="0"/>
    <n v="0"/>
    <n v="23"/>
    <n v="92"/>
    <n v="25"/>
  </r>
  <r>
    <s v="dnaed_tech"/>
    <s v="alphabiolabs"/>
    <m/>
    <m/>
    <m/>
    <m/>
    <m/>
    <m/>
    <m/>
    <m/>
    <s v="No"/>
    <n v="265"/>
    <m/>
    <m/>
    <x v="0"/>
    <d v="2019-07-09T18:42:05.000"/>
    <s v="We offer a Sibling DNA Test with a conclusive result or your money back guarantee. Learn more here https://t.co/QQJ8ZifPtj_x000a__x000a_#Siblings #DNA #DNATest #DNATesting #Genomics https://t.co/Avu96HKWMl"/>
    <m/>
    <m/>
    <x v="12"/>
    <m/>
    <s v="http://pbs.twimg.com/profile_images/749364509190524928/UITNLp3U_normal.jpg"/>
    <x v="146"/>
    <d v="2019-07-09T00:00:00.000"/>
    <s v="18:42:05"/>
    <s v="https://twitter.com/dnaed_tech/status/1148663632273780737"/>
    <m/>
    <m/>
    <s v="1148663632273780737"/>
    <m/>
    <b v="0"/>
    <n v="0"/>
    <s v=""/>
    <b v="0"/>
    <x v="0"/>
    <m/>
    <s v=""/>
    <b v="0"/>
    <n v="1"/>
    <s v="1148660668482146305"/>
    <s v="Edtech genomics"/>
    <b v="0"/>
    <s v="1148660668482146305"/>
    <s v="Tweet"/>
    <n v="0"/>
    <n v="0"/>
    <m/>
    <m/>
    <m/>
    <m/>
    <m/>
    <m/>
    <m/>
    <m/>
    <n v="1"/>
    <s v="3"/>
    <s v="6"/>
    <n v="1"/>
    <n v="4.3478260869565215"/>
    <n v="0"/>
    <n v="0"/>
    <n v="0"/>
    <n v="0"/>
    <n v="22"/>
    <n v="95.65217391304348"/>
    <n v="23"/>
  </r>
  <r>
    <s v="defencebriefing"/>
    <s v="militarydotcom"/>
    <m/>
    <m/>
    <m/>
    <m/>
    <m/>
    <m/>
    <m/>
    <m/>
    <s v="No"/>
    <n v="266"/>
    <m/>
    <m/>
    <x v="3"/>
    <d v="2019-07-04T01:19:39.000"/>
    <s v="Mail-In Ancestry DNA Kits May Help Enemy to Target You, Navy's Top Officer Says https://t.co/ZAYo8DOJhx via @Militarydotcom #defence #defense #militarytraining #defencenews #defencebriefing #DNA #DNAtest #DNAtesting #dnasequencing #genome #genetictesting #science #medicine #navy"/>
    <s v="https://www.military.com/daily-news/2019/07/03/mail-ancestry-dna-kits-may-help-enemy-target-you-navys-top-officer-says.html#.XR1UBlcMNi0.twitter"/>
    <s v="military.com"/>
    <x v="88"/>
    <m/>
    <s v="http://pbs.twimg.com/profile_images/1142897501860704257/b0NvOzk-_normal.jpg"/>
    <x v="147"/>
    <d v="2019-07-04T00:00:00.000"/>
    <s v="01:19:39"/>
    <s v="https://twitter.com/defencebriefing/status/1146589356343345152"/>
    <m/>
    <m/>
    <s v="1146589356343345152"/>
    <m/>
    <b v="0"/>
    <n v="9"/>
    <s v=""/>
    <b v="0"/>
    <x v="0"/>
    <m/>
    <s v=""/>
    <b v="0"/>
    <n v="6"/>
    <s v=""/>
    <s v="Twitter for Android"/>
    <b v="0"/>
    <s v="1146589356343345152"/>
    <s v="Tweet"/>
    <n v="0"/>
    <n v="0"/>
    <m/>
    <m/>
    <m/>
    <m/>
    <m/>
    <m/>
    <m/>
    <m/>
    <n v="2"/>
    <s v="3"/>
    <s v="3"/>
    <n v="1"/>
    <n v="3.225806451612903"/>
    <n v="1"/>
    <n v="3.225806451612903"/>
    <n v="0"/>
    <n v="0"/>
    <n v="29"/>
    <n v="93.54838709677419"/>
    <n v="31"/>
  </r>
  <r>
    <s v="defencebriefing"/>
    <s v="dnaintel"/>
    <m/>
    <m/>
    <m/>
    <m/>
    <m/>
    <m/>
    <m/>
    <m/>
    <s v="Yes"/>
    <n v="267"/>
    <m/>
    <m/>
    <x v="0"/>
    <d v="2019-07-04T01:21:13.000"/>
    <s v="https://t.co/v3ZLwvLAOn_x000a_https://t.co/doQ9U6vnAn_x000a_Domain names for Sale_x000a_Payment by monthly installments is possible_x000a_Available individually or as a package_x000a_#DNA #DNAtest #DNAtesting #dnasequencing #genome #genetictesting #science #medicine #genomics #geneticdisease #geneticdisorders https://t.co/Of61q6etPI"/>
    <s v="https://dan.com/buy-domain/dnaintel.com?redirected=true&amp;tld=com https://dan.com/buy-domain/inteldna.com?redirected=true&amp;tld=com"/>
    <s v="dan.com dan.com"/>
    <x v="12"/>
    <m/>
    <s v="http://pbs.twimg.com/profile_images/1142897501860704257/b0NvOzk-_normal.jpg"/>
    <x v="148"/>
    <d v="2019-07-04T00:00:00.000"/>
    <s v="01:21:13"/>
    <s v="https://twitter.com/defencebriefing/status/1146589748779028480"/>
    <m/>
    <m/>
    <s v="1146589748779028480"/>
    <m/>
    <b v="0"/>
    <n v="0"/>
    <s v=""/>
    <b v="0"/>
    <x v="0"/>
    <m/>
    <s v=""/>
    <b v="0"/>
    <n v="16"/>
    <s v="1138509950530072578"/>
    <s v="Twitter for Android"/>
    <b v="0"/>
    <s v="1138509950530072578"/>
    <s v="Tweet"/>
    <n v="0"/>
    <n v="0"/>
    <m/>
    <m/>
    <m/>
    <m/>
    <m/>
    <m/>
    <m/>
    <m/>
    <n v="1"/>
    <s v="3"/>
    <s v="3"/>
    <n v="1"/>
    <n v="3.7037037037037037"/>
    <n v="0"/>
    <n v="0"/>
    <n v="0"/>
    <n v="0"/>
    <n v="26"/>
    <n v="96.29629629629629"/>
    <n v="27"/>
  </r>
  <r>
    <s v="defencebriefing"/>
    <s v="defencebriefing"/>
    <m/>
    <m/>
    <m/>
    <m/>
    <m/>
    <m/>
    <m/>
    <m/>
    <s v="No"/>
    <n v="268"/>
    <m/>
    <m/>
    <x v="0"/>
    <d v="2019-07-09T21:04:19.000"/>
    <s v="Mail-In Ancestry DNA Kits May Help Enemy to Target You, Navy's Top Officer Says https://t.co/ZAYo8DOJhx via @Militarydotcom #defence #defense #militarytraining #defencenews #defencebriefing #DNA #DNAtest #DNAtesting #dnasequencing #genome #genetictesting #science #medicine #navy"/>
    <s v="https://www.military.com/daily-news/2019/07/03/mail-ancestry-dna-kits-may-help-enemy-target-you-navys-top-officer-says.html#.XR1UBlcMNi0.twitter"/>
    <s v="military.com"/>
    <x v="12"/>
    <m/>
    <s v="http://pbs.twimg.com/profile_images/1142897501860704257/b0NvOzk-_normal.jpg"/>
    <x v="149"/>
    <d v="2019-07-09T00:00:00.000"/>
    <s v="21:04:19"/>
    <s v="https://twitter.com/defencebriefing/status/1148699425235230721"/>
    <m/>
    <m/>
    <s v="1148699425235230721"/>
    <m/>
    <b v="0"/>
    <n v="0"/>
    <s v=""/>
    <b v="0"/>
    <x v="0"/>
    <m/>
    <s v=""/>
    <b v="0"/>
    <n v="6"/>
    <s v="1146589356343345152"/>
    <s v="Twitter for Android"/>
    <b v="0"/>
    <s v="1146589356343345152"/>
    <s v="Tweet"/>
    <n v="0"/>
    <n v="0"/>
    <m/>
    <m/>
    <m/>
    <m/>
    <m/>
    <m/>
    <m/>
    <m/>
    <n v="1"/>
    <s v="3"/>
    <s v="3"/>
    <m/>
    <m/>
    <m/>
    <m/>
    <m/>
    <m/>
    <m/>
    <m/>
    <m/>
  </r>
  <r>
    <s v="dnaintel"/>
    <s v="defencebriefing"/>
    <m/>
    <m/>
    <m/>
    <m/>
    <m/>
    <m/>
    <m/>
    <m/>
    <s v="Yes"/>
    <n v="270"/>
    <m/>
    <m/>
    <x v="0"/>
    <d v="2019-07-04T01:20:28.000"/>
    <s v="Mail-In Ancestry DNA Kits May Help Enemy to Target You, Navy's Top Officer Says https://t.co/ZAYo8DOJhx via @Militarydotcom #defence #defense #militarytraining #defencenews #defencebriefing #DNA #DNAtest #DNAtesting #dnasequencing #genome #genetictesting #science #medicine #navy"/>
    <s v="https://www.military.com/daily-news/2019/07/03/mail-ancestry-dna-kits-may-help-enemy-target-you-navys-top-officer-says.html#.XR1UBlcMNi0.twitter"/>
    <s v="military.com"/>
    <x v="12"/>
    <m/>
    <s v="http://pbs.twimg.com/profile_images/1041029715363069952/ekF0BCup_normal.jpg"/>
    <x v="150"/>
    <d v="2019-07-04T00:00:00.000"/>
    <s v="01:20:28"/>
    <s v="https://twitter.com/dnaintel/status/1146589558945042432"/>
    <m/>
    <m/>
    <s v="1146589558945042432"/>
    <m/>
    <b v="0"/>
    <n v="0"/>
    <s v=""/>
    <b v="0"/>
    <x v="0"/>
    <m/>
    <s v=""/>
    <b v="0"/>
    <n v="6"/>
    <s v="1146589356343345152"/>
    <s v="Twitter for Android"/>
    <b v="0"/>
    <s v="1146589356343345152"/>
    <s v="Tweet"/>
    <n v="0"/>
    <n v="0"/>
    <m/>
    <m/>
    <m/>
    <m/>
    <m/>
    <m/>
    <m/>
    <m/>
    <n v="1"/>
    <s v="3"/>
    <s v="3"/>
    <m/>
    <m/>
    <m/>
    <m/>
    <m/>
    <m/>
    <m/>
    <m/>
    <m/>
  </r>
  <r>
    <s v="dnaintel"/>
    <s v="thenextweb"/>
    <m/>
    <m/>
    <m/>
    <m/>
    <m/>
    <m/>
    <m/>
    <m/>
    <s v="No"/>
    <n v="272"/>
    <m/>
    <m/>
    <x v="3"/>
    <d v="2019-07-04T01:14:16.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89"/>
    <m/>
    <s v="http://pbs.twimg.com/profile_images/1041029715363069952/ekF0BCup_normal.jpg"/>
    <x v="151"/>
    <d v="2019-07-04T00:00:00.000"/>
    <s v="01:14:16"/>
    <s v="https://twitter.com/dnaintel/status/1146588000022872064"/>
    <m/>
    <m/>
    <s v="1146588000022872064"/>
    <m/>
    <b v="0"/>
    <n v="12"/>
    <s v=""/>
    <b v="0"/>
    <x v="0"/>
    <m/>
    <s v=""/>
    <b v="0"/>
    <n v="8"/>
    <s v=""/>
    <s v="Twitter for Android"/>
    <b v="0"/>
    <s v="1146588000022872064"/>
    <s v="Tweet"/>
    <n v="0"/>
    <n v="0"/>
    <m/>
    <m/>
    <m/>
    <m/>
    <m/>
    <m/>
    <m/>
    <m/>
    <n v="2"/>
    <s v="3"/>
    <s v="3"/>
    <n v="1"/>
    <n v="3.125"/>
    <n v="2"/>
    <n v="6.25"/>
    <n v="0"/>
    <n v="0"/>
    <n v="29"/>
    <n v="90.625"/>
    <n v="32"/>
  </r>
  <r>
    <s v="dnaintel"/>
    <s v="thenextweb"/>
    <m/>
    <m/>
    <m/>
    <m/>
    <m/>
    <m/>
    <m/>
    <m/>
    <s v="No"/>
    <n v="273"/>
    <m/>
    <m/>
    <x v="3"/>
    <d v="2019-07-09T02:51:36.000"/>
    <s v="A public DNA database led to a murder conviction, but innocent people may pay the price https://t.co/gMyGDv1IMx via @thenextweb #crime #lawenforcement #Police #DNA #DNAtest #DNAtesting #dnasequencing #genome #genetictesting #science #medicine #genomics #geneticdisease #forensics"/>
    <s v="https://thenextweb.com/insider/2019/07/03/a-public-dna-database-led-to-a-murder-conviction-but-innocent-people-may-pay-the-price/?utm_source=twitter&amp;utm_medium=referral&amp;utm_content=A%2Bpublic%2BDNA%2Bdatabase%2Bled%2Bto%2Ba%2Bmurder%2Bconviction%252C%2Bbut%2Binnocent%2Bpeople%2Bmay%2Bpay%2Bthe%2Bprice"/>
    <s v="thenextweb.com"/>
    <x v="12"/>
    <m/>
    <s v="http://pbs.twimg.com/profile_images/1041029715363069952/ekF0BCup_normal.jpg"/>
    <x v="152"/>
    <d v="2019-07-09T00:00:00.000"/>
    <s v="02:51:36"/>
    <s v="https://twitter.com/dnaintel/status/1148424435462021121"/>
    <m/>
    <m/>
    <s v="1148424435462021121"/>
    <m/>
    <b v="0"/>
    <n v="0"/>
    <s v=""/>
    <b v="0"/>
    <x v="0"/>
    <m/>
    <s v=""/>
    <b v="0"/>
    <n v="8"/>
    <s v="1146588000022872064"/>
    <s v="Twitter for Android"/>
    <b v="0"/>
    <s v="1146588000022872064"/>
    <s v="Tweet"/>
    <n v="0"/>
    <n v="0"/>
    <m/>
    <m/>
    <m/>
    <m/>
    <m/>
    <m/>
    <m/>
    <m/>
    <n v="2"/>
    <s v="3"/>
    <s v="3"/>
    <n v="1"/>
    <n v="3.125"/>
    <n v="2"/>
    <n v="6.25"/>
    <n v="0"/>
    <n v="0"/>
    <n v="29"/>
    <n v="90.625"/>
    <n v="32"/>
  </r>
  <r>
    <s v="dnaintel"/>
    <s v="wired"/>
    <m/>
    <m/>
    <m/>
    <m/>
    <m/>
    <m/>
    <m/>
    <m/>
    <s v="No"/>
    <n v="274"/>
    <m/>
    <m/>
    <x v="3"/>
    <d v="2018-10-24T13:56:05.000"/>
    <s v="DNA Tests Could Help #Doctors Detect Infectious #Diseases Faster https://t.co/ZvMJEcC6qx via @WIRED #DNA #DNAtest #DNAtesting #genomics #genome #medtech #medicaltech #healthtech #health #healthcare #science #nutrition #sportsnutrition #business #Entrepreneur #branding #brands"/>
    <s v="https://www.wired.com/story/dna-sequencing-detect-infectious-disease/?mbid=social_twitter_onsiteshare"/>
    <s v="wired.com"/>
    <x v="90"/>
    <m/>
    <s v="http://pbs.twimg.com/profile_images/1041029715363069952/ekF0BCup_normal.jpg"/>
    <x v="153"/>
    <d v="2018-10-24T00:00:00.000"/>
    <s v="13:56:05"/>
    <s v="https://twitter.com/dnaintel/status/1055095586142216192"/>
    <m/>
    <m/>
    <s v="1055095586142216192"/>
    <m/>
    <b v="0"/>
    <n v="12"/>
    <s v=""/>
    <b v="0"/>
    <x v="0"/>
    <m/>
    <s v=""/>
    <b v="0"/>
    <n v="11"/>
    <s v=""/>
    <s v="Twitter Web Client"/>
    <b v="0"/>
    <s v="1055095586142216192"/>
    <s v="Retweet"/>
    <n v="0"/>
    <n v="0"/>
    <m/>
    <m/>
    <m/>
    <m/>
    <m/>
    <m/>
    <m/>
    <m/>
    <n v="2"/>
    <s v="3"/>
    <s v="3"/>
    <n v="1"/>
    <n v="3.5714285714285716"/>
    <n v="0"/>
    <n v="0"/>
    <n v="0"/>
    <n v="0"/>
    <n v="27"/>
    <n v="96.42857142857143"/>
    <n v="28"/>
  </r>
  <r>
    <s v="dnaintel"/>
    <s v="wired"/>
    <m/>
    <m/>
    <m/>
    <m/>
    <m/>
    <m/>
    <m/>
    <m/>
    <s v="No"/>
    <n v="275"/>
    <m/>
    <m/>
    <x v="3"/>
    <d v="2019-07-09T02:51:54.000"/>
    <s v="DNA Tests Could Help #Doctors Detect Infectious #Diseases Faster https://t.co/ZvMJEcC6qx via @WIRED #DNA #DNAtest #DNAtesting #genomics #genome #medtech #medicaltech #healthtech #health #healthcare #science #nutrition #sportsnutrition #business #Entrepreneur #branding #brands"/>
    <s v="https://www.wired.com/story/dna-sequencing-detect-infectious-disease/?mbid=social_twitter_onsiteshare"/>
    <s v="wired.com"/>
    <x v="82"/>
    <m/>
    <s v="http://pbs.twimg.com/profile_images/1041029715363069952/ekF0BCup_normal.jpg"/>
    <x v="154"/>
    <d v="2019-07-09T00:00:00.000"/>
    <s v="02:51:54"/>
    <s v="https://twitter.com/dnaintel/status/1148424508677742592"/>
    <m/>
    <m/>
    <s v="1148424508677742592"/>
    <m/>
    <b v="0"/>
    <n v="0"/>
    <s v=""/>
    <b v="0"/>
    <x v="0"/>
    <m/>
    <s v=""/>
    <b v="0"/>
    <n v="11"/>
    <s v="1055095586142216192"/>
    <s v="Twitter for Android"/>
    <b v="0"/>
    <s v="1055095586142216192"/>
    <s v="Tweet"/>
    <n v="0"/>
    <n v="0"/>
    <m/>
    <m/>
    <m/>
    <m/>
    <m/>
    <m/>
    <m/>
    <m/>
    <n v="2"/>
    <s v="3"/>
    <s v="3"/>
    <n v="1"/>
    <n v="3.5714285714285716"/>
    <n v="0"/>
    <n v="0"/>
    <n v="0"/>
    <n v="0"/>
    <n v="27"/>
    <n v="96.42857142857143"/>
    <n v="28"/>
  </r>
  <r>
    <s v="dnaintel"/>
    <s v="cnn"/>
    <m/>
    <m/>
    <m/>
    <m/>
    <m/>
    <m/>
    <m/>
    <m/>
    <s v="No"/>
    <n v="276"/>
    <m/>
    <m/>
    <x v="3"/>
    <d v="2019-07-04T01:15:15.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91"/>
    <m/>
    <s v="http://pbs.twimg.com/profile_images/1041029715363069952/ekF0BCup_normal.jpg"/>
    <x v="155"/>
    <d v="2019-07-04T00:00:00.000"/>
    <s v="01:15:15"/>
    <s v="https://twitter.com/dnaintel/status/1146588248711602177"/>
    <m/>
    <m/>
    <s v="1146588248711602177"/>
    <m/>
    <b v="0"/>
    <n v="10"/>
    <s v=""/>
    <b v="0"/>
    <x v="0"/>
    <m/>
    <s v=""/>
    <b v="0"/>
    <n v="7"/>
    <s v=""/>
    <s v="Twitter for Android"/>
    <b v="0"/>
    <s v="1146588248711602177"/>
    <s v="Tweet"/>
    <n v="0"/>
    <n v="0"/>
    <m/>
    <m/>
    <m/>
    <m/>
    <m/>
    <m/>
    <m/>
    <m/>
    <n v="2"/>
    <s v="3"/>
    <s v="3"/>
    <n v="0"/>
    <n v="0"/>
    <n v="2"/>
    <n v="7.407407407407407"/>
    <n v="0"/>
    <n v="0"/>
    <n v="25"/>
    <n v="92.5925925925926"/>
    <n v="27"/>
  </r>
  <r>
    <s v="dnaintel"/>
    <s v="cnn"/>
    <m/>
    <m/>
    <m/>
    <m/>
    <m/>
    <m/>
    <m/>
    <m/>
    <s v="No"/>
    <n v="277"/>
    <m/>
    <m/>
    <x v="3"/>
    <d v="2019-07-09T02:52:01.000"/>
    <s v="#SharkAttack mystery solved 25 years later thanks to DNA  @CNN https://t.co/H9wjaSwYAp #shark #sharks #DNA #DNAtest #DNAtesting #dnasequencing #genome #genetictesting #science #medicine #genomics #geneticdisease #geneticdisorders #genes #business #entrepreneur #SiliconValley"/>
    <s v="http://edition.cnn.com/2019/07/03/us/shark-tooth-trnd/index.html"/>
    <s v="cnn.com"/>
    <x v="13"/>
    <m/>
    <s v="http://pbs.twimg.com/profile_images/1041029715363069952/ekF0BCup_normal.jpg"/>
    <x v="156"/>
    <d v="2019-07-09T00:00:00.000"/>
    <s v="02:52:01"/>
    <s v="https://twitter.com/dnaintel/status/1148424537513570307"/>
    <m/>
    <m/>
    <s v="1148424537513570307"/>
    <m/>
    <b v="0"/>
    <n v="0"/>
    <s v=""/>
    <b v="0"/>
    <x v="0"/>
    <m/>
    <s v=""/>
    <b v="0"/>
    <n v="7"/>
    <s v="1146588248711602177"/>
    <s v="Twitter for Android"/>
    <b v="0"/>
    <s v="1146588248711602177"/>
    <s v="Tweet"/>
    <n v="0"/>
    <n v="0"/>
    <m/>
    <m/>
    <m/>
    <m/>
    <m/>
    <m/>
    <m/>
    <m/>
    <n v="2"/>
    <s v="3"/>
    <s v="3"/>
    <n v="0"/>
    <n v="0"/>
    <n v="2"/>
    <n v="7.407407407407407"/>
    <n v="0"/>
    <n v="0"/>
    <n v="25"/>
    <n v="92.5925925925926"/>
    <n v="27"/>
  </r>
  <r>
    <s v="dnaintel"/>
    <s v="verge"/>
    <m/>
    <m/>
    <m/>
    <m/>
    <m/>
    <m/>
    <m/>
    <m/>
    <s v="No"/>
    <n v="278"/>
    <m/>
    <m/>
    <x v="3"/>
    <d v="2019-03-18T02:18:48.000"/>
    <s v="#DNAtesting company will now let users opt out of helping the #FBI https://t.co/WDoJKX8PFT via @Verge #DNA #DNAtest #dnasequencing #CivilRights #business #entrepreneur #SiliconValley #paloalto #technology #DigitalTransformation #genome #crime #forensics #crimescene #LosAngeles"/>
    <s v="https://www.theverge.com/2019/3/13/18263734/familytreedna-dna-genetics-law-enforcement-fbi-police-forensics-matching-science?utm_campaign=theverge&amp;utm_content=entry&amp;utm_medium=social&amp;utm_source=twitter"/>
    <s v="theverge.com"/>
    <x v="92"/>
    <m/>
    <s v="http://pbs.twimg.com/profile_images/1041029715363069952/ekF0BCup_normal.jpg"/>
    <x v="157"/>
    <d v="2019-03-18T00:00:00.000"/>
    <s v="02:18:48"/>
    <s v="https://twitter.com/dnaintel/status/1107466350857990144"/>
    <m/>
    <m/>
    <s v="1107466350857990144"/>
    <m/>
    <b v="0"/>
    <n v="16"/>
    <s v=""/>
    <b v="0"/>
    <x v="0"/>
    <m/>
    <s v=""/>
    <b v="0"/>
    <n v="9"/>
    <s v=""/>
    <s v="Twitter for Android"/>
    <b v="0"/>
    <s v="1107466350857990144"/>
    <s v="Retweet"/>
    <n v="0"/>
    <n v="0"/>
    <m/>
    <m/>
    <m/>
    <m/>
    <m/>
    <m/>
    <m/>
    <m/>
    <n v="2"/>
    <s v="3"/>
    <s v="3"/>
    <n v="1"/>
    <n v="3.4482758620689653"/>
    <n v="1"/>
    <n v="3.4482758620689653"/>
    <n v="0"/>
    <n v="0"/>
    <n v="27"/>
    <n v="93.10344827586206"/>
    <n v="29"/>
  </r>
  <r>
    <s v="dnaintel"/>
    <s v="verge"/>
    <m/>
    <m/>
    <m/>
    <m/>
    <m/>
    <m/>
    <m/>
    <m/>
    <s v="No"/>
    <n v="279"/>
    <m/>
    <m/>
    <x v="3"/>
    <d v="2019-07-12T03:05:42.000"/>
    <s v="#DNAtesting company will now let users opt out of helping the #FBI https://t.co/WDoJKX8PFT via @Verge #DNA #DNAtest #dnasequencing #CivilRights #business #entrepreneur #SiliconValley #paloalto #technology #DigitalTransformation #genome #crime #forensics #crimescene #LosAngeles"/>
    <s v="https://www.theverge.com/2019/3/13/18263734/familytreedna-dna-genetics-law-enforcement-fbi-police-forensics-matching-science?utm_campaign=theverge&amp;utm_content=entry&amp;utm_medium=social&amp;utm_source=twitter"/>
    <s v="theverge.com"/>
    <x v="93"/>
    <m/>
    <s v="http://pbs.twimg.com/profile_images/1041029715363069952/ekF0BCup_normal.jpg"/>
    <x v="158"/>
    <d v="2019-07-12T00:00:00.000"/>
    <s v="03:05:42"/>
    <s v="https://twitter.com/dnaintel/status/1149515146034700290"/>
    <m/>
    <m/>
    <s v="1149515146034700290"/>
    <m/>
    <b v="0"/>
    <n v="0"/>
    <s v=""/>
    <b v="0"/>
    <x v="0"/>
    <m/>
    <s v=""/>
    <b v="0"/>
    <n v="9"/>
    <s v="1107466350857990144"/>
    <s v="Twitter for Android"/>
    <b v="0"/>
    <s v="1107466350857990144"/>
    <s v="Tweet"/>
    <n v="0"/>
    <n v="0"/>
    <m/>
    <m/>
    <m/>
    <m/>
    <m/>
    <m/>
    <m/>
    <m/>
    <n v="2"/>
    <s v="3"/>
    <s v="3"/>
    <n v="1"/>
    <n v="3.4482758620689653"/>
    <n v="1"/>
    <n v="3.4482758620689653"/>
    <n v="0"/>
    <n v="0"/>
    <n v="27"/>
    <n v="93.10344827586206"/>
    <n v="29"/>
  </r>
  <r>
    <s v="dnaintel"/>
    <s v="dnaintel"/>
    <m/>
    <m/>
    <m/>
    <m/>
    <m/>
    <m/>
    <m/>
    <m/>
    <s v="No"/>
    <n v="280"/>
    <m/>
    <m/>
    <x v="2"/>
    <d v="2019-06-11T18:14:59.000"/>
    <s v="https://t.co/v3ZLwvLAOn_x000a_https://t.co/doQ9U6vnAn_x000a_Domain names for Sale_x000a_Payment by monthly installments is possible_x000a_Available individually or as a package_x000a_#DNA #DNAtest #DNAtesting #dnasequencing #genome #genetictesting #science #medicine #genomics #geneticdisease #geneticdisorders https://t.co/Of61q6etPI"/>
    <s v="https://dan.com/buy-domain/dnaintel.com?redirected=true&amp;tld=com https://dan.com/buy-domain/inteldna.com?redirected=true&amp;tld=com"/>
    <s v="dan.com dan.com"/>
    <x v="94"/>
    <s v="https://pbs.twimg.com/media/D8zMw6JXUAEFM1k.jpg"/>
    <s v="https://pbs.twimg.com/media/D8zMw6JXUAEFM1k.jpg"/>
    <x v="159"/>
    <d v="2019-06-11T00:00:00.000"/>
    <s v="18:14:59"/>
    <s v="https://twitter.com/dnaintel/status/1138509950530072578"/>
    <m/>
    <m/>
    <s v="1138509950530072578"/>
    <m/>
    <b v="0"/>
    <n v="20"/>
    <s v=""/>
    <b v="0"/>
    <x v="0"/>
    <m/>
    <s v=""/>
    <b v="0"/>
    <n v="16"/>
    <s v=""/>
    <s v="Twitter for Android"/>
    <b v="0"/>
    <s v="1138509950530072578"/>
    <s v="Retweet"/>
    <n v="0"/>
    <n v="0"/>
    <m/>
    <m/>
    <m/>
    <m/>
    <m/>
    <m/>
    <m/>
    <m/>
    <n v="18"/>
    <s v="3"/>
    <s v="3"/>
    <n v="1"/>
    <n v="3.7037037037037037"/>
    <n v="0"/>
    <n v="0"/>
    <n v="0"/>
    <n v="0"/>
    <n v="26"/>
    <n v="96.29629629629629"/>
    <n v="27"/>
  </r>
  <r>
    <s v="dnaintel"/>
    <s v="dnaintel"/>
    <m/>
    <m/>
    <m/>
    <m/>
    <m/>
    <m/>
    <m/>
    <m/>
    <s v="No"/>
    <n v="281"/>
    <m/>
    <m/>
    <x v="2"/>
    <d v="2019-06-13T23:04:56.000"/>
    <s v="Entrepreneurs offer $10m prize for cracking mystery of DNA https://t.co/AiEaIgYYa1 #DNA #DNAtest #DNAtesting #dnasequencing #genome #genetictesting #science #medicine #genomics #geneticdisease #geneticdisorders #genes #business #entrepreneur #technology #DigitalTransformation"/>
    <s v="https://www.ft.com/content/dcb2ea12-83c8-11e9-9935-ad75bb96c849?segmentid=acee4131-99c2-09d3-a635-873e61754ec6"/>
    <s v="ft.com"/>
    <x v="95"/>
    <m/>
    <s v="http://pbs.twimg.com/profile_images/1041029715363069952/ekF0BCup_normal.jpg"/>
    <x v="160"/>
    <d v="2019-06-13T00:00:00.000"/>
    <s v="23:04:56"/>
    <s v="https://twitter.com/dnaintel/status/1139307695977226241"/>
    <m/>
    <m/>
    <s v="1139307695977226241"/>
    <m/>
    <b v="0"/>
    <n v="12"/>
    <s v=""/>
    <b v="0"/>
    <x v="0"/>
    <m/>
    <s v=""/>
    <b v="0"/>
    <n v="10"/>
    <s v=""/>
    <s v="Twitter for Android"/>
    <b v="0"/>
    <s v="1139307695977226241"/>
    <s v="Retweet"/>
    <n v="0"/>
    <n v="0"/>
    <m/>
    <m/>
    <m/>
    <m/>
    <m/>
    <m/>
    <m/>
    <m/>
    <n v="18"/>
    <s v="3"/>
    <s v="3"/>
    <n v="1"/>
    <n v="4"/>
    <n v="1"/>
    <n v="4"/>
    <n v="0"/>
    <n v="0"/>
    <n v="23"/>
    <n v="92"/>
    <n v="25"/>
  </r>
  <r>
    <s v="dnaintel"/>
    <s v="dnaintel"/>
    <m/>
    <m/>
    <m/>
    <m/>
    <m/>
    <m/>
    <m/>
    <m/>
    <s v="No"/>
    <n v="282"/>
    <m/>
    <m/>
    <x v="2"/>
    <d v="2019-03-03T16:13:42.000"/>
    <s v="https://t.co/ZgivnhVyBu #DNA #DNAtest #DNAtesting #dnasequencing #genome #genetictesting #science #medicine #genomics #geneticdisease #geneticdisorders #genes #business #entrepreneur #SiliconValley #paloalto #Seattle #technology #DigitalTransformation #DigitalMarketing #marketing"/>
    <s v="https://www.theatlantic.com/science/archive/2019/03/dna-tests-for-envelopes-have-a-price/583636/"/>
    <s v="theatlantic.com"/>
    <x v="96"/>
    <m/>
    <s v="http://pbs.twimg.com/profile_images/1041029715363069952/ekF0BCup_normal.jpg"/>
    <x v="161"/>
    <d v="2019-03-03T00:00:00.000"/>
    <s v="16:13:42"/>
    <s v="https://twitter.com/dnaintel/status/1102240644280524802"/>
    <m/>
    <m/>
    <s v="1102240644280524802"/>
    <m/>
    <b v="0"/>
    <n v="18"/>
    <s v=""/>
    <b v="0"/>
    <x v="2"/>
    <m/>
    <s v=""/>
    <b v="0"/>
    <n v="16"/>
    <s v=""/>
    <s v="Twitter for Android"/>
    <b v="0"/>
    <s v="1102240644280524802"/>
    <s v="Retweet"/>
    <n v="0"/>
    <n v="0"/>
    <m/>
    <m/>
    <m/>
    <m/>
    <m/>
    <m/>
    <m/>
    <m/>
    <n v="18"/>
    <s v="3"/>
    <s v="3"/>
    <n v="0"/>
    <n v="0"/>
    <n v="0"/>
    <n v="0"/>
    <n v="0"/>
    <n v="0"/>
    <n v="21"/>
    <n v="100"/>
    <n v="21"/>
  </r>
  <r>
    <s v="dnaintel"/>
    <s v="dnaintel"/>
    <m/>
    <m/>
    <m/>
    <m/>
    <m/>
    <m/>
    <m/>
    <m/>
    <s v="No"/>
    <n v="283"/>
    <m/>
    <m/>
    <x v="2"/>
    <d v="2019-05-29T13:32:59.000"/>
    <s v="Former Belgian king Albert II agrees to DNA test in #paternity case https://t.co/TKVeylu26n #Belgium #Brussels #DNA #DNAtest #DNAtesting #dnasequencing #genome #genetictesting #science #medicine #genomics #geneticdisease #geneticdisorders #genes #business #entrepreneur #parents"/>
    <s v="https://www.theguardian.com/world/2019/may/29/former-belgian-king-albert-ii-agrees-to-dna-test-in-paternity-case-delphine-boel?CMP=share_btn_tw"/>
    <s v="theguardian.com"/>
    <x v="97"/>
    <m/>
    <s v="http://pbs.twimg.com/profile_images/1041029715363069952/ekF0BCup_normal.jpg"/>
    <x v="162"/>
    <d v="2019-05-29T00:00:00.000"/>
    <s v="13:32:59"/>
    <s v="https://twitter.com/dnaintel/status/1133727939592368129"/>
    <m/>
    <m/>
    <s v="1133727939592368129"/>
    <m/>
    <b v="0"/>
    <n v="14"/>
    <s v=""/>
    <b v="0"/>
    <x v="0"/>
    <m/>
    <s v=""/>
    <b v="0"/>
    <n v="7"/>
    <s v=""/>
    <s v="Twitter for Android"/>
    <b v="0"/>
    <s v="1133727939592368129"/>
    <s v="Retweet"/>
    <n v="0"/>
    <n v="0"/>
    <m/>
    <m/>
    <m/>
    <m/>
    <m/>
    <m/>
    <m/>
    <m/>
    <n v="18"/>
    <s v="3"/>
    <s v="3"/>
    <n v="0"/>
    <n v="0"/>
    <n v="0"/>
    <n v="0"/>
    <n v="0"/>
    <n v="0"/>
    <n v="29"/>
    <n v="100"/>
    <n v="29"/>
  </r>
  <r>
    <s v="dnaintel"/>
    <s v="dnaintel"/>
    <m/>
    <m/>
    <m/>
    <m/>
    <m/>
    <m/>
    <m/>
    <m/>
    <s v="No"/>
    <n v="284"/>
    <m/>
    <m/>
    <x v="0"/>
    <d v="2019-07-04T01:10:04.000"/>
    <s v="https://t.co/v3ZLwvLAOn_x000a_https://t.co/doQ9U6vnAn_x000a_Domain names for Sale_x000a_Payment by monthly installments is possible_x000a_Available individually or as a package_x000a_#DNA #DNAtest #DNAtesting #dnasequencing #genome #genetictesting #science #medicine #genomics #geneticdisease #geneticdisorders https://t.co/Of61q6etPI"/>
    <s v="https://dan.com/buy-domain/dnaintel.com?redirected=true&amp;tld=com https://dan.com/buy-domain/inteldna.com?redirected=true&amp;tld=com"/>
    <s v="dan.com dan.com"/>
    <x v="12"/>
    <m/>
    <s v="http://pbs.twimg.com/profile_images/1041029715363069952/ekF0BCup_normal.jpg"/>
    <x v="163"/>
    <d v="2019-07-04T00:00:00.000"/>
    <s v="01:10:04"/>
    <s v="https://twitter.com/dnaintel/status/1146586944895426560"/>
    <m/>
    <m/>
    <s v="1146586944895426560"/>
    <m/>
    <b v="0"/>
    <n v="0"/>
    <s v=""/>
    <b v="0"/>
    <x v="0"/>
    <m/>
    <s v=""/>
    <b v="0"/>
    <n v="16"/>
    <s v="1138509950530072578"/>
    <s v="Twitter for Android"/>
    <b v="0"/>
    <s v="1138509950530072578"/>
    <s v="Tweet"/>
    <n v="0"/>
    <n v="0"/>
    <m/>
    <m/>
    <m/>
    <m/>
    <m/>
    <m/>
    <m/>
    <m/>
    <n v="18"/>
    <s v="3"/>
    <s v="3"/>
    <n v="1"/>
    <n v="3.7037037037037037"/>
    <n v="0"/>
    <n v="0"/>
    <n v="0"/>
    <n v="0"/>
    <n v="26"/>
    <n v="96.29629629629629"/>
    <n v="27"/>
  </r>
  <r>
    <s v="dnaintel"/>
    <s v="dnaintel"/>
    <m/>
    <m/>
    <m/>
    <m/>
    <m/>
    <m/>
    <m/>
    <m/>
    <s v="No"/>
    <n v="285"/>
    <m/>
    <m/>
    <x v="2"/>
    <d v="2019-07-04T01:12:50.000"/>
    <s v="Ancient DNA reveals that #Jews' biblical rivals were from #Greece https://t.co/RMSfw3u1MR #jewish #greek #DNA #DNAtest #DNAtesting #dnasequencing #genome #genetictesting #science #medicine #genomics #geneticdisease #geneticdisorders #genes #business #entrepreneur #SiliconValley"/>
    <s v="https://www.newscientist.com/article/2208581-ancient-dna-reveals-that-jews-biblical-rivals-were-from-greece/#.XR1Sa9dTS2o.twitter"/>
    <s v="newscientist.com"/>
    <x v="98"/>
    <m/>
    <s v="http://pbs.twimg.com/profile_images/1041029715363069952/ekF0BCup_normal.jpg"/>
    <x v="164"/>
    <d v="2019-07-04T00:00:00.000"/>
    <s v="01:12:50"/>
    <s v="https://twitter.com/dnaintel/status/1146587639870566405"/>
    <m/>
    <m/>
    <s v="1146587639870566405"/>
    <m/>
    <b v="0"/>
    <n v="7"/>
    <s v=""/>
    <b v="0"/>
    <x v="0"/>
    <m/>
    <s v=""/>
    <b v="0"/>
    <n v="5"/>
    <s v=""/>
    <s v="Twitter for Android"/>
    <b v="0"/>
    <s v="1146587639870566405"/>
    <s v="Tweet"/>
    <n v="0"/>
    <n v="0"/>
    <m/>
    <m/>
    <m/>
    <m/>
    <m/>
    <m/>
    <m/>
    <m/>
    <n v="18"/>
    <s v="3"/>
    <s v="3"/>
    <n v="0"/>
    <n v="0"/>
    <n v="0"/>
    <n v="0"/>
    <n v="0"/>
    <n v="0"/>
    <n v="27"/>
    <n v="100"/>
    <n v="27"/>
  </r>
  <r>
    <s v="dnaintel"/>
    <s v="dnaintel"/>
    <m/>
    <m/>
    <m/>
    <m/>
    <m/>
    <m/>
    <m/>
    <m/>
    <s v="No"/>
    <n v="286"/>
    <m/>
    <m/>
    <x v="2"/>
    <d v="2019-07-04T01:16:33.000"/>
    <s v="#DNA Study Reveals #Philistines Were Originally From Europe https://t.co/GAptZ35jaB #genealogy #anthropology #anthropologist #DNAtest #DNAtesting #dnasequencing #genome #genetictesting #science #medicine #genomics #geneticdisease #geneticdisorders #genes #business #entrepreneur"/>
    <s v="https://www.npr.org/2019/07/03/738586883/mideast-philistines-from-europe?utm_campaign=storyshare&amp;utm_source=twitter.com&amp;utm_medium=social"/>
    <s v="npr.org"/>
    <x v="99"/>
    <m/>
    <s v="http://pbs.twimg.com/profile_images/1041029715363069952/ekF0BCup_normal.jpg"/>
    <x v="165"/>
    <d v="2019-07-04T00:00:00.000"/>
    <s v="01:16:33"/>
    <s v="https://twitter.com/dnaintel/status/1146588576357986304"/>
    <m/>
    <m/>
    <s v="1146588576357986304"/>
    <m/>
    <b v="0"/>
    <n v="8"/>
    <s v=""/>
    <b v="0"/>
    <x v="0"/>
    <m/>
    <s v=""/>
    <b v="0"/>
    <n v="5"/>
    <s v=""/>
    <s v="Twitter for Android"/>
    <b v="0"/>
    <s v="1146588576357986304"/>
    <s v="Tweet"/>
    <n v="0"/>
    <n v="0"/>
    <m/>
    <m/>
    <m/>
    <m/>
    <m/>
    <m/>
    <m/>
    <m/>
    <n v="18"/>
    <s v="3"/>
    <s v="3"/>
    <n v="0"/>
    <n v="0"/>
    <n v="0"/>
    <n v="0"/>
    <n v="0"/>
    <n v="0"/>
    <n v="24"/>
    <n v="100"/>
    <n v="24"/>
  </r>
  <r>
    <s v="dnaintel"/>
    <s v="dnaintel"/>
    <m/>
    <m/>
    <m/>
    <m/>
    <m/>
    <m/>
    <m/>
    <m/>
    <s v="No"/>
    <n v="287"/>
    <m/>
    <m/>
    <x v="2"/>
    <d v="2019-07-04T01:17:31.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00"/>
    <m/>
    <s v="http://pbs.twimg.com/profile_images/1041029715363069952/ekF0BCup_normal.jpg"/>
    <x v="166"/>
    <d v="2019-07-04T00:00:00.000"/>
    <s v="01:17:31"/>
    <s v="https://twitter.com/dnaintel/status/1146588818176446464"/>
    <m/>
    <m/>
    <s v="1146588818176446464"/>
    <m/>
    <b v="0"/>
    <n v="11"/>
    <s v=""/>
    <b v="0"/>
    <x v="2"/>
    <m/>
    <s v=""/>
    <b v="0"/>
    <n v="6"/>
    <s v=""/>
    <s v="Twitter for Android"/>
    <b v="0"/>
    <s v="1146588818176446464"/>
    <s v="Tweet"/>
    <n v="0"/>
    <n v="0"/>
    <m/>
    <m/>
    <m/>
    <m/>
    <m/>
    <m/>
    <m/>
    <m/>
    <n v="18"/>
    <s v="3"/>
    <s v="3"/>
    <n v="0"/>
    <n v="0"/>
    <n v="1"/>
    <n v="4.761904761904762"/>
    <n v="0"/>
    <n v="0"/>
    <n v="20"/>
    <n v="95.23809523809524"/>
    <n v="21"/>
  </r>
  <r>
    <s v="dnaintel"/>
    <s v="dnaintel"/>
    <m/>
    <m/>
    <m/>
    <m/>
    <m/>
    <m/>
    <m/>
    <m/>
    <s v="No"/>
    <n v="288"/>
    <m/>
    <m/>
    <x v="2"/>
    <d v="2019-07-04T01:18:41.000"/>
    <s v="https://t.co/4zhY6SJIu8 #schizophrenia #mentalhealth #anxiety #business #entrepreneur #SiliconValley #paloalto #menlopark #DNA #DNAtest #DNAtesting #dnasequencing #genome #genetictesting #science #medicine #genomics #geneticdisease #geneticdisorders #genes #DigitalTransformation"/>
    <s v="https://medicalxpress.com/news/2019-07-dna-reveals-schizophrenia-clue.html"/>
    <s v="medicalxpress.com"/>
    <x v="101"/>
    <m/>
    <s v="http://pbs.twimg.com/profile_images/1041029715363069952/ekF0BCup_normal.jpg"/>
    <x v="167"/>
    <d v="2019-07-04T00:00:00.000"/>
    <s v="01:18:41"/>
    <s v="https://twitter.com/dnaintel/status/1146589111190528000"/>
    <m/>
    <m/>
    <s v="1146589111190528000"/>
    <m/>
    <b v="0"/>
    <n v="7"/>
    <s v=""/>
    <b v="0"/>
    <x v="2"/>
    <m/>
    <s v=""/>
    <b v="0"/>
    <n v="5"/>
    <s v=""/>
    <s v="Twitter for Android"/>
    <b v="0"/>
    <s v="1146589111190528000"/>
    <s v="Tweet"/>
    <n v="0"/>
    <n v="0"/>
    <m/>
    <m/>
    <m/>
    <m/>
    <m/>
    <m/>
    <m/>
    <m/>
    <n v="18"/>
    <s v="3"/>
    <s v="3"/>
    <n v="0"/>
    <n v="0"/>
    <n v="1"/>
    <n v="4.761904761904762"/>
    <n v="0"/>
    <n v="0"/>
    <n v="20"/>
    <n v="95.23809523809524"/>
    <n v="21"/>
  </r>
  <r>
    <s v="dnaintel"/>
    <s v="dnaintel"/>
    <m/>
    <m/>
    <m/>
    <m/>
    <m/>
    <m/>
    <m/>
    <m/>
    <s v="No"/>
    <n v="289"/>
    <m/>
    <m/>
    <x v="0"/>
    <d v="2019-07-04T01:19:52.000"/>
    <s v="#DNA Study Reveals #Philistines Were Originally From Europe https://t.co/GAptZ35jaB #genealogy #anthropology #anthropologist #DNAtest #DNAtesting #dnasequencing #genome #genetictesting #science #medicine #genomics #geneticdisease #geneticdisorders #genes #business #entrepreneur"/>
    <s v="https://www.npr.org/2019/07/03/738586883/mideast-philistines-from-europe?utm_campaign=storyshare&amp;utm_source=twitter.com&amp;utm_medium=social"/>
    <s v="npr.org"/>
    <x v="14"/>
    <m/>
    <s v="http://pbs.twimg.com/profile_images/1041029715363069952/ekF0BCup_normal.jpg"/>
    <x v="168"/>
    <d v="2019-07-04T00:00:00.000"/>
    <s v="01:19:52"/>
    <s v="https://twitter.com/dnaintel/status/1146589407996239873"/>
    <m/>
    <m/>
    <s v="1146589407996239873"/>
    <m/>
    <b v="0"/>
    <n v="0"/>
    <s v=""/>
    <b v="0"/>
    <x v="0"/>
    <m/>
    <s v=""/>
    <b v="0"/>
    <n v="5"/>
    <s v="1146588576357986304"/>
    <s v="Twitter for Android"/>
    <b v="0"/>
    <s v="1146588576357986304"/>
    <s v="Tweet"/>
    <n v="0"/>
    <n v="0"/>
    <m/>
    <m/>
    <m/>
    <m/>
    <m/>
    <m/>
    <m/>
    <m/>
    <n v="18"/>
    <s v="3"/>
    <s v="3"/>
    <n v="0"/>
    <n v="0"/>
    <n v="0"/>
    <n v="0"/>
    <n v="0"/>
    <n v="0"/>
    <n v="24"/>
    <n v="100"/>
    <n v="24"/>
  </r>
  <r>
    <s v="dnaintel"/>
    <s v="dnaintel"/>
    <m/>
    <m/>
    <m/>
    <m/>
    <m/>
    <m/>
    <m/>
    <m/>
    <s v="No"/>
    <n v="290"/>
    <m/>
    <m/>
    <x v="0"/>
    <d v="2019-07-04T02:15:04.000"/>
    <s v="https://t.co/gzN1xWvnII #crime #lawenforcement #Police #forensics #DNA #DNAtest #DNAtesting #dnasequencing #genome #genetictesting #science #medicine #genomics #geneticdisease #geneticdisorders #genes #business #entrepreneur #SiliconValley #technology #DigitalTransformation"/>
    <s v="https://www.cnet.com/news/how-sharing-your-dna-solves-horrible-crimes-and-stirs-a-privacy-debate/"/>
    <s v="cnet.com"/>
    <x v="16"/>
    <m/>
    <s v="http://pbs.twimg.com/profile_images/1041029715363069952/ekF0BCup_normal.jpg"/>
    <x v="169"/>
    <d v="2019-07-04T00:00:00.000"/>
    <s v="02:15:04"/>
    <s v="https://twitter.com/dnaintel/status/1146603303196925952"/>
    <m/>
    <m/>
    <s v="1146603303196925952"/>
    <m/>
    <b v="0"/>
    <n v="0"/>
    <s v=""/>
    <b v="0"/>
    <x v="2"/>
    <m/>
    <s v=""/>
    <b v="0"/>
    <n v="6"/>
    <s v="1146588818176446464"/>
    <s v="Twitter for Android"/>
    <b v="0"/>
    <s v="1146588818176446464"/>
    <s v="Tweet"/>
    <n v="0"/>
    <n v="0"/>
    <m/>
    <m/>
    <m/>
    <m/>
    <m/>
    <m/>
    <m/>
    <m/>
    <n v="18"/>
    <s v="3"/>
    <s v="3"/>
    <n v="0"/>
    <n v="0"/>
    <n v="1"/>
    <n v="4.761904761904762"/>
    <n v="0"/>
    <n v="0"/>
    <n v="20"/>
    <n v="95.23809523809524"/>
    <n v="21"/>
  </r>
  <r>
    <s v="dnaintel"/>
    <s v="dnaintel"/>
    <m/>
    <m/>
    <m/>
    <m/>
    <m/>
    <m/>
    <m/>
    <m/>
    <s v="No"/>
    <n v="291"/>
    <m/>
    <m/>
    <x v="0"/>
    <d v="2019-07-04T02:15:11.000"/>
    <s v="https://t.co/4zhY6SJIu8 #schizophrenia #mentalhealth #anxiety #business #entrepreneur #SiliconValley #paloalto #menlopark #DNA #DNAtest #DNAtesting #dnasequencing #genome #genetictesting #science #medicine #genomics #geneticdisease #geneticdisorders #genes #DigitalTransformation"/>
    <s v="https://medicalxpress.com/news/2019-07-dna-reveals-schizophrenia-clue.html"/>
    <s v="medicalxpress.com"/>
    <x v="15"/>
    <m/>
    <s v="http://pbs.twimg.com/profile_images/1041029715363069952/ekF0BCup_normal.jpg"/>
    <x v="170"/>
    <d v="2019-07-04T00:00:00.000"/>
    <s v="02:15:11"/>
    <s v="https://twitter.com/dnaintel/status/1146603330283692032"/>
    <m/>
    <m/>
    <s v="1146603330283692032"/>
    <m/>
    <b v="0"/>
    <n v="0"/>
    <s v=""/>
    <b v="0"/>
    <x v="2"/>
    <m/>
    <s v=""/>
    <b v="0"/>
    <n v="5"/>
    <s v="1146589111190528000"/>
    <s v="Twitter for Android"/>
    <b v="0"/>
    <s v="1146589111190528000"/>
    <s v="Tweet"/>
    <n v="0"/>
    <n v="0"/>
    <m/>
    <m/>
    <m/>
    <m/>
    <m/>
    <m/>
    <m/>
    <m/>
    <n v="18"/>
    <s v="3"/>
    <s v="3"/>
    <n v="0"/>
    <n v="0"/>
    <n v="1"/>
    <n v="4.761904761904762"/>
    <n v="0"/>
    <n v="0"/>
    <n v="20"/>
    <n v="95.23809523809524"/>
    <n v="21"/>
  </r>
  <r>
    <s v="dnaintel"/>
    <s v="dnaintel"/>
    <m/>
    <m/>
    <m/>
    <m/>
    <m/>
    <m/>
    <m/>
    <m/>
    <s v="No"/>
    <n v="292"/>
    <m/>
    <m/>
    <x v="0"/>
    <d v="2019-07-06T14:38:50.000"/>
    <s v="Entrepreneurs offer $10m prize for cracking mystery of DNA https://t.co/AiEaIgYYa1 #DNA #DNAtest #DNAtesting #dnasequencing #genome #genetictesting #science #medicine #genomics #geneticdisease #geneticdisorders #genes #business #entrepreneur #technology #DigitalTransformation"/>
    <s v="https://www.ft.com/content/dcb2ea12-83c8-11e9-9935-ad75bb96c849?segmentid=acee4131-99c2-09d3-a635-873e61754ec6"/>
    <s v="ft.com"/>
    <x v="87"/>
    <m/>
    <s v="http://pbs.twimg.com/profile_images/1041029715363069952/ekF0BCup_normal.jpg"/>
    <x v="171"/>
    <d v="2019-07-06T00:00:00.000"/>
    <s v="14:38:50"/>
    <s v="https://twitter.com/dnaintel/status/1147515250704601088"/>
    <m/>
    <m/>
    <s v="1147515250704601088"/>
    <m/>
    <b v="0"/>
    <n v="0"/>
    <s v=""/>
    <b v="0"/>
    <x v="0"/>
    <m/>
    <s v=""/>
    <b v="0"/>
    <n v="10"/>
    <s v="1139307695977226241"/>
    <s v="Twitter for Android"/>
    <b v="0"/>
    <s v="1139307695977226241"/>
    <s v="Tweet"/>
    <n v="0"/>
    <n v="0"/>
    <m/>
    <m/>
    <m/>
    <m/>
    <m/>
    <m/>
    <m/>
    <m/>
    <n v="18"/>
    <s v="3"/>
    <s v="3"/>
    <n v="1"/>
    <n v="4"/>
    <n v="1"/>
    <n v="4"/>
    <n v="0"/>
    <n v="0"/>
    <n v="23"/>
    <n v="92"/>
    <n v="25"/>
  </r>
  <r>
    <s v="dnaintel"/>
    <s v="dnaintel"/>
    <m/>
    <m/>
    <m/>
    <m/>
    <m/>
    <m/>
    <m/>
    <m/>
    <s v="No"/>
    <n v="294"/>
    <m/>
    <m/>
    <x v="0"/>
    <d v="2019-07-09T02:51:51.000"/>
    <s v="https://t.co/ZgivnhVyBu #DNA #DNAtest #DNAtesting #dnasequencing #genome #genetictesting #science #medicine #genomics #geneticdisease #geneticdisorders #genes #business #entrepreneur #SiliconValley #paloalto #Seattle #technology #DigitalTransformation #DigitalMarketing #marketing"/>
    <s v="https://www.theatlantic.com/science/archive/2019/03/dna-tests-for-envelopes-have-a-price/583636/"/>
    <s v="theatlantic.com"/>
    <x v="47"/>
    <m/>
    <s v="http://pbs.twimg.com/profile_images/1041029715363069952/ekF0BCup_normal.jpg"/>
    <x v="172"/>
    <d v="2019-07-09T00:00:00.000"/>
    <s v="02:51:51"/>
    <s v="https://twitter.com/dnaintel/status/1148424497315426304"/>
    <m/>
    <m/>
    <s v="1148424497315426304"/>
    <m/>
    <b v="0"/>
    <n v="0"/>
    <s v=""/>
    <b v="0"/>
    <x v="2"/>
    <m/>
    <s v=""/>
    <b v="0"/>
    <n v="16"/>
    <s v="1102240644280524802"/>
    <s v="Twitter for Android"/>
    <b v="0"/>
    <s v="1102240644280524802"/>
    <s v="Tweet"/>
    <n v="0"/>
    <n v="0"/>
    <m/>
    <m/>
    <m/>
    <m/>
    <m/>
    <m/>
    <m/>
    <m/>
    <n v="18"/>
    <s v="3"/>
    <s v="3"/>
    <n v="0"/>
    <n v="0"/>
    <n v="0"/>
    <n v="0"/>
    <n v="0"/>
    <n v="0"/>
    <n v="21"/>
    <n v="100"/>
    <n v="21"/>
  </r>
  <r>
    <s v="medoromania"/>
    <s v="natgeo"/>
    <m/>
    <m/>
    <m/>
    <m/>
    <m/>
    <m/>
    <m/>
    <m/>
    <s v="No"/>
    <n v="298"/>
    <m/>
    <m/>
    <x v="3"/>
    <d v="2019-07-11T08:54:04.000"/>
    <s v="Have you ever wondered where an when the &quot;race&quot; concept has appeared? @NatGeo has conducted an extensive research about this issue. Discover more interesting facts: https://t.co/Jv4aC74IGt_x000a__x000a_#DNA #paternitytest #DNAtest #medoromania #Genetics"/>
    <s v="https://www.nationalgeographic.com/magazine/2018/04/race-genetics-science-africa/"/>
    <s v="nationalgeographic.com"/>
    <x v="102"/>
    <m/>
    <s v="http://pbs.twimg.com/profile_images/1276796161/IMAG0386_normal.jpg"/>
    <x v="173"/>
    <d v="2019-07-11T00:00:00.000"/>
    <s v="08:54:04"/>
    <s v="https://twitter.com/medoromania/status/1149240427964506112"/>
    <m/>
    <m/>
    <s v="1149240427964506112"/>
    <m/>
    <b v="0"/>
    <n v="0"/>
    <s v=""/>
    <b v="0"/>
    <x v="0"/>
    <m/>
    <s v=""/>
    <b v="0"/>
    <n v="0"/>
    <s v=""/>
    <s v="TweetDeck"/>
    <b v="0"/>
    <s v="1149240427964506112"/>
    <s v="Tweet"/>
    <n v="0"/>
    <n v="0"/>
    <m/>
    <m/>
    <m/>
    <m/>
    <m/>
    <m/>
    <m/>
    <m/>
    <n v="1"/>
    <s v="21"/>
    <s v="21"/>
    <n v="1"/>
    <n v="3.3333333333333335"/>
    <n v="1"/>
    <n v="3.3333333333333335"/>
    <n v="0"/>
    <n v="0"/>
    <n v="28"/>
    <n v="93.33333333333333"/>
    <n v="30"/>
  </r>
  <r>
    <s v="medoromania"/>
    <s v="medoromania"/>
    <m/>
    <m/>
    <m/>
    <m/>
    <m/>
    <m/>
    <m/>
    <m/>
    <s v="No"/>
    <n v="299"/>
    <m/>
    <m/>
    <x v="2"/>
    <d v="2019-07-04T08:32:12.000"/>
    <s v="There are human cancer genes in plants. Scientists at the Oak Ridge National Laboratory in Tennessee are studying what they and other human genes are doing there. Discover more: _x000a_https://t.co/y3dx9dWgii_x000a__x000a_#medoromania #DNAtest #paternitytest https://t.co/8I7yEwDuMl"/>
    <s v="https://choice.npr.org/index.html?origin=https://www.npr.org/2019/06/30/737396572/scientists-study-human-cancer-genes-in-plants https://twitter.com/clevergene/status/1146691739836485632"/>
    <s v="npr.org twitter.com"/>
    <x v="103"/>
    <m/>
    <s v="http://pbs.twimg.com/profile_images/1276796161/IMAG0386_normal.jpg"/>
    <x v="174"/>
    <d v="2019-07-04T00:00:00.000"/>
    <s v="08:32:12"/>
    <s v="https://twitter.com/medoromania/status/1146698208074227712"/>
    <m/>
    <m/>
    <s v="1146698208074227712"/>
    <m/>
    <b v="0"/>
    <n v="0"/>
    <s v=""/>
    <b v="1"/>
    <x v="0"/>
    <m/>
    <s v="1146691739836485632"/>
    <b v="0"/>
    <n v="0"/>
    <s v=""/>
    <s v="TweetDeck"/>
    <b v="0"/>
    <s v="1146698208074227712"/>
    <s v="Tweet"/>
    <n v="0"/>
    <n v="0"/>
    <m/>
    <m/>
    <m/>
    <m/>
    <m/>
    <m/>
    <m/>
    <m/>
    <n v="3"/>
    <s v="21"/>
    <s v="21"/>
    <n v="0"/>
    <n v="0"/>
    <n v="1"/>
    <n v="3.125"/>
    <n v="0"/>
    <n v="0"/>
    <n v="31"/>
    <n v="96.875"/>
    <n v="32"/>
  </r>
  <r>
    <s v="medoromania"/>
    <s v="medoromania"/>
    <m/>
    <m/>
    <m/>
    <m/>
    <m/>
    <m/>
    <m/>
    <m/>
    <s v="No"/>
    <n v="300"/>
    <m/>
    <m/>
    <x v="2"/>
    <d v="2019-07-09T10:49:50.000"/>
    <s v="DNA at home from #medoromania offers home paternity tests with guaranteed results via email. Maternity, sibling, half sibling, twin, grandparent, aunt and uncle testing are also available. Order your kit online today: https://t.co/y5zsCs2YwS_x000a_#paternitytest #dnatest #dna https://t.co/PsE3kuzLEL"/>
    <s v="https://medo.ro/en/other-services/dna-and-paternity-tests/"/>
    <s v="medo.ro"/>
    <x v="104"/>
    <s v="https://pbs.twimg.com/media/D_BzXK_WwAAHsRc.jpg"/>
    <s v="https://pbs.twimg.com/media/D_BzXK_WwAAHsRc.jpg"/>
    <x v="175"/>
    <d v="2019-07-09T00:00:00.000"/>
    <s v="10:49:50"/>
    <s v="https://twitter.com/medoromania/status/1148544786476994561"/>
    <m/>
    <m/>
    <s v="1148544786476994561"/>
    <m/>
    <b v="0"/>
    <n v="0"/>
    <s v=""/>
    <b v="0"/>
    <x v="0"/>
    <m/>
    <s v=""/>
    <b v="0"/>
    <n v="0"/>
    <s v=""/>
    <s v="TweetDeck"/>
    <b v="0"/>
    <s v="1148544786476994561"/>
    <s v="Tweet"/>
    <n v="0"/>
    <n v="0"/>
    <m/>
    <m/>
    <m/>
    <m/>
    <m/>
    <m/>
    <m/>
    <m/>
    <n v="3"/>
    <s v="21"/>
    <s v="21"/>
    <n v="1"/>
    <n v="2.857142857142857"/>
    <n v="0"/>
    <n v="0"/>
    <n v="0"/>
    <n v="0"/>
    <n v="34"/>
    <n v="97.14285714285714"/>
    <n v="35"/>
  </r>
  <r>
    <s v="medoromania"/>
    <s v="medoromania"/>
    <m/>
    <m/>
    <m/>
    <m/>
    <m/>
    <m/>
    <m/>
    <m/>
    <s v="No"/>
    <n v="301"/>
    <m/>
    <m/>
    <x v="2"/>
    <d v="2019-07-12T09:18:00.000"/>
    <s v="You are utterly unique. You have your own fingerprints, your own way of walking. But some traits are more than skin-deep, and it’s possible you have something big in common with total strangers. Find out more: https://t.co/6xHYcaEeP8_x000a_#dnatest #genetics #paternitytest #medoromania https://t.co/x4VoTXd7ZW"/>
    <s v="https://www.nationalgeographic.com/magazine/2018/04/race-genetics-geno-dna-ancestry/"/>
    <s v="nationalgeographic.com"/>
    <x v="105"/>
    <s v="https://pbs.twimg.com/media/D_Ls31yXkAAT27w.jpg"/>
    <s v="https://pbs.twimg.com/media/D_Ls31yXkAAT27w.jpg"/>
    <x v="176"/>
    <d v="2019-07-12T00:00:00.000"/>
    <s v="09:18:00"/>
    <s v="https://twitter.com/medoromania/status/1149608837558591489"/>
    <m/>
    <m/>
    <s v="1149608837558591489"/>
    <m/>
    <b v="0"/>
    <n v="0"/>
    <s v=""/>
    <b v="0"/>
    <x v="0"/>
    <m/>
    <s v=""/>
    <b v="0"/>
    <n v="0"/>
    <s v=""/>
    <s v="TweetDeck"/>
    <b v="0"/>
    <s v="1149608837558591489"/>
    <s v="Tweet"/>
    <n v="0"/>
    <n v="0"/>
    <m/>
    <m/>
    <m/>
    <m/>
    <m/>
    <m/>
    <m/>
    <m/>
    <n v="3"/>
    <s v="21"/>
    <s v="21"/>
    <n v="0"/>
    <n v="0"/>
    <n v="1"/>
    <n v="2.380952380952381"/>
    <n v="0"/>
    <n v="0"/>
    <n v="41"/>
    <n v="97.61904761904762"/>
    <n v="42"/>
  </r>
  <r>
    <s v="biocompare"/>
    <s v="tecan_talk"/>
    <m/>
    <m/>
    <m/>
    <m/>
    <m/>
    <m/>
    <m/>
    <m/>
    <s v="No"/>
    <n v="302"/>
    <m/>
    <m/>
    <x v="0"/>
    <d v="2019-07-12T11:16:06.000"/>
    <s v="Discover how innovations in genomics and NGS are impacting the lab ⬇️ _x000a_https://t.co/9sRnQ32RHW_x000a_#genomics #genetics #ngs #genetictesting #labautomation #dna #dnatest #libraryprep #NGSDreamPrep https://t.co/tyzZDDcSIY"/>
    <s v="https://lifesciences.tecan.com/genetic-testing-innovations-in-genomics-and-ngs?utm_campaign=CP-PillarPage-Genetics&amp;utm_content=95783068&amp;utm_medium=social&amp;utm_source=twitter&amp;hss_channel=tw-76003810#Human-health-in-the-age-of-genomic-medicine"/>
    <s v="tecan.com"/>
    <x v="106"/>
    <m/>
    <s v="http://pbs.twimg.com/profile_images/1045016357257920512/1qA7HXn4_normal.jpg"/>
    <x v="177"/>
    <d v="2019-07-12T00:00:00.000"/>
    <s v="11:16:06"/>
    <s v="https://twitter.com/biocompare/status/1149638560158326789"/>
    <m/>
    <m/>
    <s v="1149638560158326789"/>
    <m/>
    <b v="0"/>
    <n v="0"/>
    <s v=""/>
    <b v="0"/>
    <x v="0"/>
    <m/>
    <s v=""/>
    <b v="0"/>
    <n v="1"/>
    <s v="1149576151439798273"/>
    <s v="Hootsuite Inc."/>
    <b v="0"/>
    <s v="1149576151439798273"/>
    <s v="Tweet"/>
    <n v="0"/>
    <n v="0"/>
    <m/>
    <m/>
    <m/>
    <m/>
    <m/>
    <m/>
    <m/>
    <m/>
    <n v="1"/>
    <s v="20"/>
    <s v="20"/>
    <n v="0"/>
    <n v="0"/>
    <n v="0"/>
    <n v="0"/>
    <n v="0"/>
    <n v="0"/>
    <n v="20"/>
    <n v="100"/>
    <n v="20"/>
  </r>
  <r>
    <s v="arlenebheed"/>
    <s v="cbs6"/>
    <m/>
    <m/>
    <m/>
    <m/>
    <m/>
    <m/>
    <m/>
    <m/>
    <s v="No"/>
    <n v="303"/>
    <m/>
    <m/>
    <x v="1"/>
    <d v="2019-07-12T11:47:22.000"/>
    <s v="@CBS6 Did this man pass a #DNATest?  I hope so."/>
    <m/>
    <m/>
    <x v="24"/>
    <m/>
    <s v="http://pbs.twimg.com/profile_images/1064309399869505537/mVj6BJXT_normal.jpg"/>
    <x v="178"/>
    <d v="2019-07-12T00:00:00.000"/>
    <s v="11:47:22"/>
    <s v="https://twitter.com/arlenebheed/status/1149646429318606848"/>
    <m/>
    <m/>
    <s v="1149646429318606848"/>
    <s v="1149643558585917440"/>
    <b v="0"/>
    <n v="0"/>
    <s v="13719342"/>
    <b v="0"/>
    <x v="0"/>
    <m/>
    <s v=""/>
    <b v="0"/>
    <n v="0"/>
    <s v=""/>
    <s v="Twitter Web Client"/>
    <b v="0"/>
    <s v="1149643558585917440"/>
    <s v="Tweet"/>
    <n v="0"/>
    <n v="0"/>
    <m/>
    <m/>
    <m/>
    <m/>
    <m/>
    <m/>
    <m/>
    <m/>
    <n v="1"/>
    <s v="19"/>
    <s v="19"/>
    <n v="0"/>
    <n v="0"/>
    <n v="0"/>
    <n v="0"/>
    <n v="0"/>
    <n v="0"/>
    <n v="10"/>
    <n v="100"/>
    <n v="10"/>
  </r>
  <r>
    <s v="kenyabioinfo"/>
    <s v="kenyabioinfo"/>
    <m/>
    <m/>
    <m/>
    <m/>
    <m/>
    <m/>
    <m/>
    <m/>
    <s v="No"/>
    <n v="304"/>
    <m/>
    <m/>
    <x v="2"/>
    <d v="2019-07-12T12:57:51.000"/>
    <s v="Did you know your girlfriend can smell your DNA? Studies have found that women are attracted to the scent of men with genetic codes significantly different from their own!_x000a_It's all chemistry (and your DNA!) #DNA #dnatest #FridayFeeling https://t.co/k8bzU2d1CS https://t.co/SA9ZDLrOkr"/>
    <s v="https://www.kibs.co.ke/index.php"/>
    <s v="co.ke"/>
    <x v="107"/>
    <s v="https://pbs.twimg.com/media/D_RtK8CU4AMd8BQ.jpg"/>
    <s v="https://pbs.twimg.com/media/D_RtK8CU4AMd8BQ.jpg"/>
    <x v="179"/>
    <d v="2019-07-12T00:00:00.000"/>
    <s v="12:57:51"/>
    <s v="https://twitter.com/kenyabioinfo/status/1149664163683135494"/>
    <m/>
    <m/>
    <s v="1149664163683135494"/>
    <m/>
    <b v="0"/>
    <n v="0"/>
    <s v=""/>
    <b v="0"/>
    <x v="0"/>
    <m/>
    <s v=""/>
    <b v="0"/>
    <n v="0"/>
    <s v=""/>
    <s v="Twitter Web Client"/>
    <b v="0"/>
    <s v="1149664163683135494"/>
    <s v="Tweet"/>
    <n v="0"/>
    <n v="0"/>
    <m/>
    <m/>
    <m/>
    <m/>
    <m/>
    <m/>
    <m/>
    <m/>
    <n v="1"/>
    <s v="2"/>
    <s v="2"/>
    <n v="0"/>
    <n v="0"/>
    <n v="1"/>
    <n v="2.6315789473684212"/>
    <n v="0"/>
    <n v="0"/>
    <n v="37"/>
    <n v="97.36842105263158"/>
    <n v="38"/>
  </r>
  <r>
    <s v="alphabiolabs"/>
    <s v="thequeensawards"/>
    <m/>
    <m/>
    <m/>
    <m/>
    <m/>
    <m/>
    <m/>
    <m/>
    <s v="No"/>
    <n v="305"/>
    <m/>
    <m/>
    <x v="3"/>
    <d v="2019-07-03T14:30:22.000"/>
    <s v="We won @TheQueensAwards for Enterprise for offering the fastest DNA tests in the world. Learn more about our testing here https://t.co/7OpVe1CImo or call 0333 600 1300 (08:30-18:00, Monday-Friday)_x000a__x000a_#QueensAwards #DNATest #Genetics #Genomics https://t.co/GoH5hu6dgr"/>
    <s v="https://www.alphabiolabs.co.uk/public-testing-services/paternity-testing/"/>
    <s v="co.uk"/>
    <x v="108"/>
    <s v="https://pbs.twimg.com/media/D-jsU2PW4AAFujb.png"/>
    <s v="https://pbs.twimg.com/media/D-jsU2PW4AAFujb.png"/>
    <x v="180"/>
    <d v="2019-07-03T00:00:00.000"/>
    <s v="14:30:22"/>
    <s v="https://twitter.com/alphabiolabs/status/1146425958158802946"/>
    <m/>
    <m/>
    <s v="1146425958158802946"/>
    <m/>
    <b v="0"/>
    <n v="1"/>
    <s v=""/>
    <b v="0"/>
    <x v="0"/>
    <m/>
    <s v=""/>
    <b v="0"/>
    <n v="0"/>
    <s v=""/>
    <s v="Hootsuite Inc."/>
    <b v="0"/>
    <s v="1146425958158802946"/>
    <s v="Tweet"/>
    <n v="0"/>
    <n v="0"/>
    <m/>
    <m/>
    <m/>
    <m/>
    <m/>
    <m/>
    <m/>
    <m/>
    <n v="1"/>
    <s v="6"/>
    <s v="6"/>
    <n v="2"/>
    <n v="5.714285714285714"/>
    <n v="0"/>
    <n v="0"/>
    <n v="0"/>
    <n v="0"/>
    <n v="33"/>
    <n v="94.28571428571429"/>
    <n v="35"/>
  </r>
  <r>
    <s v="alphabiolabs"/>
    <s v="bbceastenders"/>
    <m/>
    <m/>
    <m/>
    <m/>
    <m/>
    <m/>
    <m/>
    <m/>
    <s v="No"/>
    <n v="306"/>
    <m/>
    <m/>
    <x v="3"/>
    <d v="2019-07-10T12:30:09.000"/>
    <s v="SPOILER ALERT: @bbceastenders' Sharon Mitchell is secretly planning a paternity test after discovering she is pregnant. Worry not, Sharon, our paternity testing is only £99 for next day results: https://t.co/7OpVe1CImo_x000a__x000a_#EastEnders #PaternityTest #DNATest https://t.co/zaDcVmFFPu"/>
    <s v="https://www.alphabiolabs.co.uk/public-testing-services/paternity-testing/"/>
    <s v="co.uk"/>
    <x v="109"/>
    <s v="https://pbs.twimg.com/media/D_HT8hKWkAUVeTY.jpg"/>
    <s v="https://pbs.twimg.com/media/D_HT8hKWkAUVeTY.jpg"/>
    <x v="181"/>
    <d v="2019-07-10T00:00:00.000"/>
    <s v="12:30:09"/>
    <s v="https://twitter.com/alphabiolabs/status/1148932418168078336"/>
    <m/>
    <m/>
    <s v="1148932418168078336"/>
    <m/>
    <b v="0"/>
    <n v="0"/>
    <s v=""/>
    <b v="0"/>
    <x v="0"/>
    <m/>
    <s v=""/>
    <b v="0"/>
    <n v="0"/>
    <s v=""/>
    <s v="Hootsuite Inc."/>
    <b v="0"/>
    <s v="1148932418168078336"/>
    <s v="Tweet"/>
    <n v="0"/>
    <n v="0"/>
    <m/>
    <m/>
    <m/>
    <m/>
    <m/>
    <m/>
    <m/>
    <m/>
    <n v="1"/>
    <s v="6"/>
    <s v="6"/>
    <n v="0"/>
    <n v="0"/>
    <n v="1"/>
    <n v="3.125"/>
    <n v="0"/>
    <n v="0"/>
    <n v="31"/>
    <n v="96.875"/>
    <n v="32"/>
  </r>
  <r>
    <s v="alphabiolabs"/>
    <s v="julioiglesias"/>
    <m/>
    <m/>
    <m/>
    <m/>
    <m/>
    <m/>
    <m/>
    <m/>
    <s v="No"/>
    <n v="307"/>
    <m/>
    <m/>
    <x v="3"/>
    <d v="2019-07-11T12:30:09.000"/>
    <s v="@enriqueiglesias's father, @JulioIglesias has lost a court case in Spain after paternity testing proves he is the biological father of 43-year-old Javier Sanchez-Santos_x000a__x000a_https://t.co/2CKmOV1EaZ_x000a__x000a_#JulioIglesias #PaternityTest #DNATest"/>
    <s v="https://www.dailymail.co.uk/news/article-7232351/Julio-Iglesias-LOSES-paternity-case-Spanish-court-rules-father-man.html"/>
    <s v="co.uk"/>
    <x v="78"/>
    <m/>
    <s v="http://pbs.twimg.com/profile_images/966676343365791745/juOXzDmw_normal.jpg"/>
    <x v="182"/>
    <d v="2019-07-11T00:00:00.000"/>
    <s v="12:30:09"/>
    <s v="https://twitter.com/alphabiolabs/status/1149294807820451852"/>
    <m/>
    <m/>
    <s v="1149294807820451852"/>
    <m/>
    <b v="0"/>
    <n v="1"/>
    <s v="46452468"/>
    <b v="0"/>
    <x v="0"/>
    <m/>
    <s v=""/>
    <b v="0"/>
    <n v="1"/>
    <s v=""/>
    <s v="Hootsuite Inc."/>
    <b v="0"/>
    <s v="1149294807820451852"/>
    <s v="Tweet"/>
    <n v="0"/>
    <n v="0"/>
    <m/>
    <m/>
    <m/>
    <m/>
    <m/>
    <m/>
    <m/>
    <m/>
    <n v="1"/>
    <s v="6"/>
    <s v="6"/>
    <m/>
    <m/>
    <m/>
    <m/>
    <m/>
    <m/>
    <m/>
    <m/>
    <m/>
  </r>
  <r>
    <s v="alphabiolabs"/>
    <s v="itvcorrie"/>
    <m/>
    <m/>
    <m/>
    <m/>
    <m/>
    <m/>
    <m/>
    <m/>
    <s v="No"/>
    <n v="309"/>
    <m/>
    <m/>
    <x v="1"/>
    <d v="2019-07-12T14:30:25.000"/>
    <s v="@itvcorrie's Gemma Winter and Chesney Brown may be expecting quadruplets, but will they know whether they are genetically identical or not? Only our Zygosity DNA Testing can answer that! Learn more here https://t.co/hLbqKSrsYj_x000a__x000a_#CoronationStreet #Corrie #Quadruplets #DNATest https://t.co/wQE4qJi3aN"/>
    <s v="https://www.alphabiolabs.co.uk/public-testing-services/zygosity-dna-testing/"/>
    <s v="co.uk"/>
    <x v="110"/>
    <s v="https://pbs.twimg.com/media/D_SCpv_X4AAoEaR.jpg"/>
    <s v="https://pbs.twimg.com/media/D_SCpv_X4AAoEaR.jpg"/>
    <x v="183"/>
    <d v="2019-07-12T00:00:00.000"/>
    <s v="14:30:25"/>
    <s v="https://twitter.com/alphabiolabs/status/1149687459938217984"/>
    <m/>
    <m/>
    <s v="1149687459938217984"/>
    <m/>
    <b v="0"/>
    <n v="0"/>
    <s v="15308478"/>
    <b v="0"/>
    <x v="0"/>
    <m/>
    <s v=""/>
    <b v="0"/>
    <n v="0"/>
    <s v=""/>
    <s v="Hootsuite Inc."/>
    <b v="0"/>
    <s v="1149687459938217984"/>
    <s v="Tweet"/>
    <n v="0"/>
    <n v="0"/>
    <m/>
    <m/>
    <m/>
    <m/>
    <m/>
    <m/>
    <m/>
    <m/>
    <n v="1"/>
    <s v="6"/>
    <s v="6"/>
    <n v="0"/>
    <n v="0"/>
    <n v="0"/>
    <n v="0"/>
    <n v="0"/>
    <n v="0"/>
    <n v="36"/>
    <n v="100"/>
    <n v="36"/>
  </r>
  <r>
    <s v="alphabiolabs"/>
    <s v="alphabiolabs"/>
    <m/>
    <m/>
    <m/>
    <m/>
    <m/>
    <m/>
    <m/>
    <m/>
    <s v="No"/>
    <n v="310"/>
    <m/>
    <m/>
    <x v="2"/>
    <d v="2019-07-03T18:30:15.000"/>
    <s v="Our DNA testing is performed in-house at our accredited UK laboratory, meaning not only are your samples not sent overseas but we have the fastest turnaround in the world because of it #WednesdayWisdom_x000a__x000a_https://t.co/n55jDGM6Ce_x000a__x000a_#DNATest #Genetics #Genomics https://t.co/3YxNgnPJAe"/>
    <s v="https://www.alphabiolabs.co.uk/public-testing-services/"/>
    <s v="co.uk"/>
    <x v="111"/>
    <s v="https://pbs.twimg.com/media/D-kjPOLXUAAy8R4.jpg"/>
    <s v="https://pbs.twimg.com/media/D-kjPOLXUAAy8R4.jpg"/>
    <x v="184"/>
    <d v="2019-07-03T00:00:00.000"/>
    <s v="18:30:15"/>
    <s v="https://twitter.com/alphabiolabs/status/1146486327468273666"/>
    <m/>
    <m/>
    <s v="1146486327468273666"/>
    <m/>
    <b v="0"/>
    <n v="1"/>
    <s v=""/>
    <b v="0"/>
    <x v="0"/>
    <m/>
    <s v=""/>
    <b v="0"/>
    <n v="0"/>
    <s v=""/>
    <s v="Hootsuite Inc."/>
    <b v="0"/>
    <s v="1146486327468273666"/>
    <s v="Tweet"/>
    <n v="0"/>
    <n v="0"/>
    <m/>
    <m/>
    <m/>
    <m/>
    <m/>
    <m/>
    <m/>
    <m/>
    <n v="15"/>
    <s v="6"/>
    <s v="6"/>
    <n v="1"/>
    <n v="2.7027027027027026"/>
    <n v="0"/>
    <n v="0"/>
    <n v="0"/>
    <n v="0"/>
    <n v="36"/>
    <n v="97.29729729729729"/>
    <n v="37"/>
  </r>
  <r>
    <s v="alphabiolabs"/>
    <s v="alphabiolabs"/>
    <m/>
    <m/>
    <m/>
    <m/>
    <m/>
    <m/>
    <m/>
    <m/>
    <s v="No"/>
    <n v="311"/>
    <m/>
    <m/>
    <x v="2"/>
    <d v="2019-07-04T14:30:32.000"/>
    <s v="If a father refuses to consent to a paternity test, alternative DNA tests with other family members can be undertaken to establish a biological relationship_x000a__x000a_https://t.co/6EEXUZQ8zv_x000a__x000a_#DNATest #PaternityTest #Genetics #Genomics"/>
    <s v="https://www.alphabiolabs.co.uk/2019/07/01/can-you-take-a-paternity-test-without-a-father/"/>
    <s v="co.uk"/>
    <x v="112"/>
    <m/>
    <s v="http://pbs.twimg.com/profile_images/966676343365791745/juOXzDmw_normal.jpg"/>
    <x v="185"/>
    <d v="2019-07-04T00:00:00.000"/>
    <s v="14:30:32"/>
    <s v="https://twitter.com/alphabiolabs/status/1146788387698946049"/>
    <m/>
    <m/>
    <s v="1146788387698946049"/>
    <m/>
    <b v="0"/>
    <n v="0"/>
    <s v=""/>
    <b v="0"/>
    <x v="0"/>
    <m/>
    <s v=""/>
    <b v="0"/>
    <n v="0"/>
    <s v=""/>
    <s v="Hootsuite Inc."/>
    <b v="0"/>
    <s v="1146788387698946049"/>
    <s v="Tweet"/>
    <n v="0"/>
    <n v="0"/>
    <m/>
    <m/>
    <m/>
    <m/>
    <m/>
    <m/>
    <m/>
    <m/>
    <n v="15"/>
    <s v="6"/>
    <s v="6"/>
    <n v="0"/>
    <n v="0"/>
    <n v="1"/>
    <n v="3.4482758620689653"/>
    <n v="0"/>
    <n v="0"/>
    <n v="28"/>
    <n v="96.55172413793103"/>
    <n v="29"/>
  </r>
  <r>
    <s v="alphabiolabs"/>
    <s v="alphabiolabs"/>
    <m/>
    <m/>
    <m/>
    <m/>
    <m/>
    <m/>
    <m/>
    <m/>
    <s v="No"/>
    <n v="312"/>
    <m/>
    <m/>
    <x v="2"/>
    <d v="2019-07-04T18:30:18.000"/>
    <s v="Are you a parent or relative of twins? Do you wonder whether they are genetically identical or not? With our Zygosity DNA Test, priced at £119 with next day results, get the answer that will last a lifetime_x000a__x000a_https://t.co/hLbqKSrsYj_x000a__x000a_#ThursdayThoughts #Twins #DNATest https://t.co/wSJ9h6Ocwc"/>
    <s v="https://www.alphabiolabs.co.uk/public-testing-services/zygosity-dna-testing/"/>
    <s v="co.uk"/>
    <x v="113"/>
    <s v="https://pbs.twimg.com/media/D-ps1rUWwAIVNB6.jpg"/>
    <s v="https://pbs.twimg.com/media/D-ps1rUWwAIVNB6.jpg"/>
    <x v="186"/>
    <d v="2019-07-04T00:00:00.000"/>
    <s v="18:30:18"/>
    <s v="https://twitter.com/alphabiolabs/status/1146848726612361216"/>
    <m/>
    <m/>
    <s v="1146848726612361216"/>
    <m/>
    <b v="0"/>
    <n v="0"/>
    <s v=""/>
    <b v="0"/>
    <x v="0"/>
    <m/>
    <s v=""/>
    <b v="0"/>
    <n v="0"/>
    <s v=""/>
    <s v="Hootsuite Inc."/>
    <b v="0"/>
    <s v="1146848726612361216"/>
    <s v="Tweet"/>
    <n v="0"/>
    <n v="0"/>
    <m/>
    <m/>
    <m/>
    <m/>
    <m/>
    <m/>
    <m/>
    <m/>
    <n v="15"/>
    <s v="6"/>
    <s v="6"/>
    <n v="1"/>
    <n v="2.4390243902439024"/>
    <n v="0"/>
    <n v="0"/>
    <n v="0"/>
    <n v="0"/>
    <n v="40"/>
    <n v="97.5609756097561"/>
    <n v="41"/>
  </r>
  <r>
    <s v="alphabiolabs"/>
    <s v="alphabiolabs"/>
    <m/>
    <m/>
    <m/>
    <m/>
    <m/>
    <m/>
    <m/>
    <m/>
    <s v="No"/>
    <n v="313"/>
    <m/>
    <m/>
    <x v="2"/>
    <d v="2019-07-05T18:30:17.000"/>
    <s v="Our prenatal DNA testing is 100% safe for both baby and mother, with no risk of miscarriage and can determine paternity ahead of birth_x000a__x000a_https://t.co/pCfieF8DGd_x000a__x000a_#Pregnancy #DNATest #Baby #PaternityTest https://t.co/eUZtSvyYQT"/>
    <s v="https://www.alphabiolabs.co.uk/public-testing-services/prenatal-dna-testing/"/>
    <s v="co.uk"/>
    <x v="114"/>
    <s v="https://pbs.twimg.com/media/D-u2bECX4AAnmxC.jpg"/>
    <s v="https://pbs.twimg.com/media/D-u2bECX4AAnmxC.jpg"/>
    <x v="187"/>
    <d v="2019-07-05T00:00:00.000"/>
    <s v="18:30:17"/>
    <s v="https://twitter.com/alphabiolabs/status/1147211108438220800"/>
    <m/>
    <m/>
    <s v="1147211108438220800"/>
    <m/>
    <b v="0"/>
    <n v="0"/>
    <s v=""/>
    <b v="0"/>
    <x v="0"/>
    <m/>
    <s v=""/>
    <b v="0"/>
    <n v="0"/>
    <s v=""/>
    <s v="Hootsuite Inc."/>
    <b v="0"/>
    <s v="1147211108438220800"/>
    <s v="Tweet"/>
    <n v="0"/>
    <n v="0"/>
    <m/>
    <m/>
    <m/>
    <m/>
    <m/>
    <m/>
    <m/>
    <m/>
    <n v="15"/>
    <s v="6"/>
    <s v="6"/>
    <n v="1"/>
    <n v="3.5714285714285716"/>
    <n v="1"/>
    <n v="3.5714285714285716"/>
    <n v="0"/>
    <n v="0"/>
    <n v="26"/>
    <n v="92.85714285714286"/>
    <n v="28"/>
  </r>
  <r>
    <s v="alphabiolabs"/>
    <s v="alphabiolabs"/>
    <m/>
    <m/>
    <m/>
    <m/>
    <m/>
    <m/>
    <m/>
    <m/>
    <s v="No"/>
    <n v="314"/>
    <m/>
    <m/>
    <x v="2"/>
    <d v="2019-07-06T10:30:10.000"/>
    <s v="Paternity testing can be an emotional time - but we are here to help. Our tests are affordable; from only £99, confidential; arriving in discreet packaging and accurate; 100% accuracy by testing up to 35 DNA markers_x000a__x000a_https://t.co/7OpVe1CImo_x000a__x000a_#PaternityTest #DNATest #Dad #Father https://t.co/jS9Zxc7kvs"/>
    <s v="https://www.alphabiolabs.co.uk/public-testing-services/paternity-testing/"/>
    <s v="co.uk"/>
    <x v="115"/>
    <s v="https://pbs.twimg.com/media/D-ySH5sWkAAow0A.jpg"/>
    <s v="https://pbs.twimg.com/media/D-ySH5sWkAAow0A.jpg"/>
    <x v="188"/>
    <d v="2019-07-06T00:00:00.000"/>
    <s v="10:30:10"/>
    <s v="https://twitter.com/alphabiolabs/status/1147452672594927616"/>
    <m/>
    <m/>
    <s v="1147452672594927616"/>
    <m/>
    <b v="0"/>
    <n v="0"/>
    <s v=""/>
    <b v="0"/>
    <x v="0"/>
    <m/>
    <s v=""/>
    <b v="0"/>
    <n v="0"/>
    <s v=""/>
    <s v="Hootsuite Inc."/>
    <b v="0"/>
    <s v="1147452672594927616"/>
    <s v="Tweet"/>
    <n v="0"/>
    <n v="0"/>
    <m/>
    <m/>
    <m/>
    <m/>
    <m/>
    <m/>
    <m/>
    <m/>
    <n v="15"/>
    <s v="6"/>
    <s v="6"/>
    <n v="2"/>
    <n v="5"/>
    <n v="0"/>
    <n v="0"/>
    <n v="0"/>
    <n v="0"/>
    <n v="38"/>
    <n v="95"/>
    <n v="40"/>
  </r>
  <r>
    <s v="alphabiolabs"/>
    <s v="alphabiolabs"/>
    <m/>
    <m/>
    <m/>
    <m/>
    <m/>
    <m/>
    <m/>
    <m/>
    <s v="No"/>
    <n v="315"/>
    <m/>
    <m/>
    <x v="2"/>
    <d v="2019-07-06T14:30:15.000"/>
    <s v="It is now possible to find out the paternity of a baby before birth without posing any risk to the unborn child, or mother_x000a__x000a_https://t.co/FLXxTOng7B_x000a__x000a_#PaternityTest #Pregnancy #DNATest #Baby"/>
    <s v="https://www.alphabiolabs.co.uk/2019/07/02/paternity-test-in-pregnancy/"/>
    <s v="co.uk"/>
    <x v="116"/>
    <m/>
    <s v="http://pbs.twimg.com/profile_images/966676343365791745/juOXzDmw_normal.jpg"/>
    <x v="189"/>
    <d v="2019-07-06T00:00:00.000"/>
    <s v="14:30:15"/>
    <s v="https://twitter.com/alphabiolabs/status/1147513091128745985"/>
    <m/>
    <m/>
    <s v="1147513091128745985"/>
    <m/>
    <b v="0"/>
    <n v="0"/>
    <s v=""/>
    <b v="0"/>
    <x v="0"/>
    <m/>
    <s v=""/>
    <b v="0"/>
    <n v="0"/>
    <s v=""/>
    <s v="Hootsuite Inc."/>
    <b v="0"/>
    <s v="1147513091128745985"/>
    <s v="Tweet"/>
    <n v="0"/>
    <n v="0"/>
    <m/>
    <m/>
    <m/>
    <m/>
    <m/>
    <m/>
    <m/>
    <m/>
    <n v="15"/>
    <s v="6"/>
    <s v="6"/>
    <n v="0"/>
    <n v="0"/>
    <n v="1"/>
    <n v="3.5714285714285716"/>
    <n v="0"/>
    <n v="0"/>
    <n v="27"/>
    <n v="96.42857142857143"/>
    <n v="28"/>
  </r>
  <r>
    <s v="alphabiolabs"/>
    <s v="alphabiolabs"/>
    <m/>
    <m/>
    <m/>
    <m/>
    <m/>
    <m/>
    <m/>
    <m/>
    <s v="No"/>
    <n v="316"/>
    <m/>
    <m/>
    <x v="2"/>
    <d v="2019-07-07T14:30:12.000"/>
    <s v="Order a Paternity Test now for just £99 with next day results: https://t.co/5BVvT0QqM4_x000a__x000a_#PaternityTest #DNATest https://t.co/omuBjKsRa8"/>
    <s v="https://www.alphabiolabs.co.uk/product/paternity-test/"/>
    <s v="co.uk"/>
    <x v="117"/>
    <s v="https://pbs.twimg.com/media/D-4SpsuWwAAVSe0.png"/>
    <s v="https://pbs.twimg.com/media/D-4SpsuWwAAVSe0.png"/>
    <x v="190"/>
    <d v="2019-07-07T00:00:00.000"/>
    <s v="14:30:12"/>
    <s v="https://twitter.com/alphabiolabs/status/1147875465413255169"/>
    <m/>
    <m/>
    <s v="1147875465413255169"/>
    <m/>
    <b v="0"/>
    <n v="0"/>
    <s v=""/>
    <b v="0"/>
    <x v="0"/>
    <m/>
    <s v=""/>
    <b v="0"/>
    <n v="0"/>
    <s v=""/>
    <s v="Hootsuite Inc."/>
    <b v="0"/>
    <s v="1147875465413255169"/>
    <s v="Tweet"/>
    <n v="0"/>
    <n v="0"/>
    <m/>
    <m/>
    <m/>
    <m/>
    <m/>
    <m/>
    <m/>
    <m/>
    <n v="15"/>
    <s v="6"/>
    <s v="6"/>
    <n v="0"/>
    <n v="0"/>
    <n v="0"/>
    <n v="0"/>
    <n v="0"/>
    <n v="0"/>
    <n v="14"/>
    <n v="100"/>
    <n v="14"/>
  </r>
  <r>
    <s v="alphabiolabs"/>
    <s v="alphabiolabs"/>
    <m/>
    <m/>
    <m/>
    <m/>
    <m/>
    <m/>
    <m/>
    <m/>
    <s v="No"/>
    <n v="317"/>
    <m/>
    <m/>
    <x v="2"/>
    <d v="2019-07-08T18:30:15.000"/>
    <s v="Receive a FREE DNA Testing Kit* (RRP £4.99) when the laboratory testing fee is paid in advance via our website https://t.co/n55jDGM6Ce_x000a__x000a_*Only applicable to select AlphaBiolabs DNA tests_x000a__x000a_#DNA #DNATest #DNATesting #Genomics https://t.co/4vrIZVxvmi"/>
    <s v="https://www.alphabiolabs.co.uk/public-testing-services/"/>
    <s v="co.uk"/>
    <x v="118"/>
    <s v="https://pbs.twimg.com/media/D--TL6hXYAEbzFB.jpg"/>
    <s v="https://pbs.twimg.com/media/D--TL6hXYAEbzFB.jpg"/>
    <x v="191"/>
    <d v="2019-07-08T00:00:00.000"/>
    <s v="18:30:15"/>
    <s v="https://twitter.com/alphabiolabs/status/1148298264577544197"/>
    <m/>
    <m/>
    <s v="1148298264577544197"/>
    <m/>
    <b v="0"/>
    <n v="0"/>
    <s v=""/>
    <b v="0"/>
    <x v="0"/>
    <m/>
    <s v=""/>
    <b v="0"/>
    <n v="0"/>
    <s v=""/>
    <s v="Hootsuite Inc."/>
    <b v="0"/>
    <s v="1148298264577544197"/>
    <s v="Tweet"/>
    <n v="0"/>
    <n v="0"/>
    <m/>
    <m/>
    <m/>
    <m/>
    <m/>
    <m/>
    <m/>
    <m/>
    <n v="15"/>
    <s v="6"/>
    <s v="6"/>
    <n v="1"/>
    <n v="3.125"/>
    <n v="0"/>
    <n v="0"/>
    <n v="0"/>
    <n v="0"/>
    <n v="31"/>
    <n v="96.875"/>
    <n v="32"/>
  </r>
  <r>
    <s v="alphabiolabs"/>
    <s v="alphabiolabs"/>
    <m/>
    <m/>
    <m/>
    <m/>
    <m/>
    <m/>
    <m/>
    <m/>
    <s v="No"/>
    <n v="318"/>
    <m/>
    <m/>
    <x v="2"/>
    <d v="2019-07-09T10:30:13.000"/>
    <s v="A Grandparent DNA Test can be performed, for example, when a child’s alleged father is unavailable for paternity testing, to ascertain whether the child is truly related to them: https://t.co/nqtxbqA5TB_x000a__x000a_#DNA #DNATest #DNATesting #Genomics https://t.co/1mQqnkkZSi"/>
    <s v="https://www.alphabiolabs.co.uk/public-testing-services/grandparent-dna-test/"/>
    <s v="co.uk"/>
    <x v="118"/>
    <s v="https://pbs.twimg.com/media/D_Bu6CfWwAEwrgW.jpg"/>
    <s v="https://pbs.twimg.com/media/D_Bu6CfWwAEwrgW.jpg"/>
    <x v="192"/>
    <d v="2019-07-09T00:00:00.000"/>
    <s v="10:30:13"/>
    <s v="https://twitter.com/alphabiolabs/status/1148539850058084353"/>
    <m/>
    <m/>
    <s v="1148539850058084353"/>
    <m/>
    <b v="0"/>
    <n v="0"/>
    <s v=""/>
    <b v="0"/>
    <x v="0"/>
    <m/>
    <s v=""/>
    <b v="0"/>
    <n v="0"/>
    <s v=""/>
    <s v="Hootsuite Inc."/>
    <b v="0"/>
    <s v="1148539850058084353"/>
    <s v="Tweet"/>
    <n v="0"/>
    <n v="0"/>
    <m/>
    <m/>
    <m/>
    <m/>
    <m/>
    <m/>
    <m/>
    <m/>
    <n v="15"/>
    <s v="6"/>
    <s v="6"/>
    <n v="0"/>
    <n v="0"/>
    <n v="1"/>
    <n v="2.9411764705882355"/>
    <n v="0"/>
    <n v="0"/>
    <n v="33"/>
    <n v="97.05882352941177"/>
    <n v="34"/>
  </r>
  <r>
    <s v="alphabiolabs"/>
    <s v="alphabiolabs"/>
    <m/>
    <m/>
    <m/>
    <m/>
    <m/>
    <m/>
    <m/>
    <m/>
    <s v="No"/>
    <n v="319"/>
    <m/>
    <m/>
    <x v="2"/>
    <d v="2019-07-09T18:30:19.000"/>
    <s v="We offer a Sibling DNA Test with a conclusive result or your money back guarantee. Learn more here https://t.co/QQJ8ZifPtj_x000a__x000a_#Siblings #DNA #DNATest #DNATesting #Genomics https://t.co/Avu96HKWMl"/>
    <s v="https://www.alphabiolabs.co.uk/public-testing-services/sibling-dna-test/"/>
    <s v="co.uk"/>
    <x v="119"/>
    <s v="https://pbs.twimg.com/media/D_DcynSXoAEybS4.jpg"/>
    <s v="https://pbs.twimg.com/media/D_DcynSXoAEybS4.jpg"/>
    <x v="193"/>
    <d v="2019-07-09T00:00:00.000"/>
    <s v="18:30:19"/>
    <s v="https://twitter.com/alphabiolabs/status/1148660668482146305"/>
    <m/>
    <m/>
    <s v="1148660668482146305"/>
    <m/>
    <b v="0"/>
    <n v="0"/>
    <s v=""/>
    <b v="0"/>
    <x v="0"/>
    <m/>
    <s v=""/>
    <b v="0"/>
    <n v="1"/>
    <s v=""/>
    <s v="Hootsuite Inc."/>
    <b v="0"/>
    <s v="1148660668482146305"/>
    <s v="Tweet"/>
    <n v="0"/>
    <n v="0"/>
    <m/>
    <m/>
    <m/>
    <m/>
    <m/>
    <m/>
    <m/>
    <m/>
    <n v="15"/>
    <s v="6"/>
    <s v="6"/>
    <n v="1"/>
    <n v="4.3478260869565215"/>
    <n v="0"/>
    <n v="0"/>
    <n v="0"/>
    <n v="0"/>
    <n v="22"/>
    <n v="95.65217391304348"/>
    <n v="23"/>
  </r>
  <r>
    <s v="alphabiolabs"/>
    <s v="alphabiolabs"/>
    <m/>
    <m/>
    <m/>
    <m/>
    <m/>
    <m/>
    <m/>
    <m/>
    <s v="No"/>
    <n v="320"/>
    <m/>
    <m/>
    <x v="2"/>
    <d v="2019-07-10T10:30:13.000"/>
    <s v="We're very proud of reviews such as this for our DNA testing. Discover the benefits for yourself https://t.co/n55jDGM6Ce_x000a__x000a_#DNATest #Review #DNA #Genomics https://t.co/1yshGv1zIU"/>
    <s v="https://www.alphabiolabs.co.uk/public-testing-services/"/>
    <s v="co.uk"/>
    <x v="120"/>
    <s v="https://pbs.twimg.com/media/D_G4fs4W4AEEm6T.jpg"/>
    <s v="https://pbs.twimg.com/media/D_G4fs4W4AEEm6T.jpg"/>
    <x v="194"/>
    <d v="2019-07-10T00:00:00.000"/>
    <s v="10:30:13"/>
    <s v="https://twitter.com/alphabiolabs/status/1148902238364065793"/>
    <m/>
    <m/>
    <s v="1148902238364065793"/>
    <m/>
    <b v="0"/>
    <n v="0"/>
    <s v=""/>
    <b v="0"/>
    <x v="0"/>
    <m/>
    <s v=""/>
    <b v="0"/>
    <n v="0"/>
    <s v=""/>
    <s v="Hootsuite Inc."/>
    <b v="0"/>
    <s v="1148902238364065793"/>
    <s v="Tweet"/>
    <n v="0"/>
    <n v="0"/>
    <m/>
    <m/>
    <m/>
    <m/>
    <m/>
    <m/>
    <m/>
    <m/>
    <n v="15"/>
    <s v="6"/>
    <s v="6"/>
    <n v="2"/>
    <n v="9.523809523809524"/>
    <n v="0"/>
    <n v="0"/>
    <n v="0"/>
    <n v="0"/>
    <n v="19"/>
    <n v="90.47619047619048"/>
    <n v="21"/>
  </r>
  <r>
    <s v="alphabiolabs"/>
    <s v="alphabiolabs"/>
    <m/>
    <m/>
    <m/>
    <m/>
    <m/>
    <m/>
    <m/>
    <m/>
    <s v="No"/>
    <n v="321"/>
    <m/>
    <m/>
    <x v="2"/>
    <d v="2019-07-10T14:30:18.000"/>
    <s v="An Aunt/Uncle DNA Test is often needed when the alleged father or mother is unavailable/unwilling to participate in the testing process and the alleged aunt/uncle would like to establish their biological relationship to a child: https://t.co/n55jDGM6Ce_x000a__x000a_#Family #DNATest #Genomics https://t.co/PlpTSCoskW"/>
    <s v="https://www.alphabiolabs.co.uk/public-testing-services/"/>
    <s v="co.uk"/>
    <x v="121"/>
    <s v="https://pbs.twimg.com/media/D_HvcZ0WwAEFpWw.jpg"/>
    <s v="https://pbs.twimg.com/media/D_HvcZ0WwAEFpWw.jpg"/>
    <x v="195"/>
    <d v="2019-07-10T00:00:00.000"/>
    <s v="14:30:18"/>
    <s v="https://twitter.com/alphabiolabs/status/1148962653840297990"/>
    <m/>
    <m/>
    <s v="1148962653840297990"/>
    <m/>
    <b v="0"/>
    <n v="0"/>
    <s v=""/>
    <b v="0"/>
    <x v="0"/>
    <m/>
    <s v=""/>
    <b v="0"/>
    <n v="0"/>
    <s v=""/>
    <s v="Hootsuite Inc."/>
    <b v="0"/>
    <s v="1148962653840297990"/>
    <s v="Tweet"/>
    <n v="0"/>
    <n v="0"/>
    <m/>
    <m/>
    <m/>
    <m/>
    <m/>
    <m/>
    <m/>
    <m/>
    <n v="15"/>
    <s v="6"/>
    <s v="6"/>
    <n v="1"/>
    <n v="2.4390243902439024"/>
    <n v="2"/>
    <n v="4.878048780487805"/>
    <n v="0"/>
    <n v="0"/>
    <n v="38"/>
    <n v="92.6829268292683"/>
    <n v="41"/>
  </r>
  <r>
    <s v="alphabiolabs"/>
    <s v="alphabiolabs"/>
    <m/>
    <m/>
    <m/>
    <m/>
    <m/>
    <m/>
    <m/>
    <m/>
    <s v="No"/>
    <n v="322"/>
    <m/>
    <m/>
    <x v="2"/>
    <d v="2019-07-10T18:30:26.000"/>
    <s v="AlphaBiolabs is the expert authority in Legal DNA, Drug and Alcohol Testing. We are Ministry of Justice approved, UKAS accredited and will match any like-for-like quote then beat it by 5%. Learn more here https://t.co/A1tRhslOLx_x000a__x000a_#Law #Legal #DNATest #DrugTest #AlcoholTest https://t.co/0Ji2FKzQ4U"/>
    <s v="https://www.alphabiolabs.co.uk/legal-testing-services/"/>
    <s v="co.uk"/>
    <x v="122"/>
    <s v="https://pbs.twimg.com/media/D_ImaD8XkAAvfaq.jpg"/>
    <s v="https://pbs.twimg.com/media/D_ImaD8XkAAvfaq.jpg"/>
    <x v="196"/>
    <d v="2019-07-10T00:00:00.000"/>
    <s v="18:30:26"/>
    <s v="https://twitter.com/alphabiolabs/status/1149023086043422720"/>
    <m/>
    <m/>
    <s v="1149023086043422720"/>
    <m/>
    <b v="0"/>
    <n v="0"/>
    <s v=""/>
    <b v="0"/>
    <x v="0"/>
    <m/>
    <s v=""/>
    <b v="0"/>
    <n v="0"/>
    <s v=""/>
    <s v="Hootsuite Inc."/>
    <b v="0"/>
    <s v="1149023086043422720"/>
    <s v="Tweet"/>
    <n v="0"/>
    <n v="0"/>
    <m/>
    <m/>
    <m/>
    <m/>
    <m/>
    <m/>
    <m/>
    <m/>
    <n v="15"/>
    <s v="6"/>
    <s v="6"/>
    <n v="2"/>
    <n v="4.878048780487805"/>
    <n v="0"/>
    <n v="0"/>
    <n v="0"/>
    <n v="0"/>
    <n v="39"/>
    <n v="95.1219512195122"/>
    <n v="41"/>
  </r>
  <r>
    <s v="alphabiolabs"/>
    <s v="alphabiolabs"/>
    <m/>
    <m/>
    <m/>
    <m/>
    <m/>
    <m/>
    <m/>
    <m/>
    <s v="No"/>
    <n v="323"/>
    <m/>
    <m/>
    <x v="2"/>
    <d v="2019-07-11T10:30:13.000"/>
    <s v="This World Population Day we show appreciation to those worldwide customers using our DNA Testing Kits in the likes of Africa, Bangladesh, Dubai and Pakistan. Learn more about our award-winning DNA test here: https://t.co/n55jDGM6Ce_x000a__x000a_#WorldPopulationDay #DNATest #Genomics https://t.co/JA6qkKg8Gq"/>
    <s v="https://www.alphabiolabs.co.uk/public-testing-services/"/>
    <s v="co.uk"/>
    <x v="123"/>
    <s v="https://pbs.twimg.com/media/D_MCFZgW4AA6KFU.jpg"/>
    <s v="https://pbs.twimg.com/media/D_MCFZgW4AA6KFU.jpg"/>
    <x v="197"/>
    <d v="2019-07-11T00:00:00.000"/>
    <s v="10:30:13"/>
    <s v="https://twitter.com/alphabiolabs/status/1149264625285894144"/>
    <m/>
    <m/>
    <s v="1149264625285894144"/>
    <m/>
    <b v="0"/>
    <n v="0"/>
    <s v=""/>
    <b v="0"/>
    <x v="0"/>
    <m/>
    <s v=""/>
    <b v="0"/>
    <n v="0"/>
    <s v=""/>
    <s v="Hootsuite Inc."/>
    <b v="0"/>
    <s v="1149264625285894144"/>
    <s v="Tweet"/>
    <n v="0"/>
    <n v="0"/>
    <m/>
    <m/>
    <m/>
    <m/>
    <m/>
    <m/>
    <m/>
    <m/>
    <n v="15"/>
    <s v="6"/>
    <s v="6"/>
    <n v="3"/>
    <n v="8.108108108108109"/>
    <n v="0"/>
    <n v="0"/>
    <n v="0"/>
    <n v="0"/>
    <n v="34"/>
    <n v="91.89189189189189"/>
    <n v="37"/>
  </r>
  <r>
    <s v="alphabiolabs"/>
    <s v="alphabiolabs"/>
    <m/>
    <m/>
    <m/>
    <m/>
    <m/>
    <m/>
    <m/>
    <m/>
    <s v="No"/>
    <n v="324"/>
    <m/>
    <m/>
    <x v="2"/>
    <d v="2019-07-12T10:30:15.000"/>
    <s v="Our in-house Geneticists and Toxicologists are always on hand with expert advice. Got a query? Call us on 0333 600 1300 (08:30-18:00, Monday-Friday)_x000a__x000a_#Genetics #DNATest #Toxicology #DrugTest #AlcoholTest https://t.co/hojRuyYE4b"/>
    <m/>
    <m/>
    <x v="124"/>
    <s v="https://pbs.twimg.com/media/D_RLrlnU8AAoN4k.jpg"/>
    <s v="https://pbs.twimg.com/media/D_RLrlnU8AAoN4k.jpg"/>
    <x v="198"/>
    <d v="2019-07-12T00:00:00.000"/>
    <s v="10:30:15"/>
    <s v="https://twitter.com/alphabiolabs/status/1149627020352974853"/>
    <m/>
    <m/>
    <s v="1149627020352974853"/>
    <m/>
    <b v="0"/>
    <n v="1"/>
    <s v=""/>
    <b v="0"/>
    <x v="0"/>
    <m/>
    <s v=""/>
    <b v="0"/>
    <n v="0"/>
    <s v=""/>
    <s v="Hootsuite Inc."/>
    <b v="0"/>
    <s v="1149627020352974853"/>
    <s v="Tweet"/>
    <n v="0"/>
    <n v="0"/>
    <m/>
    <m/>
    <m/>
    <m/>
    <m/>
    <m/>
    <m/>
    <m/>
    <n v="15"/>
    <s v="6"/>
    <s v="6"/>
    <n v="0"/>
    <n v="0"/>
    <n v="0"/>
    <n v="0"/>
    <n v="0"/>
    <n v="0"/>
    <n v="33"/>
    <n v="100"/>
    <n v="33"/>
  </r>
  <r>
    <s v="original_gene"/>
    <s v="original_gene"/>
    <m/>
    <m/>
    <m/>
    <m/>
    <m/>
    <m/>
    <m/>
    <m/>
    <s v="No"/>
    <n v="325"/>
    <m/>
    <m/>
    <x v="2"/>
    <d v="2019-07-08T14:45:26.000"/>
    <s v="Even Monday is not that awful with a cup of coffee! Test your #coffee consumption with our Traits DNA Test and unlock your secret code. _x000a__x000a_Get your test today - https://t.co/581mMhn67B_x000a__x000a_#Monday #Awake #IHateMondays #DNATest #Code #Traits #CoffeeLovers #CoffeeAddicts https://t.co/TdkQm5OKuI"/>
    <s v="https://originalgene.com/dna-tests/genetic-traits-testing"/>
    <s v="originalgene.com"/>
    <x v="125"/>
    <s v="https://pbs.twimg.com/media/D-9fuvoWkAQfUgf.jpg"/>
    <s v="https://pbs.twimg.com/media/D-9fuvoWkAQfUgf.jpg"/>
    <x v="199"/>
    <d v="2019-07-08T00:00:00.000"/>
    <s v="14:45:26"/>
    <s v="https://twitter.com/original_gene/status/1148241689053716480"/>
    <m/>
    <m/>
    <s v="1148241689053716480"/>
    <m/>
    <b v="0"/>
    <n v="2"/>
    <s v=""/>
    <b v="0"/>
    <x v="0"/>
    <m/>
    <s v=""/>
    <b v="0"/>
    <n v="0"/>
    <s v=""/>
    <s v="Hootsuite Inc."/>
    <b v="0"/>
    <s v="1148241689053716480"/>
    <s v="Tweet"/>
    <n v="0"/>
    <n v="0"/>
    <m/>
    <m/>
    <m/>
    <m/>
    <m/>
    <m/>
    <m/>
    <m/>
    <n v="2"/>
    <s v="2"/>
    <s v="2"/>
    <n v="0"/>
    <n v="0"/>
    <n v="1"/>
    <n v="2.7027027027027026"/>
    <n v="0"/>
    <n v="0"/>
    <n v="36"/>
    <n v="97.29729729729729"/>
    <n v="37"/>
  </r>
  <r>
    <s v="original_gene"/>
    <s v="original_gene"/>
    <m/>
    <m/>
    <m/>
    <m/>
    <m/>
    <m/>
    <m/>
    <m/>
    <s v="No"/>
    <n v="326"/>
    <m/>
    <m/>
    <x v="2"/>
    <d v="2019-07-12T14:30:27.000"/>
    <s v="Taste preferences are partly explained by genetics. Yes, this includes your favorite ice cream flavor among chocolate, vanilla and strawberry.  _x000a__x000a_#Tasty #icecreamlove #dna #IceCream #Chocolate #chocolatelover  #Vanilla #vanillalover #Strawberry  #strawberryicecream #dnatest https://t.co/HDf3dvU5vz"/>
    <m/>
    <m/>
    <x v="126"/>
    <s v="https://pbs.twimg.com/media/D_SCqJ5XkAENg_0.jpg"/>
    <s v="https://pbs.twimg.com/media/D_SCqJ5XkAENg_0.jpg"/>
    <x v="200"/>
    <d v="2019-07-12T00:00:00.000"/>
    <s v="14:30:27"/>
    <s v="https://twitter.com/original_gene/status/1149687467311865858"/>
    <m/>
    <m/>
    <s v="1149687467311865858"/>
    <m/>
    <b v="0"/>
    <n v="0"/>
    <s v=""/>
    <b v="0"/>
    <x v="0"/>
    <m/>
    <s v=""/>
    <b v="0"/>
    <n v="0"/>
    <s v=""/>
    <s v="Hootsuite Inc."/>
    <b v="0"/>
    <s v="1149687467311865858"/>
    <s v="Tweet"/>
    <n v="0"/>
    <n v="0"/>
    <m/>
    <m/>
    <m/>
    <m/>
    <m/>
    <m/>
    <m/>
    <m/>
    <n v="2"/>
    <s v="2"/>
    <s v="2"/>
    <n v="1"/>
    <n v="3.225806451612903"/>
    <n v="0"/>
    <n v="0"/>
    <n v="0"/>
    <n v="0"/>
    <n v="30"/>
    <n v="96.7741935483871"/>
    <n v="31"/>
  </r>
  <r>
    <s v="marthaatccs"/>
    <s v="marthaatccs"/>
    <m/>
    <m/>
    <m/>
    <m/>
    <m/>
    <m/>
    <m/>
    <m/>
    <s v="No"/>
    <n v="327"/>
    <m/>
    <m/>
    <x v="2"/>
    <d v="2019-07-12T15:10:17.000"/>
    <s v="Why take a #DNA test? Health conditions, for one. To know more about where you come from, for another. However, sometimes, what you think you know may get turned upside down. _x000a_https://t.co/kSS8bTZPF1_x000a_#DNATest #Ancestry #HealthConditions"/>
    <s v="https://www.msn.com/en-us/health/health-news/woman-stunned-by-at-home-dna-test-i-literally-started-crying/ar-BBUCY69?li=BBnb7Kz&amp;ocid=mailsignout"/>
    <s v="msn.com"/>
    <x v="127"/>
    <m/>
    <s v="http://pbs.twimg.com/profile_images/897595726884085760/hMD7qjSZ_normal.jpg"/>
    <x v="201"/>
    <d v="2019-07-12T00:00:00.000"/>
    <s v="15:10:17"/>
    <s v="https://twitter.com/marthaatccs/status/1149697494164615168"/>
    <m/>
    <m/>
    <s v="1149697494164615168"/>
    <m/>
    <b v="0"/>
    <n v="0"/>
    <s v=""/>
    <b v="0"/>
    <x v="0"/>
    <m/>
    <s v=""/>
    <b v="0"/>
    <n v="0"/>
    <s v=""/>
    <s v="Hootsuite Inc."/>
    <b v="0"/>
    <s v="1149697494164615168"/>
    <s v="Tweet"/>
    <n v="0"/>
    <n v="0"/>
    <m/>
    <m/>
    <m/>
    <m/>
    <m/>
    <m/>
    <m/>
    <m/>
    <n v="1"/>
    <s v="2"/>
    <s v="2"/>
    <n v="0"/>
    <n v="0"/>
    <n v="0"/>
    <n v="0"/>
    <n v="0"/>
    <n v="0"/>
    <n v="34"/>
    <n v="100"/>
    <n v="34"/>
  </r>
  <r>
    <s v="tecan_talk"/>
    <s v="tecan_talk"/>
    <m/>
    <m/>
    <m/>
    <m/>
    <m/>
    <m/>
    <m/>
    <m/>
    <s v="No"/>
    <n v="328"/>
    <m/>
    <m/>
    <x v="2"/>
    <d v="2019-07-12T07:08:07.000"/>
    <s v="Discover how innovations in genomics and NGS are impacting the lab ⬇️ _x000a_https://t.co/9sRnQ32RHW_x000a_#genomics #genetics #ngs #genetictesting #labautomation #dna #dnatest #libraryprep #NGSDreamPrep https://t.co/tyzZDDcSIY"/>
    <s v="https://lifesciences.tecan.com/genetic-testing-innovations-in-genomics-and-ngs?utm_campaign=CP-PillarPage-Genetics&amp;utm_content=95783068&amp;utm_medium=social&amp;utm_source=twitter&amp;hss_channel=tw-76003810#Human-health-in-the-age-of-genomic-medicine"/>
    <s v="tecan.com"/>
    <x v="128"/>
    <s v="https://pbs.twimg.com/ext_tw_video_thumb/1149576119596670977/pu/img/VnUGkRRJYiMvIBhe.jpg"/>
    <s v="https://pbs.twimg.com/ext_tw_video_thumb/1149576119596670977/pu/img/VnUGkRRJYiMvIBhe.jpg"/>
    <x v="202"/>
    <d v="2019-07-12T00:00:00.000"/>
    <s v="07:08:07"/>
    <s v="https://twitter.com/tecan_talk/status/1149576151439798273"/>
    <m/>
    <m/>
    <s v="1149576151439798273"/>
    <m/>
    <b v="0"/>
    <n v="0"/>
    <s v=""/>
    <b v="0"/>
    <x v="0"/>
    <m/>
    <s v=""/>
    <b v="0"/>
    <n v="1"/>
    <s v=""/>
    <s v="HubSpot"/>
    <b v="0"/>
    <s v="1149576151439798273"/>
    <s v="Tweet"/>
    <n v="0"/>
    <n v="0"/>
    <m/>
    <m/>
    <m/>
    <m/>
    <m/>
    <m/>
    <m/>
    <m/>
    <n v="2"/>
    <s v="20"/>
    <s v="20"/>
    <n v="0"/>
    <n v="0"/>
    <n v="0"/>
    <n v="0"/>
    <n v="0"/>
    <n v="0"/>
    <n v="20"/>
    <n v="100"/>
    <n v="20"/>
  </r>
  <r>
    <s v="tecan_talk"/>
    <s v="tecan_talk"/>
    <m/>
    <m/>
    <m/>
    <m/>
    <m/>
    <m/>
    <m/>
    <m/>
    <s v="No"/>
    <n v="329"/>
    <m/>
    <m/>
    <x v="2"/>
    <d v="2019-07-12T15:38:06.000"/>
    <s v="Discover how innovations in genomics and NGS are impacting the lab ⬇️ _x000a_https://t.co/TzMTRzGr8Z_x000a__x000a_#genomics #genetics #ngs #genetictesting #labautomation #dna #dnatest #libraryprep #NGSDreamPrep https://t.co/EszX2Qxjhg"/>
    <s v="https://lifesciences.tecan.com/genetic-testing-innovations-in-genomics-and-ngs?utm_campaign=CP-PillarPage-Genetics&amp;utm_content=95783069&amp;utm_medium=social&amp;utm_source=twitter&amp;hss_channel=tw-76003810#Human-health-in-the-age-of-genomic-medicine"/>
    <s v="tecan.com"/>
    <x v="128"/>
    <s v="https://pbs.twimg.com/ext_tw_video_thumb/1149704467505438721/pu/img/ZFKRaz7jc79DzKom.jpg"/>
    <s v="https://pbs.twimg.com/ext_tw_video_thumb/1149704467505438721/pu/img/ZFKRaz7jc79DzKom.jpg"/>
    <x v="203"/>
    <d v="2019-07-12T00:00:00.000"/>
    <s v="15:38:06"/>
    <s v="https://twitter.com/tecan_talk/status/1149704495150096384"/>
    <m/>
    <m/>
    <s v="1149704495150096384"/>
    <m/>
    <b v="0"/>
    <n v="0"/>
    <s v=""/>
    <b v="0"/>
    <x v="0"/>
    <m/>
    <s v=""/>
    <b v="0"/>
    <n v="0"/>
    <s v=""/>
    <s v="HubSpot"/>
    <b v="0"/>
    <s v="1149704495150096384"/>
    <s v="Tweet"/>
    <n v="0"/>
    <n v="0"/>
    <m/>
    <m/>
    <m/>
    <m/>
    <m/>
    <m/>
    <m/>
    <m/>
    <n v="2"/>
    <s v="20"/>
    <s v="20"/>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22"/>
  </rowFields>
  <rowItems count="29">
    <i>
      <x v="1"/>
    </i>
    <i r="1">
      <x v="9"/>
    </i>
    <i r="2">
      <x v="247"/>
    </i>
    <i r="1">
      <x v="10"/>
    </i>
    <i r="2">
      <x v="290"/>
    </i>
    <i r="2">
      <x v="298"/>
    </i>
    <i>
      <x v="2"/>
    </i>
    <i r="1">
      <x v="3"/>
    </i>
    <i r="2">
      <x v="63"/>
    </i>
    <i r="2">
      <x v="78"/>
    </i>
    <i r="1">
      <x v="5"/>
    </i>
    <i r="2">
      <x v="123"/>
    </i>
    <i r="2">
      <x v="150"/>
    </i>
    <i r="1">
      <x v="6"/>
    </i>
    <i r="2">
      <x v="163"/>
    </i>
    <i r="2">
      <x v="165"/>
    </i>
    <i r="1">
      <x v="7"/>
    </i>
    <i r="2">
      <x v="183"/>
    </i>
    <i r="2">
      <x v="185"/>
    </i>
    <i r="2">
      <x v="186"/>
    </i>
    <i r="2">
      <x v="187"/>
    </i>
    <i r="2">
      <x v="188"/>
    </i>
    <i r="2">
      <x v="189"/>
    </i>
    <i r="2">
      <x v="190"/>
    </i>
    <i r="2">
      <x v="191"/>
    </i>
    <i r="2">
      <x v="192"/>
    </i>
    <i r="2">
      <x v="193"/>
    </i>
    <i r="2">
      <x v="19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441257694">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441257694">
      <items count="129">
        <i x="5" s="1"/>
        <i x="4" s="1"/>
        <i x="49" s="1"/>
        <i x="23" s="1"/>
        <i x="11" s="1"/>
        <i x="42" s="1"/>
        <i x="43" s="1"/>
        <i x="41" s="1"/>
        <i x="0" s="1"/>
        <i x="19" s="1"/>
        <i x="125" s="1"/>
        <i x="110" s="1"/>
        <i x="89" s="1"/>
        <i x="16" s="1"/>
        <i x="100" s="1"/>
        <i x="79" s="1"/>
        <i x="88" s="1"/>
        <i x="36" s="1"/>
        <i x="53" s="1"/>
        <i x="54" s="1"/>
        <i x="70" s="1"/>
        <i x="69" s="1"/>
        <i x="6" s="1"/>
        <i x="127" s="1"/>
        <i x="85" s="1"/>
        <i x="87" s="1"/>
        <i x="47" s="1"/>
        <i x="94" s="1"/>
        <i x="96" s="1"/>
        <i x="95" s="1"/>
        <i x="118" s="1"/>
        <i x="86" s="1"/>
        <i x="107" s="1"/>
        <i x="21" s="1"/>
        <i x="28" s="1"/>
        <i x="64" s="1"/>
        <i x="102" s="1"/>
        <i x="14" s="1"/>
        <i x="99" s="1"/>
        <i x="20" s="1"/>
        <i x="24" s="1"/>
        <i x="75" s="1"/>
        <i x="3" s="1"/>
        <i x="8" s="1"/>
        <i x="67" s="1"/>
        <i x="1" s="1"/>
        <i x="10" s="1"/>
        <i x="60" s="1"/>
        <i x="105" s="1"/>
        <i x="22" s="1"/>
        <i x="38" s="1"/>
        <i x="71" s="1"/>
        <i x="2" s="1"/>
        <i x="40" s="1"/>
        <i x="76" s="1"/>
        <i x="112" s="1"/>
        <i x="37" s="1"/>
        <i x="72" s="1"/>
        <i x="33" s="1"/>
        <i x="120" s="1"/>
        <i x="7" s="1"/>
        <i x="93" s="1"/>
        <i x="92" s="1"/>
        <i x="82" s="1"/>
        <i x="90" s="1"/>
        <i x="66" s="1"/>
        <i x="109" s="1"/>
        <i x="121" s="1"/>
        <i x="46" s="1"/>
        <i x="9" s="1"/>
        <i x="34" s="1"/>
        <i x="35" s="1"/>
        <i x="124" s="1"/>
        <i x="106" s="1"/>
        <i x="128" s="1"/>
        <i x="26" s="1"/>
        <i x="80" s="1"/>
        <i x="98" s="1"/>
        <i x="29" s="1"/>
        <i x="78" s="1"/>
        <i x="39" s="1"/>
        <i x="122" s="1"/>
        <i x="44" s="1"/>
        <i x="68" s="1"/>
        <i x="50" s="1"/>
        <i x="103" s="1"/>
        <i x="104" s="1"/>
        <i x="52" s="1"/>
        <i x="73" s="1"/>
        <i x="18" s="1"/>
        <i x="17" s="1"/>
        <i x="31" s="1"/>
        <i x="32" s="1"/>
        <i x="45" s="1"/>
        <i x="81" s="1"/>
        <i x="97" s="1"/>
        <i x="62" s="1"/>
        <i x="117" s="1"/>
        <i x="115" s="1"/>
        <i x="63" s="1"/>
        <i x="61" s="1"/>
        <i x="116" s="1"/>
        <i x="56" s="1"/>
        <i x="57" s="1"/>
        <i x="58" s="1"/>
        <i x="59" s="1"/>
        <i x="30" s="1"/>
        <i x="114" s="1"/>
        <i x="108" s="1"/>
        <i x="48" s="1"/>
        <i x="51" s="1"/>
        <i x="55" s="1"/>
        <i x="65" s="1"/>
        <i x="15" s="1"/>
        <i x="101" s="1"/>
        <i x="13" s="1"/>
        <i x="91" s="1"/>
        <i x="119" s="1"/>
        <i x="74" s="1"/>
        <i x="25" s="1"/>
        <i x="126" s="1"/>
        <i x="113" s="1"/>
        <i x="77" s="1"/>
        <i x="84" s="1"/>
        <i x="83" s="1"/>
        <i x="111" s="1"/>
        <i x="27" s="1"/>
        <i x="123" s="1"/>
        <i x="1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441257694">
      <items count="6">
        <i x="1" s="1"/>
        <i x="0" s="1"/>
        <i x="4" s="1"/>
        <i x="3"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29" totalsRowShown="0" headerRowDxfId="496" dataDxfId="460">
  <autoFilter ref="A2:BN329"/>
  <tableColumns count="66">
    <tableColumn id="1" name="Vertex 1" dataDxfId="445"/>
    <tableColumn id="2" name="Vertex 2" dataDxfId="443"/>
    <tableColumn id="3" name="Color" dataDxfId="444"/>
    <tableColumn id="4" name="Width" dataDxfId="469"/>
    <tableColumn id="11" name="Style" dataDxfId="468"/>
    <tableColumn id="5" name="Opacity" dataDxfId="467"/>
    <tableColumn id="6" name="Visibility" dataDxfId="466"/>
    <tableColumn id="10" name="Label" dataDxfId="465"/>
    <tableColumn id="12" name="Label Text Color" dataDxfId="464"/>
    <tableColumn id="13" name="Label Font Size" dataDxfId="463"/>
    <tableColumn id="14" name="Reciprocated?" dataDxfId="308"/>
    <tableColumn id="7" name="ID" dataDxfId="462"/>
    <tableColumn id="9" name="Dynamic Filter" dataDxfId="461"/>
    <tableColumn id="8" name="Add Your Own Columns Here" dataDxfId="442"/>
    <tableColumn id="15" name="Relationship" dataDxfId="441"/>
    <tableColumn id="16" name="Relationship Date (UTC)" dataDxfId="440"/>
    <tableColumn id="17" name="Tweet" dataDxfId="439"/>
    <tableColumn id="18" name="URLs in Tweet" dataDxfId="438"/>
    <tableColumn id="19" name="Domains in Tweet" dataDxfId="437"/>
    <tableColumn id="20" name="Hashtags in Tweet" dataDxfId="436"/>
    <tableColumn id="21" name="Media in Tweet" dataDxfId="435"/>
    <tableColumn id="22" name="Tweet Image File" dataDxfId="434"/>
    <tableColumn id="23" name="Tweet Date (UTC)" dataDxfId="433"/>
    <tableColumn id="24" name="Date" dataDxfId="432"/>
    <tableColumn id="25" name="Time" dataDxfId="431"/>
    <tableColumn id="26" name="Twitter Page for Tweet" dataDxfId="430"/>
    <tableColumn id="27" name="Latitude" dataDxfId="429"/>
    <tableColumn id="28" name="Longitude" dataDxfId="428"/>
    <tableColumn id="29" name="Imported ID" dataDxfId="427"/>
    <tableColumn id="30" name="In-Reply-To Tweet ID" dataDxfId="426"/>
    <tableColumn id="31" name="Favorited" dataDxfId="425"/>
    <tableColumn id="32" name="Favorite Count" dataDxfId="424"/>
    <tableColumn id="33" name="In-Reply-To User ID" dataDxfId="423"/>
    <tableColumn id="34" name="Is Quote Status" dataDxfId="422"/>
    <tableColumn id="35" name="Language" dataDxfId="421"/>
    <tableColumn id="36" name="Possibly Sensitive" dataDxfId="420"/>
    <tableColumn id="37" name="Quoted Status ID" dataDxfId="419"/>
    <tableColumn id="38" name="Retweeted" dataDxfId="418"/>
    <tableColumn id="39" name="Retweet Count" dataDxfId="417"/>
    <tableColumn id="40" name="Retweet ID" dataDxfId="416"/>
    <tableColumn id="41" name="Source" dataDxfId="415"/>
    <tableColumn id="42" name="Truncated" dataDxfId="414"/>
    <tableColumn id="43" name="Unified Twitter ID" dataDxfId="413"/>
    <tableColumn id="44" name="Imported Tweet Type" dataDxfId="412"/>
    <tableColumn id="45" name="Added By Extended Analysis" dataDxfId="411"/>
    <tableColumn id="46" name="Corrected By Extended Analysis" dataDxfId="410"/>
    <tableColumn id="47" name="Place Bounding Box" dataDxfId="409"/>
    <tableColumn id="48" name="Place Country" dataDxfId="408"/>
    <tableColumn id="49" name="Place Country Code" dataDxfId="407"/>
    <tableColumn id="50" name="Place Full Name" dataDxfId="406"/>
    <tableColumn id="51" name="Place ID" dataDxfId="405"/>
    <tableColumn id="52" name="Place Name" dataDxfId="404"/>
    <tableColumn id="53" name="Place Type" dataDxfId="403"/>
    <tableColumn id="54" name="Place URL" dataDxfId="402"/>
    <tableColumn id="55" name="Edge Weight"/>
    <tableColumn id="56" name="Vertex 1 Group" dataDxfId="365">
      <calculatedColumnFormula>REPLACE(INDEX(GroupVertices[Group], MATCH(Edges[[#This Row],[Vertex 1]],GroupVertices[Vertex],0)),1,1,"")</calculatedColumnFormula>
    </tableColumn>
    <tableColumn id="57" name="Vertex 2 Group" dataDxfId="334">
      <calculatedColumnFormula>REPLACE(INDEX(GroupVertices[Group], MATCH(Edges[[#This Row],[Vertex 2]],GroupVertices[Vertex],0)),1,1,"")</calculatedColumnFormula>
    </tableColumn>
    <tableColumn id="58" name="Sentiment List #1: Positive Word Count" dataDxfId="333"/>
    <tableColumn id="59" name="Sentiment List #1: Positive Word Percentage (%)" dataDxfId="332"/>
    <tableColumn id="60" name="Sentiment List #2: Negative Word Count" dataDxfId="331"/>
    <tableColumn id="61" name="Sentiment List #2: Negative Word Percentage (%)" dataDxfId="330"/>
    <tableColumn id="62" name="Sentiment List #3: Your list of keywords Word Count" dataDxfId="329"/>
    <tableColumn id="63" name="Sentiment List #3: Your list of keywords Word Percentage (%)" dataDxfId="328"/>
    <tableColumn id="64" name="Non-categorized Word Count" dataDxfId="327"/>
    <tableColumn id="65" name="Non-categorized Word Percentage (%)" dataDxfId="326"/>
    <tableColumn id="66" name="Edge Content Word Count" dataDxfId="3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364" dataDxfId="363">
  <autoFilter ref="A2:C32"/>
  <tableColumns count="3">
    <tableColumn id="1" name="Group 1" dataDxfId="362"/>
    <tableColumn id="2" name="Group 2" dataDxfId="361"/>
    <tableColumn id="3" name="Edges" dataDxfId="360"/>
  </tableColumns>
  <tableStyleInfo name="NodeXL Table" showFirstColumn="0" showLastColumn="0" showRowStripes="1" showColumnStripes="0"/>
</table>
</file>

<file path=xl/tables/table12.xml><?xml version="1.0" encoding="utf-8"?>
<table xmlns="http://schemas.openxmlformats.org/spreadsheetml/2006/main" id="11" name="Words" displayName="Words" ref="A1:G1169" totalsRowShown="0" headerRowDxfId="357" dataDxfId="356">
  <autoFilter ref="A1:G1169"/>
  <tableColumns count="7">
    <tableColumn id="1" name="Word" dataDxfId="355"/>
    <tableColumn id="2" name="Count" dataDxfId="354"/>
    <tableColumn id="3" name="Salience" dataDxfId="353"/>
    <tableColumn id="4" name="Group" dataDxfId="352"/>
    <tableColumn id="5" name="Word on Sentiment List #1: Positive" dataDxfId="351"/>
    <tableColumn id="6" name="Word on Sentiment List #2: Negative" dataDxfId="350"/>
    <tableColumn id="7" name="Word on Sentiment List #3: Your list of keywords" dataDxfId="349"/>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19" totalsRowShown="0" headerRowDxfId="348" dataDxfId="347">
  <autoFilter ref="A1:L1119"/>
  <tableColumns count="12">
    <tableColumn id="1" name="Word 1" dataDxfId="346"/>
    <tableColumn id="2" name="Word 2" dataDxfId="345"/>
    <tableColumn id="3" name="Count" dataDxfId="344"/>
    <tableColumn id="4" name="Salience" dataDxfId="343"/>
    <tableColumn id="5" name="Mutual Information" dataDxfId="342"/>
    <tableColumn id="6" name="Group" dataDxfId="341"/>
    <tableColumn id="7" name="Word1 on Sentiment List #1: Positive" dataDxfId="340"/>
    <tableColumn id="8" name="Word1 on Sentiment List #2: Negative" dataDxfId="339"/>
    <tableColumn id="9" name="Word1 on Sentiment List #3: Your list of keywords" dataDxfId="338"/>
    <tableColumn id="10" name="Word2 on Sentiment List #1: Positive" dataDxfId="337"/>
    <tableColumn id="11" name="Word2 on Sentiment List #2: Negative" dataDxfId="336"/>
    <tableColumn id="12" name="Word2 on Sentiment List #3: Your list of keywords" dataDxfId="335"/>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206" totalsRowShown="0" headerRowDxfId="66" dataDxfId="65">
  <autoFilter ref="A2:BN2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2" totalsRowShown="0" headerRowDxfId="495" dataDxfId="446">
  <autoFilter ref="A2:BS192"/>
  <tableColumns count="71">
    <tableColumn id="1" name="Vertex" dataDxfId="459"/>
    <tableColumn id="2" name="Color" dataDxfId="458"/>
    <tableColumn id="5" name="Shape" dataDxfId="457"/>
    <tableColumn id="6" name="Size" dataDxfId="456"/>
    <tableColumn id="4" name="Opacity" dataDxfId="382"/>
    <tableColumn id="7" name="Image File" dataDxfId="380"/>
    <tableColumn id="3" name="Visibility" dataDxfId="381"/>
    <tableColumn id="10" name="Label" dataDxfId="455"/>
    <tableColumn id="16" name="Label Fill Color" dataDxfId="454"/>
    <tableColumn id="9" name="Label Position" dataDxfId="376"/>
    <tableColumn id="8" name="Tooltip" dataDxfId="374"/>
    <tableColumn id="18" name="Layout Order" dataDxfId="375"/>
    <tableColumn id="13" name="X" dataDxfId="453"/>
    <tableColumn id="14" name="Y" dataDxfId="452"/>
    <tableColumn id="12" name="Locked?" dataDxfId="451"/>
    <tableColumn id="19" name="Polar R" dataDxfId="450"/>
    <tableColumn id="20" name="Polar Angle" dataDxfId="449"/>
    <tableColumn id="21" name="Degree" dataDxfId="291"/>
    <tableColumn id="22" name="In-Degree" dataDxfId="290"/>
    <tableColumn id="23" name="Out-Degree" dataDxfId="287"/>
    <tableColumn id="24" name="Betweenness Centrality" dataDxfId="286"/>
    <tableColumn id="25" name="Closeness Centrality" dataDxfId="285"/>
    <tableColumn id="26" name="Eigenvector Centrality" dataDxfId="283"/>
    <tableColumn id="15" name="PageRank" dataDxfId="284"/>
    <tableColumn id="27" name="Clustering Coefficient" dataDxfId="288"/>
    <tableColumn id="29" name="Reciprocated Vertex Pair Ratio" dataDxfId="289"/>
    <tableColumn id="11" name="ID" dataDxfId="448"/>
    <tableColumn id="28" name="Dynamic Filter" dataDxfId="447"/>
    <tableColumn id="17" name="Add Your Own Columns Here" dataDxfId="401"/>
    <tableColumn id="30" name="Name" dataDxfId="400"/>
    <tableColumn id="31" name="Followed" dataDxfId="399"/>
    <tableColumn id="32" name="Followers" dataDxfId="398"/>
    <tableColumn id="33" name="Tweets" dataDxfId="397"/>
    <tableColumn id="34" name="Favorites" dataDxfId="396"/>
    <tableColumn id="35" name="Time Zone UTC Offset (Seconds)" dataDxfId="395"/>
    <tableColumn id="36" name="Description" dataDxfId="394"/>
    <tableColumn id="37" name="Location" dataDxfId="393"/>
    <tableColumn id="38" name="Web" dataDxfId="392"/>
    <tableColumn id="39" name="Time Zone" dataDxfId="391"/>
    <tableColumn id="40" name="Joined Twitter Date (UTC)" dataDxfId="390"/>
    <tableColumn id="41" name="Profile Banner Url" dataDxfId="389"/>
    <tableColumn id="42" name="Default Profile" dataDxfId="388"/>
    <tableColumn id="43" name="Default Profile Image" dataDxfId="387"/>
    <tableColumn id="44" name="Geo Enabled" dataDxfId="386"/>
    <tableColumn id="45" name="Language" dataDxfId="385"/>
    <tableColumn id="46" name="Listed Count" dataDxfId="384"/>
    <tableColumn id="47" name="Profile Background Image Url" dataDxfId="383"/>
    <tableColumn id="48" name="Verified" dataDxfId="379"/>
    <tableColumn id="49" name="Custom Menu Item Text" dataDxfId="378"/>
    <tableColumn id="50" name="Custom Menu Item Action" dataDxfId="377"/>
    <tableColumn id="51" name="Tweeted Search Term?" dataDxfId="366"/>
    <tableColumn id="52" name="Vertex Group" dataDxfId="324">
      <calculatedColumnFormula>REPLACE(INDEX(GroupVertices[Group], MATCH(Vertices[[#This Row],[Vertex]],GroupVertices[Vertex],0)),1,1,"")</calculatedColumnFormula>
    </tableColumn>
    <tableColumn id="53" name="Sentiment List #1: Positive Word Count" dataDxfId="323"/>
    <tableColumn id="54" name="Sentiment List #1: Positive Word Percentage (%)" dataDxfId="322"/>
    <tableColumn id="55" name="Sentiment List #2: Negative Word Count" dataDxfId="321"/>
    <tableColumn id="56" name="Sentiment List #2: Negative Word Percentage (%)" dataDxfId="320"/>
    <tableColumn id="57" name="Sentiment List #3: Your list of keywords Word Count" dataDxfId="319"/>
    <tableColumn id="58" name="Sentiment List #3: Your list of keywords Word Percentage (%)" dataDxfId="318"/>
    <tableColumn id="59" name="Non-categorized Word Count" dataDxfId="317"/>
    <tableColumn id="60" name="Non-categorized Word Percentage (%)" dataDxfId="31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94">
  <autoFilter ref="A2:AO31"/>
  <tableColumns count="41">
    <tableColumn id="1" name="Group" dataDxfId="373"/>
    <tableColumn id="2" name="Vertex Color" dataDxfId="372"/>
    <tableColumn id="3" name="Vertex Shape" dataDxfId="370"/>
    <tableColumn id="22" name="Visibility" dataDxfId="371"/>
    <tableColumn id="4" name="Collapsed?"/>
    <tableColumn id="18" name="Label" dataDxfId="493"/>
    <tableColumn id="20" name="Collapsed X"/>
    <tableColumn id="21" name="Collapsed Y"/>
    <tableColumn id="6" name="ID" dataDxfId="492"/>
    <tableColumn id="19" name="Collapsed Properties" dataDxfId="307"/>
    <tableColumn id="5" name="Vertices" dataDxfId="306"/>
    <tableColumn id="7" name="Unique Edges" dataDxfId="305"/>
    <tableColumn id="8" name="Edges With Duplicates" dataDxfId="304"/>
    <tableColumn id="9" name="Total Edges" dataDxfId="303"/>
    <tableColumn id="10" name="Self-Loops" dataDxfId="302"/>
    <tableColumn id="24" name="Reciprocated Vertex Pair Ratio" dataDxfId="301"/>
    <tableColumn id="25" name="Reciprocated Edge Ratio" dataDxfId="300"/>
    <tableColumn id="11" name="Connected Components" dataDxfId="299"/>
    <tableColumn id="12" name="Single-Vertex Connected Components" dataDxfId="298"/>
    <tableColumn id="13" name="Maximum Vertices in a Connected Component" dataDxfId="297"/>
    <tableColumn id="14" name="Maximum Edges in a Connected Component" dataDxfId="296"/>
    <tableColumn id="15" name="Maximum Geodesic Distance (Diameter)" dataDxfId="295"/>
    <tableColumn id="16" name="Average Geodesic Distance" dataDxfId="294"/>
    <tableColumn id="17" name="Graph Density" dataDxfId="292"/>
    <tableColumn id="23" name="Sentiment List #1: Positive Word Count" dataDxfId="293"/>
    <tableColumn id="26" name="Sentiment List #1: Positive Word Percentage (%)" dataDxfId="315"/>
    <tableColumn id="27" name="Sentiment List #2: Negative Word Count" dataDxfId="314"/>
    <tableColumn id="28" name="Sentiment List #2: Negative Word Percentage (%)" dataDxfId="313"/>
    <tableColumn id="29" name="Sentiment List #3: Your list of keywords Word Count" dataDxfId="312"/>
    <tableColumn id="30" name="Sentiment List #3: Your list of keywords Word Percentage (%)" dataDxfId="311"/>
    <tableColumn id="31" name="Non-categorized Word Count" dataDxfId="310"/>
    <tableColumn id="32" name="Non-categorized Word Percentage (%)" dataDxfId="309"/>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91" dataDxfId="490">
  <autoFilter ref="A1:C191"/>
  <tableColumns count="3">
    <tableColumn id="1" name="Group" dataDxfId="369"/>
    <tableColumn id="2" name="Vertex" dataDxfId="368"/>
    <tableColumn id="3" name="Vertex ID" dataDxfId="3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59"/>
    <tableColumn id="2" name="Value" dataDxfId="35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71">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ossofme.feeluforia.com/" TargetMode="External" /><Relationship Id="rId2" Type="http://schemas.openxmlformats.org/officeDocument/2006/relationships/hyperlink" Target="https://twitter.com/TheaterUlm/status/1146076254183088128" TargetMode="External" /><Relationship Id="rId3" Type="http://schemas.openxmlformats.org/officeDocument/2006/relationships/hyperlink" Target="https://onezero.medium.com/you-can-now-get-your-whole-genome-sequenced-for-less-than-an-iphone-a951e3d33f84" TargetMode="External" /><Relationship Id="rId4" Type="http://schemas.openxmlformats.org/officeDocument/2006/relationships/hyperlink" Target="https://onezero.medium.com/you-can-now-get-your-whole-genome-sequenced-for-less-than-an-iphone-a951e3d33f84" TargetMode="External" /><Relationship Id="rId5" Type="http://schemas.openxmlformats.org/officeDocument/2006/relationships/hyperlink" Target="https://onezero.medium.com/you-can-now-get-your-whole-genome-sequenced-for-less-than-an-iphone-a951e3d33f84" TargetMode="External" /><Relationship Id="rId6" Type="http://schemas.openxmlformats.org/officeDocument/2006/relationships/hyperlink" Target="https://onezero.medium.com/you-can-now-get-your-whole-genome-sequenced-for-less-than-an-iphone-a951e3d33f84" TargetMode="External" /><Relationship Id="rId7" Type="http://schemas.openxmlformats.org/officeDocument/2006/relationships/hyperlink" Target="https://onezero.medium.com/you-can-now-get-your-whole-genome-sequenced-for-less-than-an-iphone-a951e3d33f84" TargetMode="External" /><Relationship Id="rId8" Type="http://schemas.openxmlformats.org/officeDocument/2006/relationships/hyperlink" Target="https://www.instagram.com/p/BzdiPGiggsV/?igshid=agxdz5jrztq6" TargetMode="External" /><Relationship Id="rId9" Type="http://schemas.openxmlformats.org/officeDocument/2006/relationships/hyperlink" Target="https://www.instagram.com/p/BzeV2eylHc_/?igshid=2hzh4y70vucl" TargetMode="External" /><Relationship Id="rId10" Type="http://schemas.openxmlformats.org/officeDocument/2006/relationships/hyperlink" Target="https://www.military.com/daily-news/2019/07/03/mail-ancestry-dna-kits-may-help-enemy-target-you-navys-top-officer-says.html#.XR1UBlcMNi0.twitter" TargetMode="External" /><Relationship Id="rId11" Type="http://schemas.openxmlformats.org/officeDocument/2006/relationships/hyperlink" Target="https://www.military.com/daily-news/2019/07/03/mail-ancestry-dna-kits-may-help-enemy-target-you-navys-top-officer-says.html#.XR1UBlcMNi0.twitter" TargetMode="External" /><Relationship Id="rId12" Type="http://schemas.openxmlformats.org/officeDocument/2006/relationships/hyperlink" Target="http://edition.cnn.com/2019/07/03/us/shark-tooth-trnd/index.html" TargetMode="External" /><Relationship Id="rId13" Type="http://schemas.openxmlformats.org/officeDocument/2006/relationships/hyperlink" Target="http://edition.cnn.com/2019/07/03/us/shark-tooth-trnd/index.html" TargetMode="External" /><Relationship Id="rId14" Type="http://schemas.openxmlformats.org/officeDocument/2006/relationships/hyperlink" Target="http://edition.cnn.com/2019/07/03/us/shark-tooth-trnd/index.html" TargetMode="External" /><Relationship Id="rId15" Type="http://schemas.openxmlformats.org/officeDocument/2006/relationships/hyperlink" Target="http://edition.cnn.com/2019/07/03/us/shark-tooth-trnd/index.html" TargetMode="External" /><Relationship Id="rId16" Type="http://schemas.openxmlformats.org/officeDocument/2006/relationships/hyperlink" Target="https://www.npr.org/2019/07/03/738586883/mideast-philistines-from-europe?utm_campaign=storyshare&amp;utm_source=twitter.com&amp;utm_medium=social" TargetMode="External" /><Relationship Id="rId17" Type="http://schemas.openxmlformats.org/officeDocument/2006/relationships/hyperlink" Target="https://medicalxpress.com/news/2019-07-dna-reveals-schizophrenia-clue.html" TargetMode="External" /><Relationship Id="rId18" Type="http://schemas.openxmlformats.org/officeDocument/2006/relationships/hyperlink" Target="https://www.cnet.com/news/how-sharing-your-dna-solves-horrible-crimes-and-stirs-a-privacy-debate/" TargetMode="External" /><Relationship Id="rId19" Type="http://schemas.openxmlformats.org/officeDocument/2006/relationships/hyperlink" Target="https://www.theguardian.com/lifeandstyle/2016/feb/29/die-now-diet-later-could-nutrigenetics-save-your-life" TargetMode="External" /><Relationship Id="rId20" Type="http://schemas.openxmlformats.org/officeDocument/2006/relationships/hyperlink" Target="https://www.cnet.com/news/how-sharing-your-dna-solves-horrible-crimes-and-stirs-a-privacy-debate/" TargetMode="External" /><Relationship Id="rId21" Type="http://schemas.openxmlformats.org/officeDocument/2006/relationships/hyperlink" Target="https://bossofme.feeluforia.com/" TargetMode="External" /><Relationship Id="rId22" Type="http://schemas.openxmlformats.org/officeDocument/2006/relationships/hyperlink" Target="https://bossofme.feeluforia.com/" TargetMode="External" /><Relationship Id="rId23" Type="http://schemas.openxmlformats.org/officeDocument/2006/relationships/hyperlink" Target="https://howtofind.com/what-can-a-dna-test-really-say-about-you-part-ii" TargetMode="External" /><Relationship Id="rId24" Type="http://schemas.openxmlformats.org/officeDocument/2006/relationships/hyperlink" Target="https://howtofind.com/what-can-a-dna-test-really-say-about-you-part-iii" TargetMode="External" /><Relationship Id="rId25" Type="http://schemas.openxmlformats.org/officeDocument/2006/relationships/hyperlink" Target="http://trentinogenealogy.com/2019/05/dna-ethnicity-report-estimate/" TargetMode="External" /><Relationship Id="rId26"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7"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8"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9"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30"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31"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32" Type="http://schemas.openxmlformats.org/officeDocument/2006/relationships/hyperlink" Target="https://www.cellmark.co.uk/dna-testing/immigration-relationship-test/" TargetMode="External" /><Relationship Id="rId33" Type="http://schemas.openxmlformats.org/officeDocument/2006/relationships/hyperlink" Target="https://www.cellmark.co.uk/" TargetMode="External" /><Relationship Id="rId34" Type="http://schemas.openxmlformats.org/officeDocument/2006/relationships/hyperlink" Target="http://www.dnasolutions.co.uk/paternity-test.htm" TargetMode="External" /><Relationship Id="rId35" Type="http://schemas.openxmlformats.org/officeDocument/2006/relationships/hyperlink" Target="https://www.dailymail.co.uk/news/article-7091823/Crooning-lothario-Julio-Iglesias-faces-court-DNA-battle-claims-love-child.html" TargetMode="External" /><Relationship Id="rId36" Type="http://schemas.openxmlformats.org/officeDocument/2006/relationships/hyperlink" Target="https://www.kwtx.com/content/news/Local-woman-discovers-lost-family-through-DNA-kit-512218561.html" TargetMode="External" /><Relationship Id="rId37" Type="http://schemas.openxmlformats.org/officeDocument/2006/relationships/hyperlink" Target="https://www.instagram.com/p/BzjP5iehyx-/?igshid=jrsrv4lvazj0" TargetMode="External" /><Relationship Id="rId38" Type="http://schemas.openxmlformats.org/officeDocument/2006/relationships/hyperlink" Target="https://twitter.com/DNApodcast/status/1147599193755803653" TargetMode="External" /><Relationship Id="rId39" Type="http://schemas.openxmlformats.org/officeDocument/2006/relationships/hyperlink" Target="https://onezero.medium.com/you-can-now-get-your-whole-genome-sequenced-for-less-than-an-iphone-a951e3d33f84" TargetMode="External" /><Relationship Id="rId40" Type="http://schemas.openxmlformats.org/officeDocument/2006/relationships/hyperlink" Target="https://www.cnbc.com/2019/07/01/for-600-veritas-genetics-sequences-6point4-billion-letters-of-your-dna.html" TargetMode="External" /><Relationship Id="rId41" Type="http://schemas.openxmlformats.org/officeDocument/2006/relationships/hyperlink" Target="https://www.cnbc.com/2019/07/01/for-600-veritas-genetics-sequences-6point4-billion-letters-of-your-dna.html" TargetMode="External" /><Relationship Id="rId42" Type="http://schemas.openxmlformats.org/officeDocument/2006/relationships/hyperlink" Target="https://www.cnbc.com/2019/07/01/for-600-veritas-genetics-sequences-6point4-billion-letters-of-your-dna.html" TargetMode="External" /><Relationship Id="rId43" Type="http://schemas.openxmlformats.org/officeDocument/2006/relationships/hyperlink" Target="https://www.cnbc.com/2019/07/01/for-600-veritas-genetics-sequences-6point4-billion-letters-of-your-dna.html" TargetMode="External" /><Relationship Id="rId44" Type="http://schemas.openxmlformats.org/officeDocument/2006/relationships/hyperlink" Target="https://podcasts.apple.com/us/podcast/everythings-relative-with-eve-sturges/id1459167540?i=1000443669158" TargetMode="External" /><Relationship Id="rId45" Type="http://schemas.openxmlformats.org/officeDocument/2006/relationships/hyperlink" Target="https://podcasts.apple.com/us/podcast/everythings-relative-with-eve-sturges/id1459167540?i=1000443669158" TargetMode="External" /><Relationship Id="rId46" Type="http://schemas.openxmlformats.org/officeDocument/2006/relationships/hyperlink" Target="https://podcasts.apple.com/us/podcast/everythings-relative-with-eve-sturges/id1459167540?i=1000443669158" TargetMode="External" /><Relationship Id="rId47" Type="http://schemas.openxmlformats.org/officeDocument/2006/relationships/hyperlink" Target="https://zeenews.india.com/malayalam/kerala/dna-test-for-binoy-kodiyeri-in-connection-with-sexual-harassment-case-29529" TargetMode="External" /><Relationship Id="rId48" Type="http://schemas.openxmlformats.org/officeDocument/2006/relationships/hyperlink" Target="https://tv.mathrubhumi.com/news/kerala/binoy-kodiyeri-1.22695?utm_source=dlvr.it&amp;utm_medium=twitter" TargetMode="External" /><Relationship Id="rId49" Type="http://schemas.openxmlformats.org/officeDocument/2006/relationships/hyperlink" Target="https://www.nationalheraldindia.com/national/kerala-cpi-m-secretarys-son-appears-before-police-agrees-to-dna-test" TargetMode="External" /><Relationship Id="rId50" Type="http://schemas.openxmlformats.org/officeDocument/2006/relationships/hyperlink" Target="https://www.nationalheraldindia.com/national/kerala-cpi-m-secretarys-son-appears-before-police-agrees-to-dna-test" TargetMode="External" /><Relationship Id="rId51" Type="http://schemas.openxmlformats.org/officeDocument/2006/relationships/hyperlink" Target="https://melissajanelee.com/ancestry-dna-test/" TargetMode="External" /><Relationship Id="rId52" Type="http://schemas.openxmlformats.org/officeDocument/2006/relationships/hyperlink" Target="https://mygenxdna.com/how-gars-can-help-fight-the-opioid-epidemic/" TargetMode="External" /><Relationship Id="rId53" Type="http://schemas.openxmlformats.org/officeDocument/2006/relationships/hyperlink" Target="https://mygenxdna.com/learn/faqs/" TargetMode="External" /><Relationship Id="rId54" Type="http://schemas.openxmlformats.org/officeDocument/2006/relationships/hyperlink" Target="https://twitter.com/budlight/status/1148308856071757824" TargetMode="External" /><Relationship Id="rId55" Type="http://schemas.openxmlformats.org/officeDocument/2006/relationships/hyperlink" Target="https://www.theatlantic.com/science/archive/2019/03/dna-tests-for-envelopes-have-a-price/583636/" TargetMode="External" /><Relationship Id="rId56" Type="http://schemas.openxmlformats.org/officeDocument/2006/relationships/hyperlink" Target="https://www.hartwigmedicalfoundation.nl/personalised-medicine-voor-alvleesklierkanker-toekomstmuziek/" TargetMode="External" /><Relationship Id="rId57" Type="http://schemas.openxmlformats.org/officeDocument/2006/relationships/hyperlink" Target="https://www.instagram.com/p/BzoQDhtguLg/?igshid=1c6kmqpavg3om" TargetMode="External" /><Relationship Id="rId58" Type="http://schemas.openxmlformats.org/officeDocument/2006/relationships/hyperlink" Target="https://www.instagram.com/p/Bzsn52CgFAb/?igshid=4o1ud7cxstm8" TargetMode="External" /><Relationship Id="rId59" Type="http://schemas.openxmlformats.org/officeDocument/2006/relationships/hyperlink" Target="https://drtracygapin.com/transform-your-health-with-your-dna/" TargetMode="External" /><Relationship Id="rId60" Type="http://schemas.openxmlformats.org/officeDocument/2006/relationships/hyperlink" Target="https://www.youtube.com/watch?v=4agufx2W9e8&amp;feature=youtu.be" TargetMode="External" /><Relationship Id="rId61" Type="http://schemas.openxmlformats.org/officeDocument/2006/relationships/hyperlink" Target="https://www.hartwigmedicalfoundation.nl/gegevens-uit-de-echte-wereld-gebruiken-voor-betere-oncologische-zorg/" TargetMode="External" /><Relationship Id="rId62" Type="http://schemas.openxmlformats.org/officeDocument/2006/relationships/hyperlink" Target="https://twitter.com/Trumpgi73068803/status/1148452840643260416" TargetMode="External" /><Relationship Id="rId63" Type="http://schemas.openxmlformats.org/officeDocument/2006/relationships/hyperlink" Target="https://twitter.com/Trumpgi73068803/status/1148452840643260416" TargetMode="External" /><Relationship Id="rId64" Type="http://schemas.openxmlformats.org/officeDocument/2006/relationships/hyperlink" Target="https://twitter.com/ewarren/status/1148327100614660097" TargetMode="External" /><Relationship Id="rId65" Type="http://schemas.openxmlformats.org/officeDocument/2006/relationships/hyperlink" Target="https://twitter.com/Trumpgi73068803/status/1148452840643260416" TargetMode="External" /><Relationship Id="rId66" Type="http://schemas.openxmlformats.org/officeDocument/2006/relationships/hyperlink" Target="https://twitter.com/ewarren/status/1148327100614660097" TargetMode="External" /><Relationship Id="rId67" Type="http://schemas.openxmlformats.org/officeDocument/2006/relationships/hyperlink" Target="https://twitter.com/southerncharme7/status/1146645632448389120" TargetMode="External" /><Relationship Id="rId68" Type="http://schemas.openxmlformats.org/officeDocument/2006/relationships/hyperlink" Target="https://twitter.com/Trumpgi73068803/status/1148452840643260416" TargetMode="External" /><Relationship Id="rId69" Type="http://schemas.openxmlformats.org/officeDocument/2006/relationships/hyperlink" Target="https://twitter.com/ewarren/status/1148327100614660097" TargetMode="External" /><Relationship Id="rId70" Type="http://schemas.openxmlformats.org/officeDocument/2006/relationships/hyperlink" Target="https://twitter.com/southerncharme7/status/1146645632448389120" TargetMode="External" /><Relationship Id="rId71" Type="http://schemas.openxmlformats.org/officeDocument/2006/relationships/hyperlink" Target="https://twitter.com/Trumpgi73068803/status/1148452840643260416" TargetMode="External" /><Relationship Id="rId72" Type="http://schemas.openxmlformats.org/officeDocument/2006/relationships/hyperlink" Target="https://twitter.com/ewarren/status/1148327100614660097" TargetMode="External" /><Relationship Id="rId73" Type="http://schemas.openxmlformats.org/officeDocument/2006/relationships/hyperlink" Target="https://twitter.com/southerncharme7/status/1146645632448389120" TargetMode="External" /><Relationship Id="rId74" Type="http://schemas.openxmlformats.org/officeDocument/2006/relationships/hyperlink" Target="https://twitter.com/Trumpgi73068803/status/1148452840643260416" TargetMode="External" /><Relationship Id="rId75" Type="http://schemas.openxmlformats.org/officeDocument/2006/relationships/hyperlink" Target="https://twitter.com/ewarren/status/1148327100614660097" TargetMode="External" /><Relationship Id="rId76" Type="http://schemas.openxmlformats.org/officeDocument/2006/relationships/hyperlink" Target="https://twitter.com/southerncharme7/status/1146645632448389120" TargetMode="External" /><Relationship Id="rId77" Type="http://schemas.openxmlformats.org/officeDocument/2006/relationships/hyperlink" Target="https://twitter.com/Trumpgi73068803/status/1148452840643260416" TargetMode="External" /><Relationship Id="rId78" Type="http://schemas.openxmlformats.org/officeDocument/2006/relationships/hyperlink" Target="https://twitter.com/ewarren/status/1148327100614660097" TargetMode="External" /><Relationship Id="rId79" Type="http://schemas.openxmlformats.org/officeDocument/2006/relationships/hyperlink" Target="https://twitter.com/southerncharme7/status/1146645632448389120" TargetMode="External" /><Relationship Id="rId80" Type="http://schemas.openxmlformats.org/officeDocument/2006/relationships/hyperlink" Target="https://twitter.com/Trumpgi73068803/status/1148452840643260416" TargetMode="External" /><Relationship Id="rId81" Type="http://schemas.openxmlformats.org/officeDocument/2006/relationships/hyperlink" Target="https://twitter.com/ewarren/status/1148327100614660097" TargetMode="External" /><Relationship Id="rId82" Type="http://schemas.openxmlformats.org/officeDocument/2006/relationships/hyperlink" Target="http://www.dna-at-home.co.uk/" TargetMode="External" /><Relationship Id="rId83" Type="http://schemas.openxmlformats.org/officeDocument/2006/relationships/hyperlink" Target="http://www.dna-at-home.co.uk/" TargetMode="External" /><Relationship Id="rId84" Type="http://schemas.openxmlformats.org/officeDocument/2006/relationships/hyperlink" Target="http://www.dna-at-home.co.uk/" TargetMode="External" /><Relationship Id="rId85" Type="http://schemas.openxmlformats.org/officeDocument/2006/relationships/hyperlink" Target="http://www.dna-at-home.co.uk/" TargetMode="External" /><Relationship Id="rId86" Type="http://schemas.openxmlformats.org/officeDocument/2006/relationships/hyperlink" Target="http://www.dna-at-home.co.uk/" TargetMode="External" /><Relationship Id="rId87" Type="http://schemas.openxmlformats.org/officeDocument/2006/relationships/hyperlink" Target="https://www.hartwigmedicalfoundation.nl/gegevens-uit-de-echte-wereld-gebruiken-voor-betere-oncologische-zorg/" TargetMode="External" /><Relationship Id="rId88" Type="http://schemas.openxmlformats.org/officeDocument/2006/relationships/hyperlink" Target="https://www.hartwigmedicalfoundation.nl/gegevens-uit-de-echte-wereld-gebruiken-voor-betere-oncologische-zorg/" TargetMode="External" /><Relationship Id="rId89" Type="http://schemas.openxmlformats.org/officeDocument/2006/relationships/hyperlink" Target="http://www.live2019.myheritage.com/" TargetMode="External" /><Relationship Id="rId90" Type="http://schemas.openxmlformats.org/officeDocument/2006/relationships/hyperlink" Target="https://melissajanelee.com/evergreen-life/" TargetMode="External" /><Relationship Id="rId91" Type="http://schemas.openxmlformats.org/officeDocument/2006/relationships/hyperlink" Target="https://melissajanelee.com/ancestry-dna-test/" TargetMode="External" /><Relationship Id="rId92" Type="http://schemas.openxmlformats.org/officeDocument/2006/relationships/hyperlink" Target="https://melissajanelee.com/ancestry-dna-test/" TargetMode="External" /><Relationship Id="rId93" Type="http://schemas.openxmlformats.org/officeDocument/2006/relationships/hyperlink" Target="http://www.garthtoons.com/" TargetMode="External" /><Relationship Id="rId94" Type="http://schemas.openxmlformats.org/officeDocument/2006/relationships/hyperlink" Target="https://www.spreaker.com/user/10973353/dna-testing" TargetMode="External" /><Relationship Id="rId95" Type="http://schemas.openxmlformats.org/officeDocument/2006/relationships/hyperlink" Target="https://www.dailymail.co.uk/news/article-7236847/Trump-tweetstorm-botches-Warrens-DNA-test-confuses-campaign-launch-Election-Day.html?ito=social-twitter_dailymailus" TargetMode="External" /><Relationship Id="rId96" Type="http://schemas.openxmlformats.org/officeDocument/2006/relationships/hyperlink" Target="https://twitter.com/dimitriuzaka/status/1149321144123777024" TargetMode="External" /><Relationship Id="rId97" Type="http://schemas.openxmlformats.org/officeDocument/2006/relationships/hyperlink" Target="https://www.genomickitchen.com/blog/why-a-dna-test-is-important" TargetMode="External" /><Relationship Id="rId98" Type="http://schemas.openxmlformats.org/officeDocument/2006/relationships/hyperlink" Target="https://alphabiolabs.us/public-testing-services/paternity-testing" TargetMode="External" /><Relationship Id="rId99" Type="http://schemas.openxmlformats.org/officeDocument/2006/relationships/hyperlink" Target="https://www.dailymail.co.uk/news/article-7232351/Julio-Iglesias-LOSES-paternity-case-Spanish-court-rules-father-man.html" TargetMode="External" /><Relationship Id="rId100" Type="http://schemas.openxmlformats.org/officeDocument/2006/relationships/hyperlink" Target="https://www.dailymail.co.uk/news/article-7232351/Julio-Iglesias-LOSES-paternity-case-Spanish-court-rules-father-man.html" TargetMode="External" /><Relationship Id="rId101" Type="http://schemas.openxmlformats.org/officeDocument/2006/relationships/hyperlink" Target="https://www.npr.org/2019/07/03/738586883/mideast-philistines-from-europe?utm_campaign=storyshare&amp;utm_source=twitter.com&amp;utm_medium=social" TargetMode="External" /><Relationship Id="rId102" Type="http://schemas.openxmlformats.org/officeDocument/2006/relationships/hyperlink" Target="https://medicalxpress.com/news/2019-07-dna-reveals-schizophrenia-clue.html" TargetMode="External" /><Relationship Id="rId103" Type="http://schemas.openxmlformats.org/officeDocument/2006/relationships/hyperlink" Target="https://www.cnet.com/news/how-sharing-your-dna-solves-horrible-crimes-and-stirs-a-privacy-debate/" TargetMode="External" /><Relationship Id="rId104"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05"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06" Type="http://schemas.openxmlformats.org/officeDocument/2006/relationships/hyperlink" Target="https://www.military.com/daily-news/2019/07/03/mail-ancestry-dna-kits-may-help-enemy-target-you-navys-top-officer-says.html#.XR1UBlcMNi0.twitter" TargetMode="External" /><Relationship Id="rId107" Type="http://schemas.openxmlformats.org/officeDocument/2006/relationships/hyperlink" Target="https://www.military.com/daily-news/2019/07/03/mail-ancestry-dna-kits-may-help-enemy-target-you-navys-top-officer-says.html#.XR1UBlcMNi0.twitter" TargetMode="External" /><Relationship Id="rId108" Type="http://schemas.openxmlformats.org/officeDocument/2006/relationships/hyperlink" Target="http://edition.cnn.com/2019/07/03/us/shark-tooth-trnd/index.html" TargetMode="External" /><Relationship Id="rId109" Type="http://schemas.openxmlformats.org/officeDocument/2006/relationships/hyperlink" Target="http://edition.cnn.com/2019/07/03/us/shark-tooth-trnd/index.html" TargetMode="External" /><Relationship Id="rId110" Type="http://schemas.openxmlformats.org/officeDocument/2006/relationships/hyperlink" Target="https://www.newscientist.com/article/2208581-ancient-dna-reveals-that-jews-biblical-rivals-were-from-greece/#.XR1Sa9dTS2o.twitter" TargetMode="External" /><Relationship Id="rId111" Type="http://schemas.openxmlformats.org/officeDocument/2006/relationships/hyperlink" Target="https://www.theguardian.com/world/2019/may/29/former-belgian-king-albert-ii-agrees-to-dna-test-in-paternity-case-delphine-boel?CMP=share_btn_tw" TargetMode="External" /><Relationship Id="rId112" Type="http://schemas.openxmlformats.org/officeDocument/2006/relationships/hyperlink" Target="https://www.wired.com/story/dna-sequencing-detect-infectious-disease/?mbid=social_twitter_onsiteshare" TargetMode="External" /><Relationship Id="rId113" Type="http://schemas.openxmlformats.org/officeDocument/2006/relationships/hyperlink" Target="https://www.wired.com/story/dna-sequencing-detect-infectious-disease/?mbid=social_twitter_onsiteshare" TargetMode="External" /><Relationship Id="rId114" Type="http://schemas.openxmlformats.org/officeDocument/2006/relationships/hyperlink" Target="https://www.theatlantic.com/science/archive/2019/03/dna-tests-for-envelopes-have-a-price/583636/" TargetMode="External" /><Relationship Id="rId115" Type="http://schemas.openxmlformats.org/officeDocument/2006/relationships/hyperlink" Target="https://www.wcax.com/content/news/Winooski-tech-firm-sold-to-Calif-company-for-nearly-12B-512585481.html" TargetMode="External" /><Relationship Id="rId116" Type="http://schemas.openxmlformats.org/officeDocument/2006/relationships/hyperlink" Target="https://www.wcax.com/content/news/Winooski-tech-firm-sold-to-Calif-company-for-nearly-12B-512585481.html" TargetMode="External" /><Relationship Id="rId117" Type="http://schemas.openxmlformats.org/officeDocument/2006/relationships/hyperlink" Target="https://www.military.com/daily-news/2019/07/03/mail-ancestry-dna-kits-may-help-enemy-target-you-navys-top-officer-says.html#.XR1UBlcMNi0.twitter" TargetMode="External" /><Relationship Id="rId118" Type="http://schemas.openxmlformats.org/officeDocument/2006/relationships/hyperlink" Target="https://www.military.com/daily-news/2019/07/03/mail-ancestry-dna-kits-may-help-enemy-target-you-navys-top-officer-says.html#.XR1UBlcMNi0.twitter" TargetMode="External" /><Relationship Id="rId119" Type="http://schemas.openxmlformats.org/officeDocument/2006/relationships/hyperlink" Target="http://edition.cnn.com/2019/07/03/us/shark-tooth-trnd/index.html" TargetMode="External" /><Relationship Id="rId120" Type="http://schemas.openxmlformats.org/officeDocument/2006/relationships/hyperlink" Target="http://edition.cnn.com/2019/07/03/us/shark-tooth-trnd/index.html" TargetMode="External" /><Relationship Id="rId121" Type="http://schemas.openxmlformats.org/officeDocument/2006/relationships/hyperlink" Target="https://www.newscientist.com/article/2208581-ancient-dna-reveals-that-jews-biblical-rivals-were-from-greece/#.XR1Sa9dTS2o.twitter" TargetMode="External" /><Relationship Id="rId122" Type="http://schemas.openxmlformats.org/officeDocument/2006/relationships/hyperlink" Target="https://www.wired.com/story/dna-sequencing-detect-infectious-disease/?mbid=social_twitter_onsiteshare" TargetMode="External" /><Relationship Id="rId123" Type="http://schemas.openxmlformats.org/officeDocument/2006/relationships/hyperlink" Target="https://www.wired.com/story/dna-sequencing-detect-infectious-disease/?mbid=social_twitter_onsiteshare" TargetMode="External" /><Relationship Id="rId124" Type="http://schemas.openxmlformats.org/officeDocument/2006/relationships/hyperlink" Target="https://www.theatlantic.com/science/archive/2019/03/dna-tests-for-envelopes-have-a-price/583636/" TargetMode="External" /><Relationship Id="rId125"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26"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27" Type="http://schemas.openxmlformats.org/officeDocument/2006/relationships/hyperlink" Target="https://medicalxpress.com/news/2019-07-dna-reveals-schizophrenia-clue.html" TargetMode="External" /><Relationship Id="rId128" Type="http://schemas.openxmlformats.org/officeDocument/2006/relationships/hyperlink" Target="https://www.cnet.com/news/how-sharing-your-dna-solves-horrible-crimes-and-stirs-a-privacy-debate/" TargetMode="External" /><Relationship Id="rId129" Type="http://schemas.openxmlformats.org/officeDocument/2006/relationships/hyperlink" Target="https://www.npr.org/2019/07/03/738586883/mideast-philistines-from-europe?utm_campaign=storyshare&amp;utm_source=twitter.com&amp;utm_medium=social" TargetMode="External" /><Relationship Id="rId130" Type="http://schemas.openxmlformats.org/officeDocument/2006/relationships/hyperlink" Target="https://www.theguardian.com/world/2019/may/29/former-belgian-king-albert-ii-agrees-to-dna-test-in-paternity-case-delphine-boel?CMP=share_btn_tw" TargetMode="External" /><Relationship Id="rId131" Type="http://schemas.openxmlformats.org/officeDocument/2006/relationships/hyperlink" Target="https://dan.com/buy-domain/nutritionaldna.com?redirected=true&amp;tld=com" TargetMode="External" /><Relationship Id="rId132" Type="http://schemas.openxmlformats.org/officeDocument/2006/relationships/hyperlink" Target="https://dan.com/buy-domain/nutritionaldna.com?redirected=true&amp;tld=com" TargetMode="External" /><Relationship Id="rId133" Type="http://schemas.openxmlformats.org/officeDocument/2006/relationships/hyperlink" Target="https://www.cnet.com/news/how-sharing-your-dna-solves-horrible-crimes-and-stirs-a-privacy-debate/" TargetMode="External" /><Relationship Id="rId134"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35"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36" Type="http://schemas.openxmlformats.org/officeDocument/2006/relationships/hyperlink" Target="https://www.npr.org/2019/07/03/738586883/mideast-philistines-from-europe?utm_campaign=storyshare&amp;utm_source=twitter.com&amp;utm_medium=social" TargetMode="External" /><Relationship Id="rId137" Type="http://schemas.openxmlformats.org/officeDocument/2006/relationships/hyperlink" Target="http://edition.cnn.com/2019/07/03/us/shark-tooth-trnd/index.html" TargetMode="External" /><Relationship Id="rId138" Type="http://schemas.openxmlformats.org/officeDocument/2006/relationships/hyperlink" Target="http://edition.cnn.com/2019/07/03/us/shark-tooth-trnd/index.html" TargetMode="External" /><Relationship Id="rId139" Type="http://schemas.openxmlformats.org/officeDocument/2006/relationships/hyperlink" Target="https://dan.com/buy-domain/nutritionaldna.com?redirected=true&amp;tld=com" TargetMode="External" /><Relationship Id="rId140" Type="http://schemas.openxmlformats.org/officeDocument/2006/relationships/hyperlink" Target="https://dan.com/buy-domain/nutritionaldna.com?redirected=true&amp;tld=com" TargetMode="External" /><Relationship Id="rId141"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42"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43" Type="http://schemas.openxmlformats.org/officeDocument/2006/relationships/hyperlink" Target="https://www.theatlantic.com/science/archive/2019/03/dna-tests-for-envelopes-have-a-price/583636/" TargetMode="External" /><Relationship Id="rId144" Type="http://schemas.openxmlformats.org/officeDocument/2006/relationships/hyperlink" Target="https://www.wired.com/story/dna-sequencing-detect-infectious-disease/?mbid=social_twitter_onsiteshare" TargetMode="External" /><Relationship Id="rId145" Type="http://schemas.openxmlformats.org/officeDocument/2006/relationships/hyperlink" Target="https://www.wired.com/story/dna-sequencing-detect-infectious-disease/?mbid=social_twitter_onsiteshare" TargetMode="External" /><Relationship Id="rId146" Type="http://schemas.openxmlformats.org/officeDocument/2006/relationships/hyperlink" Target="https://www.newscientist.com/article/2208581-ancient-dna-reveals-that-jews-biblical-rivals-were-from-greece/#.XR1Sa9dTS2o.twitter" TargetMode="External" /><Relationship Id="rId147" Type="http://schemas.openxmlformats.org/officeDocument/2006/relationships/hyperlink" Target="http://edition.cnn.com/2019/07/03/us/shark-tooth-trnd/index.html" TargetMode="External" /><Relationship Id="rId148" Type="http://schemas.openxmlformats.org/officeDocument/2006/relationships/hyperlink" Target="http://edition.cnn.com/2019/07/03/us/shark-tooth-trnd/index.html" TargetMode="External" /><Relationship Id="rId149" Type="http://schemas.openxmlformats.org/officeDocument/2006/relationships/hyperlink" Target="https://www.ft.com/content/dcb2ea12-83c8-11e9-9935-ad75bb96c849?segmentid=acee4131-99c2-09d3-a635-873e61754ec6" TargetMode="External" /><Relationship Id="rId150" Type="http://schemas.openxmlformats.org/officeDocument/2006/relationships/hyperlink" Target="https://www.military.com/daily-news/2019/07/03/mail-ancestry-dna-kits-may-help-enemy-target-you-navys-top-officer-says.html#.XR1UBlcMNi0.twitter" TargetMode="External" /><Relationship Id="rId151" Type="http://schemas.openxmlformats.org/officeDocument/2006/relationships/hyperlink" Target="https://www.military.com/daily-news/2019/07/03/mail-ancestry-dna-kits-may-help-enemy-target-you-navys-top-officer-says.html#.XR1UBlcMNi0.twitter" TargetMode="External" /><Relationship Id="rId152" Type="http://schemas.openxmlformats.org/officeDocument/2006/relationships/hyperlink" Target="https://www.military.com/daily-news/2019/07/03/mail-ancestry-dna-kits-may-help-enemy-target-you-navys-top-officer-says.html#.XR1UBlcMNi0.twitter" TargetMode="External" /><Relationship Id="rId153" Type="http://schemas.openxmlformats.org/officeDocument/2006/relationships/hyperlink" Target="https://www.military.com/daily-news/2019/07/03/mail-ancestry-dna-kits-may-help-enemy-target-you-navys-top-officer-says.html#.XR1UBlcMNi0.twitter" TargetMode="External" /><Relationship Id="rId154" Type="http://schemas.openxmlformats.org/officeDocument/2006/relationships/hyperlink" Target="https://www.military.com/daily-news/2019/07/03/mail-ancestry-dna-kits-may-help-enemy-target-you-navys-top-officer-says.html#.XR1UBlcMNi0.twitter" TargetMode="External" /><Relationship Id="rId155"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56"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57" Type="http://schemas.openxmlformats.org/officeDocument/2006/relationships/hyperlink" Target="https://www.wired.com/story/dna-sequencing-detect-infectious-disease/?mbid=social_twitter_onsiteshare" TargetMode="External" /><Relationship Id="rId158" Type="http://schemas.openxmlformats.org/officeDocument/2006/relationships/hyperlink" Target="https://www.wired.com/story/dna-sequencing-detect-infectious-disease/?mbid=social_twitter_onsiteshare" TargetMode="External" /><Relationship Id="rId159" Type="http://schemas.openxmlformats.org/officeDocument/2006/relationships/hyperlink" Target="http://edition.cnn.com/2019/07/03/us/shark-tooth-trnd/index.html" TargetMode="External" /><Relationship Id="rId160" Type="http://schemas.openxmlformats.org/officeDocument/2006/relationships/hyperlink" Target="http://edition.cnn.com/2019/07/03/us/shark-tooth-trnd/index.html" TargetMode="External" /><Relationship Id="rId161" Type="http://schemas.openxmlformats.org/officeDocument/2006/relationships/hyperlink" Target="https://www.theverge.com/2019/3/13/18263734/familytreedna-dna-genetics-law-enforcement-fbi-police-forensics-matching-science?utm_campaign=theverge&amp;utm_content=entry&amp;utm_medium=social&amp;utm_source=twitter" TargetMode="External" /><Relationship Id="rId162" Type="http://schemas.openxmlformats.org/officeDocument/2006/relationships/hyperlink" Target="https://www.theverge.com/2019/3/13/18263734/familytreedna-dna-genetics-law-enforcement-fbi-police-forensics-matching-science?utm_campaign=theverge&amp;utm_content=entry&amp;utm_medium=social&amp;utm_source=twitter" TargetMode="External" /><Relationship Id="rId163" Type="http://schemas.openxmlformats.org/officeDocument/2006/relationships/hyperlink" Target="https://www.ft.com/content/dcb2ea12-83c8-11e9-9935-ad75bb96c849?segmentid=acee4131-99c2-09d3-a635-873e61754ec6" TargetMode="External" /><Relationship Id="rId164" Type="http://schemas.openxmlformats.org/officeDocument/2006/relationships/hyperlink" Target="https://www.theatlantic.com/science/archive/2019/03/dna-tests-for-envelopes-have-a-price/583636/" TargetMode="External" /><Relationship Id="rId165" Type="http://schemas.openxmlformats.org/officeDocument/2006/relationships/hyperlink" Target="https://www.theguardian.com/world/2019/may/29/former-belgian-king-albert-ii-agrees-to-dna-test-in-paternity-case-delphine-boel?CMP=share_btn_tw" TargetMode="External" /><Relationship Id="rId166" Type="http://schemas.openxmlformats.org/officeDocument/2006/relationships/hyperlink" Target="https://www.newscientist.com/article/2208581-ancient-dna-reveals-that-jews-biblical-rivals-were-from-greece/#.XR1Sa9dTS2o.twitter" TargetMode="External" /><Relationship Id="rId167" Type="http://schemas.openxmlformats.org/officeDocument/2006/relationships/hyperlink" Target="https://www.npr.org/2019/07/03/738586883/mideast-philistines-from-europe?utm_campaign=storyshare&amp;utm_source=twitter.com&amp;utm_medium=social" TargetMode="External" /><Relationship Id="rId168" Type="http://schemas.openxmlformats.org/officeDocument/2006/relationships/hyperlink" Target="https://www.cnet.com/news/how-sharing-your-dna-solves-horrible-crimes-and-stirs-a-privacy-debate/" TargetMode="External" /><Relationship Id="rId169" Type="http://schemas.openxmlformats.org/officeDocument/2006/relationships/hyperlink" Target="https://medicalxpress.com/news/2019-07-dna-reveals-schizophrenia-clue.html" TargetMode="External" /><Relationship Id="rId170" Type="http://schemas.openxmlformats.org/officeDocument/2006/relationships/hyperlink" Target="https://www.npr.org/2019/07/03/738586883/mideast-philistines-from-europe?utm_campaign=storyshare&amp;utm_source=twitter.com&amp;utm_medium=social" TargetMode="External" /><Relationship Id="rId171" Type="http://schemas.openxmlformats.org/officeDocument/2006/relationships/hyperlink" Target="https://www.cnet.com/news/how-sharing-your-dna-solves-horrible-crimes-and-stirs-a-privacy-debate/" TargetMode="External" /><Relationship Id="rId172" Type="http://schemas.openxmlformats.org/officeDocument/2006/relationships/hyperlink" Target="https://medicalxpress.com/news/2019-07-dna-reveals-schizophrenia-clue.html" TargetMode="External" /><Relationship Id="rId173" Type="http://schemas.openxmlformats.org/officeDocument/2006/relationships/hyperlink" Target="https://www.ft.com/content/dcb2ea12-83c8-11e9-9935-ad75bb96c849?segmentid=acee4131-99c2-09d3-a635-873e61754ec6" TargetMode="External" /><Relationship Id="rId174"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75" Type="http://schemas.openxmlformats.org/officeDocument/2006/relationships/hyperlink" Target="https://www.theatlantic.com/science/archive/2019/03/dna-tests-for-envelopes-have-a-price/583636/" TargetMode="External" /><Relationship Id="rId176" Type="http://schemas.openxmlformats.org/officeDocument/2006/relationships/hyperlink" Target="https://www.wired.com/story/dna-sequencing-detect-infectious-disease/?mbid=social_twitter_onsiteshare" TargetMode="External" /><Relationship Id="rId177" Type="http://schemas.openxmlformats.org/officeDocument/2006/relationships/hyperlink" Target="http://edition.cnn.com/2019/07/03/us/shark-tooth-trnd/index.html" TargetMode="External" /><Relationship Id="rId178" Type="http://schemas.openxmlformats.org/officeDocument/2006/relationships/hyperlink" Target="https://www.theverge.com/2019/3/13/18263734/familytreedna-dna-genetics-law-enforcement-fbi-police-forensics-matching-science?utm_campaign=theverge&amp;utm_content=entry&amp;utm_medium=social&amp;utm_source=twitter" TargetMode="External" /><Relationship Id="rId179" Type="http://schemas.openxmlformats.org/officeDocument/2006/relationships/hyperlink" Target="https://www.nationalgeographic.com/magazine/2018/04/race-genetics-science-africa/" TargetMode="External" /><Relationship Id="rId180" Type="http://schemas.openxmlformats.org/officeDocument/2006/relationships/hyperlink" Target="https://medo.ro/en/other-services/dna-and-paternity-tests/" TargetMode="External" /><Relationship Id="rId181" Type="http://schemas.openxmlformats.org/officeDocument/2006/relationships/hyperlink" Target="https://www.nationalgeographic.com/magazine/2018/04/race-genetics-geno-dna-ancestry/" TargetMode="External" /><Relationship Id="rId182" Type="http://schemas.openxmlformats.org/officeDocument/2006/relationships/hyperlink" Target="https://lifesciences.tecan.com/genetic-testing-innovations-in-genomics-and-ngs?utm_campaign=CP-PillarPage-Genetics&amp;utm_content=95783068&amp;utm_medium=social&amp;utm_source=twitter&amp;hss_channel=tw-76003810#Human-health-in-the-age-of-genomic-medicine" TargetMode="External" /><Relationship Id="rId183" Type="http://schemas.openxmlformats.org/officeDocument/2006/relationships/hyperlink" Target="https://www.kibs.co.ke/index.php" TargetMode="External" /><Relationship Id="rId184" Type="http://schemas.openxmlformats.org/officeDocument/2006/relationships/hyperlink" Target="https://www.alphabiolabs.co.uk/public-testing-services/paternity-testing/" TargetMode="External" /><Relationship Id="rId185" Type="http://schemas.openxmlformats.org/officeDocument/2006/relationships/hyperlink" Target="https://www.alphabiolabs.co.uk/public-testing-services/paternity-testing/" TargetMode="External" /><Relationship Id="rId186" Type="http://schemas.openxmlformats.org/officeDocument/2006/relationships/hyperlink" Target="https://www.dailymail.co.uk/news/article-7232351/Julio-Iglesias-LOSES-paternity-case-Spanish-court-rules-father-man.html" TargetMode="External" /><Relationship Id="rId187" Type="http://schemas.openxmlformats.org/officeDocument/2006/relationships/hyperlink" Target="https://www.dailymail.co.uk/news/article-7232351/Julio-Iglesias-LOSES-paternity-case-Spanish-court-rules-father-man.html" TargetMode="External" /><Relationship Id="rId188" Type="http://schemas.openxmlformats.org/officeDocument/2006/relationships/hyperlink" Target="https://www.alphabiolabs.co.uk/public-testing-services/zygosity-dna-testing/" TargetMode="External" /><Relationship Id="rId189" Type="http://schemas.openxmlformats.org/officeDocument/2006/relationships/hyperlink" Target="https://www.alphabiolabs.co.uk/public-testing-services/" TargetMode="External" /><Relationship Id="rId190" Type="http://schemas.openxmlformats.org/officeDocument/2006/relationships/hyperlink" Target="https://www.alphabiolabs.co.uk/2019/07/01/can-you-take-a-paternity-test-without-a-father/" TargetMode="External" /><Relationship Id="rId191" Type="http://schemas.openxmlformats.org/officeDocument/2006/relationships/hyperlink" Target="https://www.alphabiolabs.co.uk/public-testing-services/zygosity-dna-testing/" TargetMode="External" /><Relationship Id="rId192" Type="http://schemas.openxmlformats.org/officeDocument/2006/relationships/hyperlink" Target="https://www.alphabiolabs.co.uk/public-testing-services/prenatal-dna-testing/" TargetMode="External" /><Relationship Id="rId193" Type="http://schemas.openxmlformats.org/officeDocument/2006/relationships/hyperlink" Target="https://www.alphabiolabs.co.uk/public-testing-services/paternity-testing/" TargetMode="External" /><Relationship Id="rId194" Type="http://schemas.openxmlformats.org/officeDocument/2006/relationships/hyperlink" Target="https://www.alphabiolabs.co.uk/2019/07/02/paternity-test-in-pregnancy/" TargetMode="External" /><Relationship Id="rId195" Type="http://schemas.openxmlformats.org/officeDocument/2006/relationships/hyperlink" Target="https://www.alphabiolabs.co.uk/product/paternity-test/" TargetMode="External" /><Relationship Id="rId196" Type="http://schemas.openxmlformats.org/officeDocument/2006/relationships/hyperlink" Target="https://www.alphabiolabs.co.uk/public-testing-services/" TargetMode="External" /><Relationship Id="rId197" Type="http://schemas.openxmlformats.org/officeDocument/2006/relationships/hyperlink" Target="https://www.alphabiolabs.co.uk/public-testing-services/grandparent-dna-test/" TargetMode="External" /><Relationship Id="rId198" Type="http://schemas.openxmlformats.org/officeDocument/2006/relationships/hyperlink" Target="https://www.alphabiolabs.co.uk/public-testing-services/sibling-dna-test/" TargetMode="External" /><Relationship Id="rId199" Type="http://schemas.openxmlformats.org/officeDocument/2006/relationships/hyperlink" Target="https://www.alphabiolabs.co.uk/public-testing-services/" TargetMode="External" /><Relationship Id="rId200" Type="http://schemas.openxmlformats.org/officeDocument/2006/relationships/hyperlink" Target="https://www.alphabiolabs.co.uk/public-testing-services/" TargetMode="External" /><Relationship Id="rId201" Type="http://schemas.openxmlformats.org/officeDocument/2006/relationships/hyperlink" Target="https://www.alphabiolabs.co.uk/legal-testing-services/" TargetMode="External" /><Relationship Id="rId202" Type="http://schemas.openxmlformats.org/officeDocument/2006/relationships/hyperlink" Target="https://www.alphabiolabs.co.uk/public-testing-services/" TargetMode="External" /><Relationship Id="rId203" Type="http://schemas.openxmlformats.org/officeDocument/2006/relationships/hyperlink" Target="https://originalgene.com/dna-tests/genetic-traits-testing" TargetMode="External" /><Relationship Id="rId204" Type="http://schemas.openxmlformats.org/officeDocument/2006/relationships/hyperlink" Target="https://www.msn.com/en-us/health/health-news/woman-stunned-by-at-home-dna-test-i-literally-started-crying/ar-BBUCY69?li=BBnb7Kz&amp;ocid=mailsignout" TargetMode="External" /><Relationship Id="rId205" Type="http://schemas.openxmlformats.org/officeDocument/2006/relationships/hyperlink" Target="https://lifesciences.tecan.com/genetic-testing-innovations-in-genomics-and-ngs?utm_campaign=CP-PillarPage-Genetics&amp;utm_content=95783068&amp;utm_medium=social&amp;utm_source=twitter&amp;hss_channel=tw-76003810#Human-health-in-the-age-of-genomic-medicine" TargetMode="External" /><Relationship Id="rId206" Type="http://schemas.openxmlformats.org/officeDocument/2006/relationships/hyperlink" Target="https://lifesciences.tecan.com/genetic-testing-innovations-in-genomics-and-ngs?utm_campaign=CP-PillarPage-Genetics&amp;utm_content=95783069&amp;utm_medium=social&amp;utm_source=twitter&amp;hss_channel=tw-76003810#Human-health-in-the-age-of-genomic-medicine" TargetMode="External" /><Relationship Id="rId207" Type="http://schemas.openxmlformats.org/officeDocument/2006/relationships/hyperlink" Target="https://pbs.twimg.com/media/D-lNcjgXsAMLwfq.jpg" TargetMode="External" /><Relationship Id="rId208" Type="http://schemas.openxmlformats.org/officeDocument/2006/relationships/hyperlink" Target="https://pbs.twimg.com/ext_tw_video_thumb/1146279230235381762/pu/img/DqOnKEjsUbj0t4q_.jpg" TargetMode="External" /><Relationship Id="rId209" Type="http://schemas.openxmlformats.org/officeDocument/2006/relationships/hyperlink" Target="https://pbs.twimg.com/media/D-ofgyaU4AYLUPT.jpg" TargetMode="External" /><Relationship Id="rId210" Type="http://schemas.openxmlformats.org/officeDocument/2006/relationships/hyperlink" Target="https://pbs.twimg.com/media/D-kA6V1W4AAwsrJ.jpg" TargetMode="External" /><Relationship Id="rId211" Type="http://schemas.openxmlformats.org/officeDocument/2006/relationships/hyperlink" Target="https://pbs.twimg.com/media/D-pKfTnX4AIaeyM.jpg" TargetMode="External" /><Relationship Id="rId212" Type="http://schemas.openxmlformats.org/officeDocument/2006/relationships/hyperlink" Target="https://pbs.twimg.com/media/D-jmjRxXoAAguqm.jpg" TargetMode="External" /><Relationship Id="rId213" Type="http://schemas.openxmlformats.org/officeDocument/2006/relationships/hyperlink" Target="https://pbs.twimg.com/media/D-tM7s8XoAAYeIj.jpg" TargetMode="External" /><Relationship Id="rId214" Type="http://schemas.openxmlformats.org/officeDocument/2006/relationships/hyperlink" Target="https://pbs.twimg.com/media/D-oULOgWkAAmKBR.jpg" TargetMode="External" /><Relationship Id="rId215" Type="http://schemas.openxmlformats.org/officeDocument/2006/relationships/hyperlink" Target="https://pbs.twimg.com/media/D-txOLCX4AA6QRI.jpg" TargetMode="External" /><Relationship Id="rId216" Type="http://schemas.openxmlformats.org/officeDocument/2006/relationships/hyperlink" Target="https://pbs.twimg.com/media/D-1cMzeXsAIOt8p.png" TargetMode="External" /><Relationship Id="rId217" Type="http://schemas.openxmlformats.org/officeDocument/2006/relationships/hyperlink" Target="https://pbs.twimg.com/media/Dpn2l4dUwAAU2BW.jpg" TargetMode="External" /><Relationship Id="rId218" Type="http://schemas.openxmlformats.org/officeDocument/2006/relationships/hyperlink" Target="https://pbs.twimg.com/media/D-8YIOyU4AAgSWP.jpg" TargetMode="External" /><Relationship Id="rId219" Type="http://schemas.openxmlformats.org/officeDocument/2006/relationships/hyperlink" Target="https://pbs.twimg.com/media/D--Hs1sXsAAMFj1.jpg" TargetMode="External" /><Relationship Id="rId220" Type="http://schemas.openxmlformats.org/officeDocument/2006/relationships/hyperlink" Target="https://pbs.twimg.com/tweet_video_thumb/D--fIPIXoAYTISm.jpg" TargetMode="External" /><Relationship Id="rId221" Type="http://schemas.openxmlformats.org/officeDocument/2006/relationships/hyperlink" Target="https://pbs.twimg.com/media/D-_sQoFUEAIJhLq.jpg" TargetMode="External" /><Relationship Id="rId222" Type="http://schemas.openxmlformats.org/officeDocument/2006/relationships/hyperlink" Target="https://pbs.twimg.com/tweet_video_thumb/D_BeHLlW4AAbRC1.jpg" TargetMode="External" /><Relationship Id="rId223" Type="http://schemas.openxmlformats.org/officeDocument/2006/relationships/hyperlink" Target="https://pbs.twimg.com/media/D5jyKZLXoAIcNd5.jpg" TargetMode="External" /><Relationship Id="rId224" Type="http://schemas.openxmlformats.org/officeDocument/2006/relationships/hyperlink" Target="https://pbs.twimg.com/media/D-_sQoFUEAIJhLq.jpg" TargetMode="External" /><Relationship Id="rId225" Type="http://schemas.openxmlformats.org/officeDocument/2006/relationships/hyperlink" Target="https://pbs.twimg.com/media/D-_sQoFUEAIJhLq.jpg" TargetMode="External" /><Relationship Id="rId226" Type="http://schemas.openxmlformats.org/officeDocument/2006/relationships/hyperlink" Target="https://pbs.twimg.com/media/D-_sQoFUEAIJhLq.jpg" TargetMode="External" /><Relationship Id="rId227" Type="http://schemas.openxmlformats.org/officeDocument/2006/relationships/hyperlink" Target="https://pbs.twimg.com/media/D-_sQoFUEAIJhLq.jpg" TargetMode="External" /><Relationship Id="rId228" Type="http://schemas.openxmlformats.org/officeDocument/2006/relationships/hyperlink" Target="https://pbs.twimg.com/media/D-8kDubX4AEg6p2.jpg" TargetMode="External" /><Relationship Id="rId229" Type="http://schemas.openxmlformats.org/officeDocument/2006/relationships/hyperlink" Target="https://pbs.twimg.com/media/D-8rbSiXkAA-1IZ.jpg" TargetMode="External" /><Relationship Id="rId230" Type="http://schemas.openxmlformats.org/officeDocument/2006/relationships/hyperlink" Target="https://pbs.twimg.com/media/D-8sw1_XkAAZJ32.jpg" TargetMode="External" /><Relationship Id="rId231" Type="http://schemas.openxmlformats.org/officeDocument/2006/relationships/hyperlink" Target="https://pbs.twimg.com/media/D-9QfdyXYAA3qig.jpg" TargetMode="External" /><Relationship Id="rId232" Type="http://schemas.openxmlformats.org/officeDocument/2006/relationships/hyperlink" Target="https://pbs.twimg.com/media/D_GV2JgXsAEXnBK.jpg" TargetMode="External" /><Relationship Id="rId233" Type="http://schemas.openxmlformats.org/officeDocument/2006/relationships/hyperlink" Target="https://pbs.twimg.com/media/D_BnUGXX4AEBxQy.jpg" TargetMode="External" /><Relationship Id="rId234" Type="http://schemas.openxmlformats.org/officeDocument/2006/relationships/hyperlink" Target="https://pbs.twimg.com/media/D_HKu9iXYAEu2Lj.jpg" TargetMode="External" /><Relationship Id="rId235" Type="http://schemas.openxmlformats.org/officeDocument/2006/relationships/hyperlink" Target="https://pbs.twimg.com/media/D-zd7exWwAE9nYI.jpg" TargetMode="External" /><Relationship Id="rId236" Type="http://schemas.openxmlformats.org/officeDocument/2006/relationships/hyperlink" Target="https://pbs.twimg.com/media/D-9-_JcWwAAklZl.jpg" TargetMode="External" /><Relationship Id="rId237" Type="http://schemas.openxmlformats.org/officeDocument/2006/relationships/hyperlink" Target="https://pbs.twimg.com/media/D_HbMsMU0AE_B1x.jpg" TargetMode="External" /><Relationship Id="rId238" Type="http://schemas.openxmlformats.org/officeDocument/2006/relationships/hyperlink" Target="https://pbs.twimg.com/media/D_IU_HWXUAMCF_Q.jpg" TargetMode="External" /><Relationship Id="rId239" Type="http://schemas.openxmlformats.org/officeDocument/2006/relationships/hyperlink" Target="https://pbs.twimg.com/media/D_IU_HWXUAMCF_Q.jpg" TargetMode="External" /><Relationship Id="rId240" Type="http://schemas.openxmlformats.org/officeDocument/2006/relationships/hyperlink" Target="https://pbs.twimg.com/media/D_JfFAdXUAET3fZ.jpg" TargetMode="External" /><Relationship Id="rId241" Type="http://schemas.openxmlformats.org/officeDocument/2006/relationships/hyperlink" Target="https://pbs.twimg.com/media/D_KXmDRWwAAlb48.jpg" TargetMode="External" /><Relationship Id="rId242" Type="http://schemas.openxmlformats.org/officeDocument/2006/relationships/hyperlink" Target="https://pbs.twimg.com/media/D_NN4BLXkAMmzco.jpg" TargetMode="External" /><Relationship Id="rId243" Type="http://schemas.openxmlformats.org/officeDocument/2006/relationships/hyperlink" Target="https://pbs.twimg.com/media/D-0HDgWW4AAI5sW.png" TargetMode="External" /><Relationship Id="rId244" Type="http://schemas.openxmlformats.org/officeDocument/2006/relationships/hyperlink" Target="https://pbs.twimg.com/media/DmLJaPUW0AMQWP-.jpg" TargetMode="External" /><Relationship Id="rId245" Type="http://schemas.openxmlformats.org/officeDocument/2006/relationships/hyperlink" Target="https://pbs.twimg.com/media/D8zMw6JXUAEFM1k.jpg" TargetMode="External" /><Relationship Id="rId246" Type="http://schemas.openxmlformats.org/officeDocument/2006/relationships/hyperlink" Target="https://pbs.twimg.com/media/D_BzXK_WwAAHsRc.jpg" TargetMode="External" /><Relationship Id="rId247" Type="http://schemas.openxmlformats.org/officeDocument/2006/relationships/hyperlink" Target="https://pbs.twimg.com/media/D_Ls31yXkAAT27w.jpg" TargetMode="External" /><Relationship Id="rId248" Type="http://schemas.openxmlformats.org/officeDocument/2006/relationships/hyperlink" Target="https://pbs.twimg.com/media/D_RtK8CU4AMd8BQ.jpg" TargetMode="External" /><Relationship Id="rId249" Type="http://schemas.openxmlformats.org/officeDocument/2006/relationships/hyperlink" Target="https://pbs.twimg.com/media/D-jsU2PW4AAFujb.png" TargetMode="External" /><Relationship Id="rId250" Type="http://schemas.openxmlformats.org/officeDocument/2006/relationships/hyperlink" Target="https://pbs.twimg.com/media/D_HT8hKWkAUVeTY.jpg" TargetMode="External" /><Relationship Id="rId251" Type="http://schemas.openxmlformats.org/officeDocument/2006/relationships/hyperlink" Target="https://pbs.twimg.com/media/D_SCpv_X4AAoEaR.jpg" TargetMode="External" /><Relationship Id="rId252" Type="http://schemas.openxmlformats.org/officeDocument/2006/relationships/hyperlink" Target="https://pbs.twimg.com/media/D-kjPOLXUAAy8R4.jpg" TargetMode="External" /><Relationship Id="rId253" Type="http://schemas.openxmlformats.org/officeDocument/2006/relationships/hyperlink" Target="https://pbs.twimg.com/media/D-ps1rUWwAIVNB6.jpg" TargetMode="External" /><Relationship Id="rId254" Type="http://schemas.openxmlformats.org/officeDocument/2006/relationships/hyperlink" Target="https://pbs.twimg.com/media/D-u2bECX4AAnmxC.jpg" TargetMode="External" /><Relationship Id="rId255" Type="http://schemas.openxmlformats.org/officeDocument/2006/relationships/hyperlink" Target="https://pbs.twimg.com/media/D-ySH5sWkAAow0A.jpg" TargetMode="External" /><Relationship Id="rId256" Type="http://schemas.openxmlformats.org/officeDocument/2006/relationships/hyperlink" Target="https://pbs.twimg.com/media/D-4SpsuWwAAVSe0.png" TargetMode="External" /><Relationship Id="rId257" Type="http://schemas.openxmlformats.org/officeDocument/2006/relationships/hyperlink" Target="https://pbs.twimg.com/media/D--TL6hXYAEbzFB.jpg" TargetMode="External" /><Relationship Id="rId258" Type="http://schemas.openxmlformats.org/officeDocument/2006/relationships/hyperlink" Target="https://pbs.twimg.com/media/D_Bu6CfWwAEwrgW.jpg" TargetMode="External" /><Relationship Id="rId259" Type="http://schemas.openxmlformats.org/officeDocument/2006/relationships/hyperlink" Target="https://pbs.twimg.com/media/D_DcynSXoAEybS4.jpg" TargetMode="External" /><Relationship Id="rId260" Type="http://schemas.openxmlformats.org/officeDocument/2006/relationships/hyperlink" Target="https://pbs.twimg.com/media/D_G4fs4W4AEEm6T.jpg" TargetMode="External" /><Relationship Id="rId261" Type="http://schemas.openxmlformats.org/officeDocument/2006/relationships/hyperlink" Target="https://pbs.twimg.com/media/D_HvcZ0WwAEFpWw.jpg" TargetMode="External" /><Relationship Id="rId262" Type="http://schemas.openxmlformats.org/officeDocument/2006/relationships/hyperlink" Target="https://pbs.twimg.com/media/D_ImaD8XkAAvfaq.jpg" TargetMode="External" /><Relationship Id="rId263" Type="http://schemas.openxmlformats.org/officeDocument/2006/relationships/hyperlink" Target="https://pbs.twimg.com/media/D_MCFZgW4AA6KFU.jpg" TargetMode="External" /><Relationship Id="rId264" Type="http://schemas.openxmlformats.org/officeDocument/2006/relationships/hyperlink" Target="https://pbs.twimg.com/media/D_RLrlnU8AAoN4k.jpg" TargetMode="External" /><Relationship Id="rId265" Type="http://schemas.openxmlformats.org/officeDocument/2006/relationships/hyperlink" Target="https://pbs.twimg.com/media/D-9fuvoWkAQfUgf.jpg" TargetMode="External" /><Relationship Id="rId266" Type="http://schemas.openxmlformats.org/officeDocument/2006/relationships/hyperlink" Target="https://pbs.twimg.com/media/D_SCqJ5XkAENg_0.jpg" TargetMode="External" /><Relationship Id="rId267" Type="http://schemas.openxmlformats.org/officeDocument/2006/relationships/hyperlink" Target="https://pbs.twimg.com/ext_tw_video_thumb/1149576119596670977/pu/img/VnUGkRRJYiMvIBhe.jpg" TargetMode="External" /><Relationship Id="rId268" Type="http://schemas.openxmlformats.org/officeDocument/2006/relationships/hyperlink" Target="https://pbs.twimg.com/ext_tw_video_thumb/1149704467505438721/pu/img/ZFKRaz7jc79DzKom.jpg" TargetMode="External" /><Relationship Id="rId269" Type="http://schemas.openxmlformats.org/officeDocument/2006/relationships/hyperlink" Target="http://pbs.twimg.com/profile_images/1082501359629287424/wxvBLPtH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1143873592129675266/0MfEtRWN_normal.jpg" TargetMode="External" /><Relationship Id="rId273" Type="http://schemas.openxmlformats.org/officeDocument/2006/relationships/hyperlink" Target="http://pbs.twimg.com/profile_images/1135173545355632640/hywf_IPN_normal.png" TargetMode="External" /><Relationship Id="rId274" Type="http://schemas.openxmlformats.org/officeDocument/2006/relationships/hyperlink" Target="http://pbs.twimg.com/profile_images/1145697671828692992/kQwBHOl1_normal.png" TargetMode="External" /><Relationship Id="rId275" Type="http://schemas.openxmlformats.org/officeDocument/2006/relationships/hyperlink" Target="http://pbs.twimg.com/profile_images/1139970432436752384/Pe0HvjBV_normal.jpg" TargetMode="External" /><Relationship Id="rId276" Type="http://schemas.openxmlformats.org/officeDocument/2006/relationships/hyperlink" Target="http://pbs.twimg.com/profile_images/1145697671828692992/kQwBHOl1_normal.png" TargetMode="External" /><Relationship Id="rId277" Type="http://schemas.openxmlformats.org/officeDocument/2006/relationships/hyperlink" Target="http://pbs.twimg.com/profile_images/1139970432436752384/Pe0HvjBV_normal.jpg" TargetMode="External" /><Relationship Id="rId278" Type="http://schemas.openxmlformats.org/officeDocument/2006/relationships/hyperlink" Target="http://pbs.twimg.com/profile_images/1145697671828692992/kQwBHOl1_normal.png" TargetMode="External" /><Relationship Id="rId279" Type="http://schemas.openxmlformats.org/officeDocument/2006/relationships/hyperlink" Target="http://pbs.twimg.com/profile_images/1139970432436752384/Pe0HvjBV_normal.jpg" TargetMode="External" /><Relationship Id="rId280" Type="http://schemas.openxmlformats.org/officeDocument/2006/relationships/hyperlink" Target="http://pbs.twimg.com/profile_images/1145697671828692992/kQwBHOl1_normal.png" TargetMode="External" /><Relationship Id="rId281" Type="http://schemas.openxmlformats.org/officeDocument/2006/relationships/hyperlink" Target="http://pbs.twimg.com/profile_images/1139970432436752384/Pe0HvjBV_normal.jpg" TargetMode="External" /><Relationship Id="rId282" Type="http://schemas.openxmlformats.org/officeDocument/2006/relationships/hyperlink" Target="http://pbs.twimg.com/profile_images/1145697671828692992/kQwBHOl1_normal.png" TargetMode="External" /><Relationship Id="rId283" Type="http://schemas.openxmlformats.org/officeDocument/2006/relationships/hyperlink" Target="http://pbs.twimg.com/profile_images/1139970432436752384/Pe0HvjBV_normal.jpg" TargetMode="External" /><Relationship Id="rId284" Type="http://schemas.openxmlformats.org/officeDocument/2006/relationships/hyperlink" Target="http://pbs.twimg.com/profile_images/1139970432436752384/Pe0HvjBV_normal.jpg" TargetMode="External" /><Relationship Id="rId285" Type="http://schemas.openxmlformats.org/officeDocument/2006/relationships/hyperlink" Target="http://pbs.twimg.com/profile_images/1139970432436752384/Pe0HvjBV_normal.jpg" TargetMode="External" /><Relationship Id="rId286" Type="http://schemas.openxmlformats.org/officeDocument/2006/relationships/hyperlink" Target="http://pbs.twimg.com/profile_images/752429386184306688/JJCVGyYv_normal.jpg" TargetMode="External" /><Relationship Id="rId287" Type="http://schemas.openxmlformats.org/officeDocument/2006/relationships/hyperlink" Target="http://pbs.twimg.com/profile_images/752429386184306688/JJCVGyYv_normal.jpg" TargetMode="External" /><Relationship Id="rId288" Type="http://schemas.openxmlformats.org/officeDocument/2006/relationships/hyperlink" Target="http://pbs.twimg.com/profile_images/1121531116085751808/JMJmjDdW_normal.jpg" TargetMode="External" /><Relationship Id="rId289" Type="http://schemas.openxmlformats.org/officeDocument/2006/relationships/hyperlink" Target="http://pbs.twimg.com/profile_images/1098107131679641600/O8cov6pb_normal.png" TargetMode="External" /><Relationship Id="rId290" Type="http://schemas.openxmlformats.org/officeDocument/2006/relationships/hyperlink" Target="http://pbs.twimg.com/profile_images/1149715874175000577/Al17cVfx_normal.jpg" TargetMode="External" /><Relationship Id="rId291" Type="http://schemas.openxmlformats.org/officeDocument/2006/relationships/hyperlink" Target="https://pbs.twimg.com/media/D-lNcjgXsAMLwfq.jpg" TargetMode="External" /><Relationship Id="rId292" Type="http://schemas.openxmlformats.org/officeDocument/2006/relationships/hyperlink" Target="https://pbs.twimg.com/ext_tw_video_thumb/1146279230235381762/pu/img/DqOnKEjsUbj0t4q_.jpg" TargetMode="External" /><Relationship Id="rId293" Type="http://schemas.openxmlformats.org/officeDocument/2006/relationships/hyperlink" Target="http://pbs.twimg.com/profile_images/688526173937115137/ydfeBsgk_normal.png" TargetMode="External" /><Relationship Id="rId294" Type="http://schemas.openxmlformats.org/officeDocument/2006/relationships/hyperlink" Target="http://pbs.twimg.com/profile_images/688526173937115137/ydfeBsgk_normal.png" TargetMode="External" /><Relationship Id="rId295" Type="http://schemas.openxmlformats.org/officeDocument/2006/relationships/hyperlink" Target="http://pbs.twimg.com/profile_images/1136302589316780032/4oI0iYnW_normal.png" TargetMode="External" /><Relationship Id="rId296" Type="http://schemas.openxmlformats.org/officeDocument/2006/relationships/hyperlink" Target="http://pbs.twimg.com/profile_images/959369369884164096/acJzKGJc_normal.jpg" TargetMode="External" /><Relationship Id="rId297" Type="http://schemas.openxmlformats.org/officeDocument/2006/relationships/hyperlink" Target="http://pbs.twimg.com/profile_images/772931207105359873/Oz-qDBxE_normal.jpg" TargetMode="External" /><Relationship Id="rId298" Type="http://schemas.openxmlformats.org/officeDocument/2006/relationships/hyperlink" Target="http://pbs.twimg.com/profile_images/772931207105359873/Oz-qDBxE_normal.jpg" TargetMode="External" /><Relationship Id="rId299" Type="http://schemas.openxmlformats.org/officeDocument/2006/relationships/hyperlink" Target="http://pbs.twimg.com/profile_images/926788944297103361/o9tVzxqK_normal.jpg" TargetMode="External" /><Relationship Id="rId300" Type="http://schemas.openxmlformats.org/officeDocument/2006/relationships/hyperlink" Target="http://pbs.twimg.com/profile_images/926788944297103361/o9tVzxqK_normal.jpg" TargetMode="External" /><Relationship Id="rId301" Type="http://schemas.openxmlformats.org/officeDocument/2006/relationships/hyperlink" Target="http://pbs.twimg.com/profile_images/866588686749773824/TUXgZPt5_normal.jpg" TargetMode="External" /><Relationship Id="rId302" Type="http://schemas.openxmlformats.org/officeDocument/2006/relationships/hyperlink" Target="http://pbs.twimg.com/profile_images/866588686749773824/TUXgZPt5_normal.jpg" TargetMode="External" /><Relationship Id="rId303" Type="http://schemas.openxmlformats.org/officeDocument/2006/relationships/hyperlink" Target="http://pbs.twimg.com/profile_images/866588686749773824/TUXgZPt5_normal.jpg" TargetMode="External" /><Relationship Id="rId304" Type="http://schemas.openxmlformats.org/officeDocument/2006/relationships/hyperlink" Target="http://pbs.twimg.com/profile_images/1040227290691653633/Z1g-upCw_normal.jpg" TargetMode="External" /><Relationship Id="rId305" Type="http://schemas.openxmlformats.org/officeDocument/2006/relationships/hyperlink" Target="http://pbs.twimg.com/profile_images/1040227290691653633/Z1g-upCw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pbs.twimg.com/profile_images/1071857523517521920/x9q7d9iA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47387852537208833/B2poh8s8_normal.png" TargetMode="External" /><Relationship Id="rId310" Type="http://schemas.openxmlformats.org/officeDocument/2006/relationships/hyperlink" Target="https://pbs.twimg.com/media/D-ofgyaU4AYLUPT.jpg" TargetMode="External" /><Relationship Id="rId311" Type="http://schemas.openxmlformats.org/officeDocument/2006/relationships/hyperlink" Target="https://pbs.twimg.com/media/D-kA6V1W4AAwsrJ.jpg" TargetMode="External" /><Relationship Id="rId312" Type="http://schemas.openxmlformats.org/officeDocument/2006/relationships/hyperlink" Target="https://pbs.twimg.com/media/D-pKfTnX4AIaeyM.jpg" TargetMode="External" /><Relationship Id="rId313" Type="http://schemas.openxmlformats.org/officeDocument/2006/relationships/hyperlink" Target="http://pbs.twimg.com/profile_images/1024715710776463361/ZJ5fPQHi_normal.jpg" TargetMode="External" /><Relationship Id="rId314" Type="http://schemas.openxmlformats.org/officeDocument/2006/relationships/hyperlink" Target="http://pbs.twimg.com/profile_images/1029045109579497474/UhsEpFpX_normal.jpg" TargetMode="External" /><Relationship Id="rId315" Type="http://schemas.openxmlformats.org/officeDocument/2006/relationships/hyperlink" Target="http://pbs.twimg.com/profile_images/1029045109579497474/UhsEpFpX_normal.jpg" TargetMode="External" /><Relationship Id="rId316" Type="http://schemas.openxmlformats.org/officeDocument/2006/relationships/hyperlink" Target="http://pbs.twimg.com/profile_images/814461106638950400/XMAXPklH_normal.jpg" TargetMode="External" /><Relationship Id="rId317" Type="http://schemas.openxmlformats.org/officeDocument/2006/relationships/hyperlink" Target="http://pbs.twimg.com/profile_images/814461106638950400/XMAXPklH_normal.jpg" TargetMode="External" /><Relationship Id="rId318" Type="http://schemas.openxmlformats.org/officeDocument/2006/relationships/hyperlink" Target="http://pbs.twimg.com/profile_images/1139910211983093760/1PWHNJxP_normal.png" TargetMode="External" /><Relationship Id="rId319" Type="http://schemas.openxmlformats.org/officeDocument/2006/relationships/hyperlink" Target="http://pbs.twimg.com/profile_images/1139910211983093760/1PWHNJxP_normal.png" TargetMode="External" /><Relationship Id="rId320" Type="http://schemas.openxmlformats.org/officeDocument/2006/relationships/hyperlink" Target="http://pbs.twimg.com/profile_images/1125220226688114689/hquiHgwr_normal.jpg" TargetMode="External" /><Relationship Id="rId321" Type="http://schemas.openxmlformats.org/officeDocument/2006/relationships/hyperlink" Target="http://pbs.twimg.com/profile_images/1125220226688114689/hquiHgwr_normal.jpg" TargetMode="External" /><Relationship Id="rId322" Type="http://schemas.openxmlformats.org/officeDocument/2006/relationships/hyperlink" Target="http://pbs.twimg.com/profile_images/1125220226688114689/hquiHgwr_normal.jpg" TargetMode="External" /><Relationship Id="rId323" Type="http://schemas.openxmlformats.org/officeDocument/2006/relationships/hyperlink" Target="http://pbs.twimg.com/profile_images/1125220226688114689/hquiHgwr_normal.jpg" TargetMode="External" /><Relationship Id="rId324" Type="http://schemas.openxmlformats.org/officeDocument/2006/relationships/hyperlink" Target="http://pbs.twimg.com/profile_images/1125220226688114689/hquiHgwr_normal.jpg" TargetMode="External" /><Relationship Id="rId325" Type="http://schemas.openxmlformats.org/officeDocument/2006/relationships/hyperlink" Target="http://pbs.twimg.com/profile_images/1125220226688114689/hquiHgwr_normal.jpg" TargetMode="External" /><Relationship Id="rId326" Type="http://schemas.openxmlformats.org/officeDocument/2006/relationships/hyperlink" Target="http://pbs.twimg.com/profile_images/1125220226688114689/hquiHgwr_normal.jpg" TargetMode="External" /><Relationship Id="rId327" Type="http://schemas.openxmlformats.org/officeDocument/2006/relationships/hyperlink" Target="http://pbs.twimg.com/profile_images/1125220226688114689/hquiHgwr_normal.jpg" TargetMode="External" /><Relationship Id="rId328" Type="http://schemas.openxmlformats.org/officeDocument/2006/relationships/hyperlink" Target="http://pbs.twimg.com/profile_images/1125220226688114689/hquiHgwr_normal.jpg" TargetMode="External" /><Relationship Id="rId329" Type="http://schemas.openxmlformats.org/officeDocument/2006/relationships/hyperlink" Target="http://pbs.twimg.com/profile_images/1125220226688114689/hquiHgwr_normal.jpg" TargetMode="External" /><Relationship Id="rId330" Type="http://schemas.openxmlformats.org/officeDocument/2006/relationships/hyperlink" Target="http://pbs.twimg.com/profile_images/1125220226688114689/hquiHgwr_normal.jpg" TargetMode="External" /><Relationship Id="rId331" Type="http://schemas.openxmlformats.org/officeDocument/2006/relationships/hyperlink" Target="http://pbs.twimg.com/profile_images/1125220226688114689/hquiHgwr_normal.jpg" TargetMode="External" /><Relationship Id="rId332" Type="http://schemas.openxmlformats.org/officeDocument/2006/relationships/hyperlink" Target="http://pbs.twimg.com/profile_images/1125220226688114689/hquiHgwr_normal.jpg" TargetMode="External" /><Relationship Id="rId333" Type="http://schemas.openxmlformats.org/officeDocument/2006/relationships/hyperlink" Target="http://pbs.twimg.com/profile_images/1125220226688114689/hquiHgwr_normal.jpg" TargetMode="External" /><Relationship Id="rId334" Type="http://schemas.openxmlformats.org/officeDocument/2006/relationships/hyperlink" Target="http://pbs.twimg.com/profile_images/1125220226688114689/hquiHgwr_normal.jpg" TargetMode="External" /><Relationship Id="rId335" Type="http://schemas.openxmlformats.org/officeDocument/2006/relationships/hyperlink" Target="http://pbs.twimg.com/profile_images/1125220226688114689/hquiHgwr_normal.jpg" TargetMode="External" /><Relationship Id="rId336" Type="http://schemas.openxmlformats.org/officeDocument/2006/relationships/hyperlink" Target="http://pbs.twimg.com/profile_images/1125220226688114689/hquiHgwr_normal.jpg" TargetMode="External" /><Relationship Id="rId337" Type="http://schemas.openxmlformats.org/officeDocument/2006/relationships/hyperlink" Target="http://pbs.twimg.com/profile_images/1125220226688114689/hquiHgwr_normal.jpg" TargetMode="External" /><Relationship Id="rId338" Type="http://schemas.openxmlformats.org/officeDocument/2006/relationships/hyperlink" Target="http://pbs.twimg.com/profile_images/1125220226688114689/hquiHgwr_normal.jpg" TargetMode="External" /><Relationship Id="rId339" Type="http://schemas.openxmlformats.org/officeDocument/2006/relationships/hyperlink" Target="http://pbs.twimg.com/profile_images/1125220226688114689/hquiHgwr_normal.jpg" TargetMode="External" /><Relationship Id="rId340" Type="http://schemas.openxmlformats.org/officeDocument/2006/relationships/hyperlink" Target="http://pbs.twimg.com/profile_images/1125220226688114689/hquiHgwr_normal.jpg" TargetMode="External" /><Relationship Id="rId341" Type="http://schemas.openxmlformats.org/officeDocument/2006/relationships/hyperlink" Target="http://pbs.twimg.com/profile_images/1125220226688114689/hquiHgwr_normal.jpg" TargetMode="External" /><Relationship Id="rId342" Type="http://schemas.openxmlformats.org/officeDocument/2006/relationships/hyperlink" Target="http://pbs.twimg.com/profile_images/1125220226688114689/hquiHgwr_normal.jpg" TargetMode="External" /><Relationship Id="rId343" Type="http://schemas.openxmlformats.org/officeDocument/2006/relationships/hyperlink" Target="http://pbs.twimg.com/profile_images/1125220226688114689/hquiHgwr_normal.jpg" TargetMode="External" /><Relationship Id="rId344" Type="http://schemas.openxmlformats.org/officeDocument/2006/relationships/hyperlink" Target="http://pbs.twimg.com/profile_images/1125220226688114689/hquiHgwr_normal.jpg" TargetMode="External" /><Relationship Id="rId345" Type="http://schemas.openxmlformats.org/officeDocument/2006/relationships/hyperlink" Target="http://pbs.twimg.com/profile_images/1125220226688114689/hquiHgwr_normal.jpg" TargetMode="External" /><Relationship Id="rId346" Type="http://schemas.openxmlformats.org/officeDocument/2006/relationships/hyperlink" Target="http://pbs.twimg.com/profile_images/1125220226688114689/hquiHgwr_normal.jpg" TargetMode="External" /><Relationship Id="rId347" Type="http://schemas.openxmlformats.org/officeDocument/2006/relationships/hyperlink" Target="http://pbs.twimg.com/profile_images/1125220226688114689/hquiHgwr_normal.jpg" TargetMode="External" /><Relationship Id="rId348" Type="http://schemas.openxmlformats.org/officeDocument/2006/relationships/hyperlink" Target="http://pbs.twimg.com/profile_images/1125220226688114689/hquiHgwr_normal.jpg" TargetMode="External" /><Relationship Id="rId349" Type="http://schemas.openxmlformats.org/officeDocument/2006/relationships/hyperlink" Target="http://pbs.twimg.com/profile_images/1125220226688114689/hquiHgwr_normal.jpg" TargetMode="External" /><Relationship Id="rId350" Type="http://schemas.openxmlformats.org/officeDocument/2006/relationships/hyperlink" Target="http://pbs.twimg.com/profile_images/1125220226688114689/hquiHgwr_normal.jpg" TargetMode="External" /><Relationship Id="rId351" Type="http://schemas.openxmlformats.org/officeDocument/2006/relationships/hyperlink" Target="http://pbs.twimg.com/profile_images/1125220226688114689/hquiHgwr_normal.jpg" TargetMode="External" /><Relationship Id="rId352" Type="http://schemas.openxmlformats.org/officeDocument/2006/relationships/hyperlink" Target="http://pbs.twimg.com/profile_images/1125220226688114689/hquiHgwr_normal.jpg" TargetMode="External" /><Relationship Id="rId353" Type="http://schemas.openxmlformats.org/officeDocument/2006/relationships/hyperlink" Target="http://pbs.twimg.com/profile_images/1125220226688114689/hquiHgwr_normal.jpg" TargetMode="External" /><Relationship Id="rId354" Type="http://schemas.openxmlformats.org/officeDocument/2006/relationships/hyperlink" Target="http://pbs.twimg.com/profile_images/1125220226688114689/hquiHgwr_normal.jpg" TargetMode="External" /><Relationship Id="rId355" Type="http://schemas.openxmlformats.org/officeDocument/2006/relationships/hyperlink" Target="http://pbs.twimg.com/profile_images/1125220226688114689/hquiHgwr_normal.jpg" TargetMode="External" /><Relationship Id="rId356" Type="http://schemas.openxmlformats.org/officeDocument/2006/relationships/hyperlink" Target="http://pbs.twimg.com/profile_images/1125220226688114689/hquiHgwr_normal.jpg" TargetMode="External" /><Relationship Id="rId357" Type="http://schemas.openxmlformats.org/officeDocument/2006/relationships/hyperlink" Target="http://pbs.twimg.com/profile_images/626127448514494464/JAnon_Rk_normal.jpg" TargetMode="External" /><Relationship Id="rId358" Type="http://schemas.openxmlformats.org/officeDocument/2006/relationships/hyperlink" Target="http://pbs.twimg.com/profile_images/626127448514494464/JAnon_Rk_normal.jpg" TargetMode="External" /><Relationship Id="rId359" Type="http://schemas.openxmlformats.org/officeDocument/2006/relationships/hyperlink" Target="http://pbs.twimg.com/profile_images/921688782239174656/88hKpPbD_normal.jpg" TargetMode="External" /><Relationship Id="rId360" Type="http://schemas.openxmlformats.org/officeDocument/2006/relationships/hyperlink" Target="http://pbs.twimg.com/profile_images/921688782239174656/88hKpPbD_normal.jpg" TargetMode="External" /><Relationship Id="rId361" Type="http://schemas.openxmlformats.org/officeDocument/2006/relationships/hyperlink" Target="http://pbs.twimg.com/profile_images/921688782239174656/88hKpPbD_normal.jpg" TargetMode="External" /><Relationship Id="rId362" Type="http://schemas.openxmlformats.org/officeDocument/2006/relationships/hyperlink" Target="https://pbs.twimg.com/media/D-jmjRxXoAAguqm.jpg" TargetMode="External" /><Relationship Id="rId363" Type="http://schemas.openxmlformats.org/officeDocument/2006/relationships/hyperlink" Target="https://pbs.twimg.com/media/D-tM7s8XoAAYeIj.jpg" TargetMode="External" /><Relationship Id="rId364" Type="http://schemas.openxmlformats.org/officeDocument/2006/relationships/hyperlink" Target="https://pbs.twimg.com/media/D-oULOgWkAAmKBR.jpg" TargetMode="External" /><Relationship Id="rId365" Type="http://schemas.openxmlformats.org/officeDocument/2006/relationships/hyperlink" Target="http://pbs.twimg.com/profile_images/1131532028854382592/jnHf4dCU_normal.png" TargetMode="External" /><Relationship Id="rId366" Type="http://schemas.openxmlformats.org/officeDocument/2006/relationships/hyperlink" Target="https://pbs.twimg.com/media/D-txOLCX4AA6QRI.jpg" TargetMode="External" /><Relationship Id="rId367" Type="http://schemas.openxmlformats.org/officeDocument/2006/relationships/hyperlink" Target="http://pbs.twimg.com/profile_images/830927771484430336/Lb1GBxc3_normal.jpg" TargetMode="External" /><Relationship Id="rId368" Type="http://schemas.openxmlformats.org/officeDocument/2006/relationships/hyperlink" Target="http://pbs.twimg.com/profile_images/1083939428488359936/ydvW3V-n_normal.jpg" TargetMode="External" /><Relationship Id="rId369" Type="http://schemas.openxmlformats.org/officeDocument/2006/relationships/hyperlink" Target="http://pbs.twimg.com/profile_images/803676135469056000/JIfLGsbo_normal.jpg" TargetMode="External" /><Relationship Id="rId370" Type="http://schemas.openxmlformats.org/officeDocument/2006/relationships/hyperlink" Target="http://pbs.twimg.com/profile_images/977035097063940096/JAmMu7B9_normal.jpg" TargetMode="External" /><Relationship Id="rId371" Type="http://schemas.openxmlformats.org/officeDocument/2006/relationships/hyperlink" Target="http://pbs.twimg.com/profile_images/1121142210127368194/zlkIZ6nR_normal.jpg" TargetMode="External" /><Relationship Id="rId372" Type="http://schemas.openxmlformats.org/officeDocument/2006/relationships/hyperlink" Target="http://pbs.twimg.com/profile_images/1121142210127368194/zlkIZ6nR_normal.jpg" TargetMode="External" /><Relationship Id="rId373" Type="http://schemas.openxmlformats.org/officeDocument/2006/relationships/hyperlink" Target="http://pbs.twimg.com/profile_images/1121142210127368194/zlkIZ6nR_normal.jpg" TargetMode="External" /><Relationship Id="rId374" Type="http://schemas.openxmlformats.org/officeDocument/2006/relationships/hyperlink" Target="http://pbs.twimg.com/profile_images/713369175301820417/UnQKODFd_normal.jpg" TargetMode="External" /><Relationship Id="rId375" Type="http://schemas.openxmlformats.org/officeDocument/2006/relationships/hyperlink" Target="http://pbs.twimg.com/profile_images/884606234393018369/F6esxVge_normal.jpg" TargetMode="External" /><Relationship Id="rId376" Type="http://schemas.openxmlformats.org/officeDocument/2006/relationships/hyperlink" Target="http://pbs.twimg.com/profile_images/1149579112236761088/qSEi2til_normal.jpg" TargetMode="External" /><Relationship Id="rId377" Type="http://schemas.openxmlformats.org/officeDocument/2006/relationships/hyperlink" Target="https://pbs.twimg.com/media/D-1cMzeXsAIOt8p.png" TargetMode="External" /><Relationship Id="rId378" Type="http://schemas.openxmlformats.org/officeDocument/2006/relationships/hyperlink" Target="https://pbs.twimg.com/media/Dpn2l4dUwAAU2BW.jpg" TargetMode="External" /><Relationship Id="rId379" Type="http://schemas.openxmlformats.org/officeDocument/2006/relationships/hyperlink" Target="http://pbs.twimg.com/profile_images/1071580784555909120/_wnekqmC_normal.jpg" TargetMode="External" /><Relationship Id="rId380" Type="http://schemas.openxmlformats.org/officeDocument/2006/relationships/hyperlink" Target="http://pbs.twimg.com/profile_images/1071580784555909120/_wnekqmC_normal.jpg" TargetMode="External" /><Relationship Id="rId381" Type="http://schemas.openxmlformats.org/officeDocument/2006/relationships/hyperlink" Target="http://pbs.twimg.com/profile_images/1107799341564080131/8E9biIpz_normal.jpg" TargetMode="External" /><Relationship Id="rId382" Type="http://schemas.openxmlformats.org/officeDocument/2006/relationships/hyperlink" Target="http://pbs.twimg.com/profile_images/1107799341564080131/8E9biIpz_normal.jpg" TargetMode="External" /><Relationship Id="rId383" Type="http://schemas.openxmlformats.org/officeDocument/2006/relationships/hyperlink" Target="http://pbs.twimg.com/profile_images/1107799341564080131/8E9biIpz_normal.jpg" TargetMode="External" /><Relationship Id="rId384" Type="http://schemas.openxmlformats.org/officeDocument/2006/relationships/hyperlink" Target="http://pbs.twimg.com/profile_images/1107799341564080131/8E9biIpz_normal.jpg" TargetMode="External" /><Relationship Id="rId385" Type="http://schemas.openxmlformats.org/officeDocument/2006/relationships/hyperlink" Target="http://pbs.twimg.com/profile_images/1107799341564080131/8E9biIpz_normal.jpg" TargetMode="External" /><Relationship Id="rId386" Type="http://schemas.openxmlformats.org/officeDocument/2006/relationships/hyperlink" Target="http://pbs.twimg.com/profile_images/1145697671828692992/kQwBHOl1_normal.png" TargetMode="External" /><Relationship Id="rId387" Type="http://schemas.openxmlformats.org/officeDocument/2006/relationships/hyperlink" Target="http://pbs.twimg.com/profile_images/1145697671828692992/kQwBHOl1_normal.png" TargetMode="External" /><Relationship Id="rId388" Type="http://schemas.openxmlformats.org/officeDocument/2006/relationships/hyperlink" Target="http://pbs.twimg.com/profile_images/1145697671828692992/kQwBHOl1_normal.png" TargetMode="External" /><Relationship Id="rId389" Type="http://schemas.openxmlformats.org/officeDocument/2006/relationships/hyperlink" Target="http://pbs.twimg.com/profile_images/1145697671828692992/kQwBHOl1_normal.png" TargetMode="External" /><Relationship Id="rId390" Type="http://schemas.openxmlformats.org/officeDocument/2006/relationships/hyperlink" Target="http://pbs.twimg.com/profile_images/1145697671828692992/kQwBHOl1_normal.png" TargetMode="External" /><Relationship Id="rId391" Type="http://schemas.openxmlformats.org/officeDocument/2006/relationships/hyperlink" Target="http://pbs.twimg.com/profile_images/771099705631764485/uwmJ8_jm_normal.jpg" TargetMode="External" /><Relationship Id="rId392" Type="http://schemas.openxmlformats.org/officeDocument/2006/relationships/hyperlink" Target="http://pbs.twimg.com/profile_images/771099705631764485/uwmJ8_jm_normal.jpg" TargetMode="External" /><Relationship Id="rId393" Type="http://schemas.openxmlformats.org/officeDocument/2006/relationships/hyperlink" Target="http://pbs.twimg.com/profile_images/771099705631764485/uwmJ8_jm_normal.jpg" TargetMode="External" /><Relationship Id="rId394" Type="http://schemas.openxmlformats.org/officeDocument/2006/relationships/hyperlink" Target="http://pbs.twimg.com/profile_images/771099705631764485/uwmJ8_jm_normal.jpg" TargetMode="External" /><Relationship Id="rId395" Type="http://schemas.openxmlformats.org/officeDocument/2006/relationships/hyperlink" Target="http://pbs.twimg.com/profile_images/771099705631764485/uwmJ8_jm_normal.jpg" TargetMode="External" /><Relationship Id="rId396" Type="http://schemas.openxmlformats.org/officeDocument/2006/relationships/hyperlink" Target="http://pbs.twimg.com/profile_images/732955284386144257/xrqTlucS_normal.jpg" TargetMode="External" /><Relationship Id="rId397" Type="http://schemas.openxmlformats.org/officeDocument/2006/relationships/hyperlink" Target="http://pbs.twimg.com/profile_images/732955284386144257/xrqTlucS_normal.jpg" TargetMode="External" /><Relationship Id="rId398" Type="http://schemas.openxmlformats.org/officeDocument/2006/relationships/hyperlink" Target="http://pbs.twimg.com/profile_images/732955284386144257/xrqTlucS_normal.jpg" TargetMode="External" /><Relationship Id="rId399" Type="http://schemas.openxmlformats.org/officeDocument/2006/relationships/hyperlink" Target="http://pbs.twimg.com/profile_images/919588680636833792/zInJCegY_normal.jpg" TargetMode="External" /><Relationship Id="rId400" Type="http://schemas.openxmlformats.org/officeDocument/2006/relationships/hyperlink" Target="https://pbs.twimg.com/media/D-8YIOyU4AAgSWP.jpg" TargetMode="External" /><Relationship Id="rId401" Type="http://schemas.openxmlformats.org/officeDocument/2006/relationships/hyperlink" Target="http://pbs.twimg.com/profile_images/865440783444320259/LDZkKH5F_normal.jpg" TargetMode="External" /><Relationship Id="rId402" Type="http://schemas.openxmlformats.org/officeDocument/2006/relationships/hyperlink" Target="http://pbs.twimg.com/profile_images/1087780190409740288/Ao_klrD1_normal.jpg" TargetMode="External" /><Relationship Id="rId403" Type="http://schemas.openxmlformats.org/officeDocument/2006/relationships/hyperlink" Target="http://pbs.twimg.com/profile_images/828907922403053568/AG7DtLxE_normal.jpg" TargetMode="External" /><Relationship Id="rId404" Type="http://schemas.openxmlformats.org/officeDocument/2006/relationships/hyperlink" Target="http://pbs.twimg.com/profile_images/1091405178639532032/AVMvHLEI_normal.jpg" TargetMode="External" /><Relationship Id="rId405" Type="http://schemas.openxmlformats.org/officeDocument/2006/relationships/hyperlink" Target="http://pbs.twimg.com/profile_images/1103309489711783951/TGAfvqrn_normal.png" TargetMode="External" /><Relationship Id="rId406" Type="http://schemas.openxmlformats.org/officeDocument/2006/relationships/hyperlink" Target="https://pbs.twimg.com/media/D--Hs1sXsAAMFj1.jpg" TargetMode="External" /><Relationship Id="rId407" Type="http://schemas.openxmlformats.org/officeDocument/2006/relationships/hyperlink" Target="https://pbs.twimg.com/tweet_video_thumb/D--fIPIXoAYTISm.jpg" TargetMode="External" /><Relationship Id="rId408" Type="http://schemas.openxmlformats.org/officeDocument/2006/relationships/hyperlink" Target="http://pbs.twimg.com/profile_images/1097583096260636672/1j6Pt4RO_normal.png" TargetMode="External" /><Relationship Id="rId409" Type="http://schemas.openxmlformats.org/officeDocument/2006/relationships/hyperlink" Target="https://pbs.twimg.com/media/D-_sQoFUEAIJhLq.jpg" TargetMode="External" /><Relationship Id="rId410" Type="http://schemas.openxmlformats.org/officeDocument/2006/relationships/hyperlink" Target="https://pbs.twimg.com/tweet_video_thumb/D_BeHLlW4AAbRC1.jpg" TargetMode="External" /><Relationship Id="rId411" Type="http://schemas.openxmlformats.org/officeDocument/2006/relationships/hyperlink" Target="https://pbs.twimg.com/media/D5jyKZLXoAIcNd5.jpg" TargetMode="External" /><Relationship Id="rId412" Type="http://schemas.openxmlformats.org/officeDocument/2006/relationships/hyperlink" Target="https://pbs.twimg.com/media/D-_sQoFUEAIJhLq.jpg" TargetMode="External" /><Relationship Id="rId413" Type="http://schemas.openxmlformats.org/officeDocument/2006/relationships/hyperlink" Target="http://pbs.twimg.com/profile_images/1081384191625850881/mzIi0DAL_normal.jpg" TargetMode="External" /><Relationship Id="rId414" Type="http://schemas.openxmlformats.org/officeDocument/2006/relationships/hyperlink" Target="http://pbs.twimg.com/profile_images/1081384191625850881/mzIi0DAL_normal.jpg" TargetMode="External" /><Relationship Id="rId415" Type="http://schemas.openxmlformats.org/officeDocument/2006/relationships/hyperlink" Target="https://pbs.twimg.com/media/D-_sQoFUEAIJhLq.jpg" TargetMode="External" /><Relationship Id="rId416" Type="http://schemas.openxmlformats.org/officeDocument/2006/relationships/hyperlink" Target="http://pbs.twimg.com/profile_images/843853694948978688/7Zljlxvm_normal.jpg" TargetMode="External" /><Relationship Id="rId417" Type="http://schemas.openxmlformats.org/officeDocument/2006/relationships/hyperlink" Target="http://pbs.twimg.com/profile_images/963904127360172044/Aneo72um_normal.jpg" TargetMode="External" /><Relationship Id="rId418" Type="http://schemas.openxmlformats.org/officeDocument/2006/relationships/hyperlink" Target="http://pbs.twimg.com/profile_images/1145648091606863874/hXiSmb9J_normal.jpg" TargetMode="External" /><Relationship Id="rId419" Type="http://schemas.openxmlformats.org/officeDocument/2006/relationships/hyperlink" Target="http://pbs.twimg.com/profile_images/955897580747079680/8N4Ynhhd_normal.jpg" TargetMode="External" /><Relationship Id="rId420" Type="http://schemas.openxmlformats.org/officeDocument/2006/relationships/hyperlink" Target="https://pbs.twimg.com/media/D-_sQoFUEAIJhLq.jpg" TargetMode="External" /><Relationship Id="rId421" Type="http://schemas.openxmlformats.org/officeDocument/2006/relationships/hyperlink" Target="https://pbs.twimg.com/media/D-_sQoFUEAIJhLq.jpg" TargetMode="External" /><Relationship Id="rId422" Type="http://schemas.openxmlformats.org/officeDocument/2006/relationships/hyperlink" Target="http://pbs.twimg.com/profile_images/3189033715/c268b328bb7fb794d841d35107b32487_normal.jpeg" TargetMode="External" /><Relationship Id="rId423" Type="http://schemas.openxmlformats.org/officeDocument/2006/relationships/hyperlink" Target="http://pbs.twimg.com/profile_images/1066911566677721088/Y2c6R_vM_normal.jpg" TargetMode="External" /><Relationship Id="rId424" Type="http://schemas.openxmlformats.org/officeDocument/2006/relationships/hyperlink" Target="http://pbs.twimg.com/profile_images/543701215264006144/OrNkt7_Z_normal.jpeg" TargetMode="External" /><Relationship Id="rId425" Type="http://schemas.openxmlformats.org/officeDocument/2006/relationships/hyperlink" Target="http://pbs.twimg.com/profile_images/1066911566677721088/Y2c6R_vM_normal.jpg" TargetMode="External" /><Relationship Id="rId426" Type="http://schemas.openxmlformats.org/officeDocument/2006/relationships/hyperlink" Target="http://pbs.twimg.com/profile_images/543701215264006144/OrNkt7_Z_normal.jpeg" TargetMode="External" /><Relationship Id="rId427" Type="http://schemas.openxmlformats.org/officeDocument/2006/relationships/hyperlink" Target="http://pbs.twimg.com/profile_images/543701215264006144/OrNkt7_Z_normal.jpeg" TargetMode="External" /><Relationship Id="rId428" Type="http://schemas.openxmlformats.org/officeDocument/2006/relationships/hyperlink" Target="http://pbs.twimg.com/profile_images/1066911566677721088/Y2c6R_vM_normal.jpg" TargetMode="External" /><Relationship Id="rId429" Type="http://schemas.openxmlformats.org/officeDocument/2006/relationships/hyperlink" Target="http://pbs.twimg.com/profile_images/543701215264006144/OrNkt7_Z_normal.jpeg" TargetMode="External" /><Relationship Id="rId430" Type="http://schemas.openxmlformats.org/officeDocument/2006/relationships/hyperlink" Target="http://pbs.twimg.com/profile_images/543701215264006144/OrNkt7_Z_normal.jpeg" TargetMode="External" /><Relationship Id="rId431" Type="http://schemas.openxmlformats.org/officeDocument/2006/relationships/hyperlink" Target="http://pbs.twimg.com/profile_images/1066911566677721088/Y2c6R_vM_normal.jpg" TargetMode="External" /><Relationship Id="rId432" Type="http://schemas.openxmlformats.org/officeDocument/2006/relationships/hyperlink" Target="http://pbs.twimg.com/profile_images/1066911566677721088/Y2c6R_vM_normal.jpg" TargetMode="External" /><Relationship Id="rId433" Type="http://schemas.openxmlformats.org/officeDocument/2006/relationships/hyperlink" Target="http://pbs.twimg.com/profile_images/1066911566677721088/Y2c6R_vM_normal.jpg" TargetMode="External" /><Relationship Id="rId434" Type="http://schemas.openxmlformats.org/officeDocument/2006/relationships/hyperlink" Target="http://pbs.twimg.com/profile_images/1066911566677721088/Y2c6R_vM_normal.jpg" TargetMode="External" /><Relationship Id="rId435" Type="http://schemas.openxmlformats.org/officeDocument/2006/relationships/hyperlink" Target="http://pbs.twimg.com/profile_images/1066911566677721088/Y2c6R_vM_normal.jpg" TargetMode="External" /><Relationship Id="rId436" Type="http://schemas.openxmlformats.org/officeDocument/2006/relationships/hyperlink" Target="http://pbs.twimg.com/profile_images/543701215264006144/OrNkt7_Z_normal.jpeg" TargetMode="External" /><Relationship Id="rId437" Type="http://schemas.openxmlformats.org/officeDocument/2006/relationships/hyperlink" Target="http://pbs.twimg.com/profile_images/543701215264006144/OrNkt7_Z_normal.jpeg" TargetMode="External" /><Relationship Id="rId438" Type="http://schemas.openxmlformats.org/officeDocument/2006/relationships/hyperlink" Target="http://pbs.twimg.com/profile_images/543701215264006144/OrNkt7_Z_normal.jpeg" TargetMode="External" /><Relationship Id="rId439" Type="http://schemas.openxmlformats.org/officeDocument/2006/relationships/hyperlink" Target="http://pbs.twimg.com/profile_images/543701215264006144/OrNkt7_Z_normal.jpeg" TargetMode="External" /><Relationship Id="rId440" Type="http://schemas.openxmlformats.org/officeDocument/2006/relationships/hyperlink" Target="http://pbs.twimg.com/profile_images/543701215264006144/OrNkt7_Z_normal.jpeg" TargetMode="External" /><Relationship Id="rId441" Type="http://schemas.openxmlformats.org/officeDocument/2006/relationships/hyperlink" Target="http://pbs.twimg.com/profile_images/543701215264006144/OrNkt7_Z_normal.jpeg" TargetMode="External" /><Relationship Id="rId442" Type="http://schemas.openxmlformats.org/officeDocument/2006/relationships/hyperlink" Target="http://pbs.twimg.com/profile_images/543701215264006144/OrNkt7_Z_normal.jpeg" TargetMode="External" /><Relationship Id="rId443" Type="http://schemas.openxmlformats.org/officeDocument/2006/relationships/hyperlink" Target="http://pbs.twimg.com/profile_images/543701215264006144/OrNkt7_Z_normal.jpeg" TargetMode="External" /><Relationship Id="rId444" Type="http://schemas.openxmlformats.org/officeDocument/2006/relationships/hyperlink" Target="http://pbs.twimg.com/profile_images/543701215264006144/OrNkt7_Z_normal.jpeg" TargetMode="External" /><Relationship Id="rId445" Type="http://schemas.openxmlformats.org/officeDocument/2006/relationships/hyperlink" Target="http://pbs.twimg.com/profile_images/543701215264006144/OrNkt7_Z_normal.jpeg" TargetMode="External" /><Relationship Id="rId446" Type="http://schemas.openxmlformats.org/officeDocument/2006/relationships/hyperlink" Target="http://pbs.twimg.com/profile_images/543701215264006144/OrNkt7_Z_normal.jpeg" TargetMode="External" /><Relationship Id="rId447" Type="http://schemas.openxmlformats.org/officeDocument/2006/relationships/hyperlink" Target="http://pbs.twimg.com/profile_images/543701215264006144/OrNkt7_Z_normal.jpeg" TargetMode="External" /><Relationship Id="rId448" Type="http://schemas.openxmlformats.org/officeDocument/2006/relationships/hyperlink" Target="http://pbs.twimg.com/profile_images/543701215264006144/OrNkt7_Z_normal.jpeg" TargetMode="External" /><Relationship Id="rId449" Type="http://schemas.openxmlformats.org/officeDocument/2006/relationships/hyperlink" Target="http://pbs.twimg.com/profile_images/543701215264006144/OrNkt7_Z_normal.jpeg" TargetMode="External" /><Relationship Id="rId450" Type="http://schemas.openxmlformats.org/officeDocument/2006/relationships/hyperlink" Target="http://pbs.twimg.com/profile_images/543701215264006144/OrNkt7_Z_normal.jpeg" TargetMode="External" /><Relationship Id="rId451" Type="http://schemas.openxmlformats.org/officeDocument/2006/relationships/hyperlink" Target="http://pbs.twimg.com/profile_images/1872581065/_cid_599_normal.jpg" TargetMode="External" /><Relationship Id="rId452" Type="http://schemas.openxmlformats.org/officeDocument/2006/relationships/hyperlink" Target="https://pbs.twimg.com/media/D-8kDubX4AEg6p2.jpg" TargetMode="External" /><Relationship Id="rId453" Type="http://schemas.openxmlformats.org/officeDocument/2006/relationships/hyperlink" Target="https://pbs.twimg.com/media/D-8rbSiXkAA-1IZ.jpg" TargetMode="External" /><Relationship Id="rId454" Type="http://schemas.openxmlformats.org/officeDocument/2006/relationships/hyperlink" Target="https://pbs.twimg.com/media/D-8sw1_XkAAZJ32.jpg" TargetMode="External" /><Relationship Id="rId455" Type="http://schemas.openxmlformats.org/officeDocument/2006/relationships/hyperlink" Target="https://pbs.twimg.com/media/D-9QfdyXYAA3qig.jpg" TargetMode="External" /><Relationship Id="rId456" Type="http://schemas.openxmlformats.org/officeDocument/2006/relationships/hyperlink" Target="https://pbs.twimg.com/media/D_GV2JgXsAEXnBK.jpg" TargetMode="External" /><Relationship Id="rId457" Type="http://schemas.openxmlformats.org/officeDocument/2006/relationships/hyperlink" Target="https://pbs.twimg.com/media/D_BnUGXX4AEBxQy.jpg" TargetMode="External" /><Relationship Id="rId458" Type="http://schemas.openxmlformats.org/officeDocument/2006/relationships/hyperlink" Target="http://pbs.twimg.com/profile_images/3736492331/abb2ac2e9d4c63cc2b7695b3fc0ce7f1_normal.jpeg" TargetMode="External" /><Relationship Id="rId459" Type="http://schemas.openxmlformats.org/officeDocument/2006/relationships/hyperlink" Target="http://pbs.twimg.com/profile_images/530024491703738368/IpUWoLDg_normal.jpeg" TargetMode="External" /><Relationship Id="rId460" Type="http://schemas.openxmlformats.org/officeDocument/2006/relationships/hyperlink" Target="https://pbs.twimg.com/media/D_HKu9iXYAEu2Lj.jpg" TargetMode="External" /><Relationship Id="rId461" Type="http://schemas.openxmlformats.org/officeDocument/2006/relationships/hyperlink" Target="https://pbs.twimg.com/media/D-zd7exWwAE9nYI.jpg" TargetMode="External" /><Relationship Id="rId462" Type="http://schemas.openxmlformats.org/officeDocument/2006/relationships/hyperlink" Target="https://pbs.twimg.com/media/D-9-_JcWwAAklZl.jpg" TargetMode="External" /><Relationship Id="rId463" Type="http://schemas.openxmlformats.org/officeDocument/2006/relationships/hyperlink" Target="http://pbs.twimg.com/profile_images/767014602169286656/gAInEenp_normal.jpg" TargetMode="External" /><Relationship Id="rId464" Type="http://schemas.openxmlformats.org/officeDocument/2006/relationships/hyperlink" Target="https://pbs.twimg.com/media/D_HbMsMU0AE_B1x.jpg" TargetMode="External" /><Relationship Id="rId465" Type="http://schemas.openxmlformats.org/officeDocument/2006/relationships/hyperlink" Target="http://pbs.twimg.com/profile_images/767014602169286656/gAInEenp_normal.jpg" TargetMode="External" /><Relationship Id="rId466" Type="http://schemas.openxmlformats.org/officeDocument/2006/relationships/hyperlink" Target="https://pbs.twimg.com/media/D_IU_HWXUAMCF_Q.jpg" TargetMode="External" /><Relationship Id="rId467" Type="http://schemas.openxmlformats.org/officeDocument/2006/relationships/hyperlink" Target="https://pbs.twimg.com/media/D_IU_HWXUAMCF_Q.jpg" TargetMode="External" /><Relationship Id="rId468" Type="http://schemas.openxmlformats.org/officeDocument/2006/relationships/hyperlink" Target="https://pbs.twimg.com/media/D_JfFAdXUAET3fZ.jpg" TargetMode="External" /><Relationship Id="rId469" Type="http://schemas.openxmlformats.org/officeDocument/2006/relationships/hyperlink" Target="https://pbs.twimg.com/media/D_KXmDRWwAAlb48.jpg" TargetMode="External" /><Relationship Id="rId470" Type="http://schemas.openxmlformats.org/officeDocument/2006/relationships/hyperlink" Target="http://pbs.twimg.com/profile_images/1141011657860083712/0HMDcgBo_normal.jpg" TargetMode="External" /><Relationship Id="rId471" Type="http://schemas.openxmlformats.org/officeDocument/2006/relationships/hyperlink" Target="http://pbs.twimg.com/profile_images/1141011657860083712/0HMDcgBo_normal.jpg" TargetMode="External" /><Relationship Id="rId472" Type="http://schemas.openxmlformats.org/officeDocument/2006/relationships/hyperlink" Target="http://pbs.twimg.com/profile_images/1141011657860083712/0HMDcgBo_normal.jpg" TargetMode="External" /><Relationship Id="rId473" Type="http://schemas.openxmlformats.org/officeDocument/2006/relationships/hyperlink" Target="http://pbs.twimg.com/profile_images/898216681394262016/Ojqui59V_normal.jpg" TargetMode="External" /><Relationship Id="rId474" Type="http://schemas.openxmlformats.org/officeDocument/2006/relationships/hyperlink" Target="http://pbs.twimg.com/profile_images/1017274072156303360/XHuVo0pn_normal.jpg" TargetMode="External" /><Relationship Id="rId475" Type="http://schemas.openxmlformats.org/officeDocument/2006/relationships/hyperlink" Target="https://pbs.twimg.com/media/D_NN4BLXkAMmzco.jpg" TargetMode="External" /><Relationship Id="rId476" Type="http://schemas.openxmlformats.org/officeDocument/2006/relationships/hyperlink" Target="https://pbs.twimg.com/media/D-0HDgWW4AAI5sW.png" TargetMode="External" /><Relationship Id="rId477" Type="http://schemas.openxmlformats.org/officeDocument/2006/relationships/hyperlink" Target="http://pbs.twimg.com/profile_images/978270779707154433/_2Q66n9p_normal.jpg" TargetMode="External" /><Relationship Id="rId478" Type="http://schemas.openxmlformats.org/officeDocument/2006/relationships/hyperlink" Target="http://pbs.twimg.com/profile_images/978270779707154433/_2Q66n9p_normal.jpg" TargetMode="External" /><Relationship Id="rId479" Type="http://schemas.openxmlformats.org/officeDocument/2006/relationships/hyperlink" Target="http://pbs.twimg.com/profile_images/1003160959773495296/QNm1C2Ft_normal.jpg" TargetMode="External" /><Relationship Id="rId480" Type="http://schemas.openxmlformats.org/officeDocument/2006/relationships/hyperlink" Target="http://pbs.twimg.com/profile_images/1134250767303315456/FhVf3yGm_normal.jpg" TargetMode="External" /><Relationship Id="rId481" Type="http://schemas.openxmlformats.org/officeDocument/2006/relationships/hyperlink" Target="http://pbs.twimg.com/profile_images/1115062335700389888/TBz-L-_s_normal.jpg" TargetMode="External" /><Relationship Id="rId482" Type="http://schemas.openxmlformats.org/officeDocument/2006/relationships/hyperlink" Target="http://pbs.twimg.com/profile_images/1115062335700389888/TBz-L-_s_normal.jpg" TargetMode="External" /><Relationship Id="rId483" Type="http://schemas.openxmlformats.org/officeDocument/2006/relationships/hyperlink" Target="http://pbs.twimg.com/profile_images/1115062335700389888/TBz-L-_s_normal.jpg" TargetMode="External" /><Relationship Id="rId484" Type="http://schemas.openxmlformats.org/officeDocument/2006/relationships/hyperlink" Target="http://pbs.twimg.com/profile_images/1115062335700389888/TBz-L-_s_normal.jpg" TargetMode="External" /><Relationship Id="rId485" Type="http://schemas.openxmlformats.org/officeDocument/2006/relationships/hyperlink" Target="http://pbs.twimg.com/profile_images/1115062335700389888/TBz-L-_s_normal.jpg" TargetMode="External" /><Relationship Id="rId486" Type="http://schemas.openxmlformats.org/officeDocument/2006/relationships/hyperlink" Target="http://pbs.twimg.com/profile_images/1115062335700389888/TBz-L-_s_normal.jpg" TargetMode="External" /><Relationship Id="rId487" Type="http://schemas.openxmlformats.org/officeDocument/2006/relationships/hyperlink" Target="http://pbs.twimg.com/profile_images/1115062335700389888/TBz-L-_s_normal.jpg" TargetMode="External" /><Relationship Id="rId488" Type="http://schemas.openxmlformats.org/officeDocument/2006/relationships/hyperlink" Target="http://pbs.twimg.com/profile_images/1115062335700389888/TBz-L-_s_normal.jpg" TargetMode="External" /><Relationship Id="rId489" Type="http://schemas.openxmlformats.org/officeDocument/2006/relationships/hyperlink" Target="http://pbs.twimg.com/profile_images/1115062335700389888/TBz-L-_s_normal.jpg" TargetMode="External" /><Relationship Id="rId490" Type="http://schemas.openxmlformats.org/officeDocument/2006/relationships/hyperlink" Target="http://pbs.twimg.com/profile_images/1115062335700389888/TBz-L-_s_normal.jpg" TargetMode="External" /><Relationship Id="rId491" Type="http://schemas.openxmlformats.org/officeDocument/2006/relationships/hyperlink" Target="http://pbs.twimg.com/profile_images/1115062335700389888/TBz-L-_s_normal.jpg" TargetMode="External" /><Relationship Id="rId492" Type="http://schemas.openxmlformats.org/officeDocument/2006/relationships/hyperlink" Target="http://pbs.twimg.com/profile_images/1115062335700389888/TBz-L-_s_normal.jpg" TargetMode="External" /><Relationship Id="rId493" Type="http://schemas.openxmlformats.org/officeDocument/2006/relationships/hyperlink" Target="http://pbs.twimg.com/profile_images/1115062335700389888/TBz-L-_s_normal.jpg" TargetMode="External" /><Relationship Id="rId494" Type="http://schemas.openxmlformats.org/officeDocument/2006/relationships/hyperlink" Target="http://pbs.twimg.com/profile_images/1115062335700389888/TBz-L-_s_normal.jpg" TargetMode="External" /><Relationship Id="rId495" Type="http://schemas.openxmlformats.org/officeDocument/2006/relationships/hyperlink" Target="http://pbs.twimg.com/profile_images/1115062335700389888/TBz-L-_s_normal.jpg" TargetMode="External" /><Relationship Id="rId496" Type="http://schemas.openxmlformats.org/officeDocument/2006/relationships/hyperlink" Target="http://pbs.twimg.com/profile_images/1115062335700389888/TBz-L-_s_normal.jpg" TargetMode="External" /><Relationship Id="rId497" Type="http://schemas.openxmlformats.org/officeDocument/2006/relationships/hyperlink" Target="http://pbs.twimg.com/profile_images/1101456430593466369/tLtywTYG_normal.png" TargetMode="External" /><Relationship Id="rId498" Type="http://schemas.openxmlformats.org/officeDocument/2006/relationships/hyperlink" Target="http://pbs.twimg.com/profile_images/1101456430593466369/tLtywTYG_normal.png" TargetMode="External" /><Relationship Id="rId499" Type="http://schemas.openxmlformats.org/officeDocument/2006/relationships/hyperlink" Target="http://pbs.twimg.com/profile_images/1101456430593466369/tLtywTYG_normal.png" TargetMode="External" /><Relationship Id="rId500" Type="http://schemas.openxmlformats.org/officeDocument/2006/relationships/hyperlink" Target="http://pbs.twimg.com/profile_images/1101456430593466369/tLtywTYG_normal.png" TargetMode="External" /><Relationship Id="rId501" Type="http://schemas.openxmlformats.org/officeDocument/2006/relationships/hyperlink" Target="http://pbs.twimg.com/profile_images/1101456430593466369/tLtywTYG_normal.png" TargetMode="External" /><Relationship Id="rId502" Type="http://schemas.openxmlformats.org/officeDocument/2006/relationships/hyperlink" Target="http://pbs.twimg.com/profile_images/1101456430593466369/tLtywTYG_normal.png" TargetMode="External" /><Relationship Id="rId503" Type="http://schemas.openxmlformats.org/officeDocument/2006/relationships/hyperlink" Target="http://pbs.twimg.com/profile_images/1101456430593466369/tLtywTYG_normal.png" TargetMode="External" /><Relationship Id="rId504" Type="http://schemas.openxmlformats.org/officeDocument/2006/relationships/hyperlink" Target="http://pbs.twimg.com/profile_images/1101456430593466369/tLtywTYG_normal.png" TargetMode="External" /><Relationship Id="rId505" Type="http://schemas.openxmlformats.org/officeDocument/2006/relationships/hyperlink" Target="http://pbs.twimg.com/profile_images/1101456430593466369/tLtywTYG_normal.png" TargetMode="External" /><Relationship Id="rId506" Type="http://schemas.openxmlformats.org/officeDocument/2006/relationships/hyperlink" Target="http://pbs.twimg.com/profile_images/1101456430593466369/tLtywTYG_normal.png" TargetMode="External" /><Relationship Id="rId507" Type="http://schemas.openxmlformats.org/officeDocument/2006/relationships/hyperlink" Target="http://pbs.twimg.com/profile_images/1101456430593466369/tLtywTYG_normal.png" TargetMode="External" /><Relationship Id="rId508" Type="http://schemas.openxmlformats.org/officeDocument/2006/relationships/hyperlink" Target="http://pbs.twimg.com/profile_images/1101456430593466369/tLtywTYG_normal.png" TargetMode="External" /><Relationship Id="rId509" Type="http://schemas.openxmlformats.org/officeDocument/2006/relationships/hyperlink" Target="http://pbs.twimg.com/profile_images/1101456430593466369/tLtywTYG_normal.png" TargetMode="External" /><Relationship Id="rId510" Type="http://schemas.openxmlformats.org/officeDocument/2006/relationships/hyperlink" Target="http://pbs.twimg.com/profile_images/1101456430593466369/tLtywTYG_normal.png" TargetMode="External" /><Relationship Id="rId511" Type="http://schemas.openxmlformats.org/officeDocument/2006/relationships/hyperlink" Target="http://pbs.twimg.com/profile_images/1101456430593466369/tLtywTYG_normal.png" TargetMode="External" /><Relationship Id="rId512" Type="http://schemas.openxmlformats.org/officeDocument/2006/relationships/hyperlink" Target="https://pbs.twimg.com/media/DmLJaPUW0AMQWP-.jpg" TargetMode="External" /><Relationship Id="rId513" Type="http://schemas.openxmlformats.org/officeDocument/2006/relationships/hyperlink" Target="http://pbs.twimg.com/profile_images/1036523824081186817/kN9DigTQ_normal.jpg" TargetMode="External" /><Relationship Id="rId514" Type="http://schemas.openxmlformats.org/officeDocument/2006/relationships/hyperlink" Target="http://pbs.twimg.com/profile_images/1036523824081186817/kN9DigTQ_normal.jpg" TargetMode="External" /><Relationship Id="rId515" Type="http://schemas.openxmlformats.org/officeDocument/2006/relationships/hyperlink" Target="http://pbs.twimg.com/profile_images/1036523824081186817/kN9DigTQ_normal.jpg" TargetMode="External" /><Relationship Id="rId516" Type="http://schemas.openxmlformats.org/officeDocument/2006/relationships/hyperlink" Target="http://pbs.twimg.com/profile_images/1036523824081186817/kN9DigTQ_normal.jpg" TargetMode="External" /><Relationship Id="rId517" Type="http://schemas.openxmlformats.org/officeDocument/2006/relationships/hyperlink" Target="http://pbs.twimg.com/profile_images/1036523824081186817/kN9DigTQ_normal.jpg" TargetMode="External" /><Relationship Id="rId518" Type="http://schemas.openxmlformats.org/officeDocument/2006/relationships/hyperlink" Target="http://pbs.twimg.com/profile_images/1036523824081186817/kN9DigTQ_normal.jpg" TargetMode="External" /><Relationship Id="rId519" Type="http://schemas.openxmlformats.org/officeDocument/2006/relationships/hyperlink" Target="http://pbs.twimg.com/profile_images/1036523824081186817/kN9DigTQ_normal.jpg" TargetMode="External" /><Relationship Id="rId520" Type="http://schemas.openxmlformats.org/officeDocument/2006/relationships/hyperlink" Target="http://pbs.twimg.com/profile_images/749364509190524928/UITNLp3U_normal.jpg" TargetMode="External" /><Relationship Id="rId521" Type="http://schemas.openxmlformats.org/officeDocument/2006/relationships/hyperlink" Target="http://pbs.twimg.com/profile_images/749364509190524928/UITNLp3U_normal.jpg" TargetMode="External" /><Relationship Id="rId522" Type="http://schemas.openxmlformats.org/officeDocument/2006/relationships/hyperlink" Target="http://pbs.twimg.com/profile_images/749364509190524928/UITNLp3U_normal.jpg" TargetMode="External" /><Relationship Id="rId523" Type="http://schemas.openxmlformats.org/officeDocument/2006/relationships/hyperlink" Target="http://pbs.twimg.com/profile_images/749364509190524928/UITNLp3U_normal.jpg" TargetMode="External" /><Relationship Id="rId524" Type="http://schemas.openxmlformats.org/officeDocument/2006/relationships/hyperlink" Target="http://pbs.twimg.com/profile_images/749364509190524928/UITNLp3U_normal.jpg" TargetMode="External" /><Relationship Id="rId525" Type="http://schemas.openxmlformats.org/officeDocument/2006/relationships/hyperlink" Target="http://pbs.twimg.com/profile_images/749364509190524928/UITNLp3U_normal.jpg" TargetMode="External" /><Relationship Id="rId526" Type="http://schemas.openxmlformats.org/officeDocument/2006/relationships/hyperlink" Target="http://pbs.twimg.com/profile_images/749364509190524928/UITNLp3U_normal.jpg" TargetMode="External" /><Relationship Id="rId527" Type="http://schemas.openxmlformats.org/officeDocument/2006/relationships/hyperlink" Target="http://pbs.twimg.com/profile_images/749364509190524928/UITNLp3U_normal.jpg" TargetMode="External" /><Relationship Id="rId528" Type="http://schemas.openxmlformats.org/officeDocument/2006/relationships/hyperlink" Target="http://pbs.twimg.com/profile_images/749364509190524928/UITNLp3U_normal.jpg" TargetMode="External" /><Relationship Id="rId529" Type="http://schemas.openxmlformats.org/officeDocument/2006/relationships/hyperlink" Target="http://pbs.twimg.com/profile_images/749364509190524928/UITNLp3U_normal.jpg" TargetMode="External" /><Relationship Id="rId530" Type="http://schemas.openxmlformats.org/officeDocument/2006/relationships/hyperlink" Target="http://pbs.twimg.com/profile_images/749364509190524928/UITNLp3U_normal.jpg" TargetMode="External" /><Relationship Id="rId531" Type="http://schemas.openxmlformats.org/officeDocument/2006/relationships/hyperlink" Target="http://pbs.twimg.com/profile_images/749364509190524928/UITNLp3U_normal.jpg" TargetMode="External" /><Relationship Id="rId532" Type="http://schemas.openxmlformats.org/officeDocument/2006/relationships/hyperlink" Target="http://pbs.twimg.com/profile_images/1142897501860704257/b0NvOzk-_normal.jpg" TargetMode="External" /><Relationship Id="rId533" Type="http://schemas.openxmlformats.org/officeDocument/2006/relationships/hyperlink" Target="http://pbs.twimg.com/profile_images/1142897501860704257/b0NvOzk-_normal.jpg" TargetMode="External" /><Relationship Id="rId534" Type="http://schemas.openxmlformats.org/officeDocument/2006/relationships/hyperlink" Target="http://pbs.twimg.com/profile_images/1142897501860704257/b0NvOzk-_normal.jpg" TargetMode="External" /><Relationship Id="rId535" Type="http://schemas.openxmlformats.org/officeDocument/2006/relationships/hyperlink" Target="http://pbs.twimg.com/profile_images/1142897501860704257/b0NvOzk-_normal.jpg" TargetMode="External" /><Relationship Id="rId536" Type="http://schemas.openxmlformats.org/officeDocument/2006/relationships/hyperlink" Target="http://pbs.twimg.com/profile_images/1041029715363069952/ekF0BCup_normal.jpg" TargetMode="External" /><Relationship Id="rId537" Type="http://schemas.openxmlformats.org/officeDocument/2006/relationships/hyperlink" Target="http://pbs.twimg.com/profile_images/1041029715363069952/ekF0BCup_normal.jpg" TargetMode="External" /><Relationship Id="rId538" Type="http://schemas.openxmlformats.org/officeDocument/2006/relationships/hyperlink" Target="http://pbs.twimg.com/profile_images/1041029715363069952/ekF0BCup_normal.jpg" TargetMode="External" /><Relationship Id="rId539" Type="http://schemas.openxmlformats.org/officeDocument/2006/relationships/hyperlink" Target="http://pbs.twimg.com/profile_images/1041029715363069952/ekF0BCup_normal.jpg" TargetMode="External" /><Relationship Id="rId540" Type="http://schemas.openxmlformats.org/officeDocument/2006/relationships/hyperlink" Target="http://pbs.twimg.com/profile_images/1041029715363069952/ekF0BCup_normal.jpg" TargetMode="External" /><Relationship Id="rId541" Type="http://schemas.openxmlformats.org/officeDocument/2006/relationships/hyperlink" Target="http://pbs.twimg.com/profile_images/1041029715363069952/ekF0BCup_normal.jpg" TargetMode="External" /><Relationship Id="rId542" Type="http://schemas.openxmlformats.org/officeDocument/2006/relationships/hyperlink" Target="http://pbs.twimg.com/profile_images/1041029715363069952/ekF0BCup_normal.jpg" TargetMode="External" /><Relationship Id="rId543" Type="http://schemas.openxmlformats.org/officeDocument/2006/relationships/hyperlink" Target="http://pbs.twimg.com/profile_images/1041029715363069952/ekF0BCup_normal.jpg" TargetMode="External" /><Relationship Id="rId544" Type="http://schemas.openxmlformats.org/officeDocument/2006/relationships/hyperlink" Target="http://pbs.twimg.com/profile_images/1041029715363069952/ekF0BCup_normal.jpg" TargetMode="External" /><Relationship Id="rId545" Type="http://schemas.openxmlformats.org/officeDocument/2006/relationships/hyperlink" Target="http://pbs.twimg.com/profile_images/1041029715363069952/ekF0BCup_normal.jpg" TargetMode="External" /><Relationship Id="rId546" Type="http://schemas.openxmlformats.org/officeDocument/2006/relationships/hyperlink" Target="https://pbs.twimg.com/media/D8zMw6JXUAEFM1k.jpg" TargetMode="External" /><Relationship Id="rId547" Type="http://schemas.openxmlformats.org/officeDocument/2006/relationships/hyperlink" Target="http://pbs.twimg.com/profile_images/1041029715363069952/ekF0BCup_normal.jpg" TargetMode="External" /><Relationship Id="rId548" Type="http://schemas.openxmlformats.org/officeDocument/2006/relationships/hyperlink" Target="http://pbs.twimg.com/profile_images/1041029715363069952/ekF0BCup_normal.jpg" TargetMode="External" /><Relationship Id="rId549" Type="http://schemas.openxmlformats.org/officeDocument/2006/relationships/hyperlink" Target="http://pbs.twimg.com/profile_images/1041029715363069952/ekF0BCup_normal.jpg" TargetMode="External" /><Relationship Id="rId550" Type="http://schemas.openxmlformats.org/officeDocument/2006/relationships/hyperlink" Target="http://pbs.twimg.com/profile_images/1041029715363069952/ekF0BCup_normal.jpg" TargetMode="External" /><Relationship Id="rId551" Type="http://schemas.openxmlformats.org/officeDocument/2006/relationships/hyperlink" Target="http://pbs.twimg.com/profile_images/1041029715363069952/ekF0BCup_normal.jpg" TargetMode="External" /><Relationship Id="rId552" Type="http://schemas.openxmlformats.org/officeDocument/2006/relationships/hyperlink" Target="http://pbs.twimg.com/profile_images/1041029715363069952/ekF0BCup_normal.jpg" TargetMode="External" /><Relationship Id="rId553" Type="http://schemas.openxmlformats.org/officeDocument/2006/relationships/hyperlink" Target="http://pbs.twimg.com/profile_images/1041029715363069952/ekF0BCup_normal.jpg" TargetMode="External" /><Relationship Id="rId554" Type="http://schemas.openxmlformats.org/officeDocument/2006/relationships/hyperlink" Target="http://pbs.twimg.com/profile_images/1041029715363069952/ekF0BCup_normal.jpg" TargetMode="External" /><Relationship Id="rId555" Type="http://schemas.openxmlformats.org/officeDocument/2006/relationships/hyperlink" Target="http://pbs.twimg.com/profile_images/1041029715363069952/ekF0BCup_normal.jpg" TargetMode="External" /><Relationship Id="rId556" Type="http://schemas.openxmlformats.org/officeDocument/2006/relationships/hyperlink" Target="http://pbs.twimg.com/profile_images/1041029715363069952/ekF0BCup_normal.jpg" TargetMode="External" /><Relationship Id="rId557" Type="http://schemas.openxmlformats.org/officeDocument/2006/relationships/hyperlink" Target="http://pbs.twimg.com/profile_images/1041029715363069952/ekF0BCup_normal.jpg" TargetMode="External" /><Relationship Id="rId558" Type="http://schemas.openxmlformats.org/officeDocument/2006/relationships/hyperlink" Target="http://pbs.twimg.com/profile_images/1041029715363069952/ekF0BCup_normal.jpg" TargetMode="External" /><Relationship Id="rId559" Type="http://schemas.openxmlformats.org/officeDocument/2006/relationships/hyperlink" Target="http://pbs.twimg.com/profile_images/1041029715363069952/ekF0BCup_normal.jpg" TargetMode="External" /><Relationship Id="rId560" Type="http://schemas.openxmlformats.org/officeDocument/2006/relationships/hyperlink" Target="http://pbs.twimg.com/profile_images/1041029715363069952/ekF0BCup_normal.jpg" TargetMode="External" /><Relationship Id="rId561" Type="http://schemas.openxmlformats.org/officeDocument/2006/relationships/hyperlink" Target="http://pbs.twimg.com/profile_images/1041029715363069952/ekF0BCup_normal.jpg" TargetMode="External" /><Relationship Id="rId562" Type="http://schemas.openxmlformats.org/officeDocument/2006/relationships/hyperlink" Target="http://pbs.twimg.com/profile_images/1041029715363069952/ekF0BCup_normal.jpg" TargetMode="External" /><Relationship Id="rId563" Type="http://schemas.openxmlformats.org/officeDocument/2006/relationships/hyperlink" Target="http://pbs.twimg.com/profile_images/1041029715363069952/ekF0BCup_normal.jpg" TargetMode="External" /><Relationship Id="rId564" Type="http://schemas.openxmlformats.org/officeDocument/2006/relationships/hyperlink" Target="http://pbs.twimg.com/profile_images/1276796161/IMAG0386_normal.jpg" TargetMode="External" /><Relationship Id="rId565" Type="http://schemas.openxmlformats.org/officeDocument/2006/relationships/hyperlink" Target="http://pbs.twimg.com/profile_images/1276796161/IMAG0386_normal.jpg" TargetMode="External" /><Relationship Id="rId566" Type="http://schemas.openxmlformats.org/officeDocument/2006/relationships/hyperlink" Target="https://pbs.twimg.com/media/D_BzXK_WwAAHsRc.jpg" TargetMode="External" /><Relationship Id="rId567" Type="http://schemas.openxmlformats.org/officeDocument/2006/relationships/hyperlink" Target="https://pbs.twimg.com/media/D_Ls31yXkAAT27w.jpg" TargetMode="External" /><Relationship Id="rId568" Type="http://schemas.openxmlformats.org/officeDocument/2006/relationships/hyperlink" Target="http://pbs.twimg.com/profile_images/1045016357257920512/1qA7HXn4_normal.jpg" TargetMode="External" /><Relationship Id="rId569" Type="http://schemas.openxmlformats.org/officeDocument/2006/relationships/hyperlink" Target="http://pbs.twimg.com/profile_images/1064309399869505537/mVj6BJXT_normal.jpg" TargetMode="External" /><Relationship Id="rId570" Type="http://schemas.openxmlformats.org/officeDocument/2006/relationships/hyperlink" Target="https://pbs.twimg.com/media/D_RtK8CU4AMd8BQ.jpg" TargetMode="External" /><Relationship Id="rId571" Type="http://schemas.openxmlformats.org/officeDocument/2006/relationships/hyperlink" Target="https://pbs.twimg.com/media/D-jsU2PW4AAFujb.png" TargetMode="External" /><Relationship Id="rId572" Type="http://schemas.openxmlformats.org/officeDocument/2006/relationships/hyperlink" Target="https://pbs.twimg.com/media/D_HT8hKWkAUVeTY.jpg" TargetMode="External" /><Relationship Id="rId573" Type="http://schemas.openxmlformats.org/officeDocument/2006/relationships/hyperlink" Target="http://pbs.twimg.com/profile_images/966676343365791745/juOXzDmw_normal.jpg" TargetMode="External" /><Relationship Id="rId574" Type="http://schemas.openxmlformats.org/officeDocument/2006/relationships/hyperlink" Target="http://pbs.twimg.com/profile_images/966676343365791745/juOXzDmw_normal.jpg" TargetMode="External" /><Relationship Id="rId575" Type="http://schemas.openxmlformats.org/officeDocument/2006/relationships/hyperlink" Target="https://pbs.twimg.com/media/D_SCpv_X4AAoEaR.jpg" TargetMode="External" /><Relationship Id="rId576" Type="http://schemas.openxmlformats.org/officeDocument/2006/relationships/hyperlink" Target="https://pbs.twimg.com/media/D-kjPOLXUAAy8R4.jpg" TargetMode="External" /><Relationship Id="rId577" Type="http://schemas.openxmlformats.org/officeDocument/2006/relationships/hyperlink" Target="http://pbs.twimg.com/profile_images/966676343365791745/juOXzDmw_normal.jpg" TargetMode="External" /><Relationship Id="rId578" Type="http://schemas.openxmlformats.org/officeDocument/2006/relationships/hyperlink" Target="https://pbs.twimg.com/media/D-ps1rUWwAIVNB6.jpg" TargetMode="External" /><Relationship Id="rId579" Type="http://schemas.openxmlformats.org/officeDocument/2006/relationships/hyperlink" Target="https://pbs.twimg.com/media/D-u2bECX4AAnmxC.jpg" TargetMode="External" /><Relationship Id="rId580" Type="http://schemas.openxmlformats.org/officeDocument/2006/relationships/hyperlink" Target="https://pbs.twimg.com/media/D-ySH5sWkAAow0A.jpg" TargetMode="External" /><Relationship Id="rId581" Type="http://schemas.openxmlformats.org/officeDocument/2006/relationships/hyperlink" Target="http://pbs.twimg.com/profile_images/966676343365791745/juOXzDmw_normal.jpg" TargetMode="External" /><Relationship Id="rId582" Type="http://schemas.openxmlformats.org/officeDocument/2006/relationships/hyperlink" Target="https://pbs.twimg.com/media/D-4SpsuWwAAVSe0.png" TargetMode="External" /><Relationship Id="rId583" Type="http://schemas.openxmlformats.org/officeDocument/2006/relationships/hyperlink" Target="https://pbs.twimg.com/media/D--TL6hXYAEbzFB.jpg" TargetMode="External" /><Relationship Id="rId584" Type="http://schemas.openxmlformats.org/officeDocument/2006/relationships/hyperlink" Target="https://pbs.twimg.com/media/D_Bu6CfWwAEwrgW.jpg" TargetMode="External" /><Relationship Id="rId585" Type="http://schemas.openxmlformats.org/officeDocument/2006/relationships/hyperlink" Target="https://pbs.twimg.com/media/D_DcynSXoAEybS4.jpg" TargetMode="External" /><Relationship Id="rId586" Type="http://schemas.openxmlformats.org/officeDocument/2006/relationships/hyperlink" Target="https://pbs.twimg.com/media/D_G4fs4W4AEEm6T.jpg" TargetMode="External" /><Relationship Id="rId587" Type="http://schemas.openxmlformats.org/officeDocument/2006/relationships/hyperlink" Target="https://pbs.twimg.com/media/D_HvcZ0WwAEFpWw.jpg" TargetMode="External" /><Relationship Id="rId588" Type="http://schemas.openxmlformats.org/officeDocument/2006/relationships/hyperlink" Target="https://pbs.twimg.com/media/D_ImaD8XkAAvfaq.jpg" TargetMode="External" /><Relationship Id="rId589" Type="http://schemas.openxmlformats.org/officeDocument/2006/relationships/hyperlink" Target="https://pbs.twimg.com/media/D_MCFZgW4AA6KFU.jpg" TargetMode="External" /><Relationship Id="rId590" Type="http://schemas.openxmlformats.org/officeDocument/2006/relationships/hyperlink" Target="https://pbs.twimg.com/media/D_RLrlnU8AAoN4k.jpg" TargetMode="External" /><Relationship Id="rId591" Type="http://schemas.openxmlformats.org/officeDocument/2006/relationships/hyperlink" Target="https://pbs.twimg.com/media/D-9fuvoWkAQfUgf.jpg" TargetMode="External" /><Relationship Id="rId592" Type="http://schemas.openxmlformats.org/officeDocument/2006/relationships/hyperlink" Target="https://pbs.twimg.com/media/D_SCqJ5XkAENg_0.jpg" TargetMode="External" /><Relationship Id="rId593" Type="http://schemas.openxmlformats.org/officeDocument/2006/relationships/hyperlink" Target="http://pbs.twimg.com/profile_images/897595726884085760/hMD7qjSZ_normal.jpg" TargetMode="External" /><Relationship Id="rId594" Type="http://schemas.openxmlformats.org/officeDocument/2006/relationships/hyperlink" Target="https://pbs.twimg.com/ext_tw_video_thumb/1149576119596670977/pu/img/VnUGkRRJYiMvIBhe.jpg" TargetMode="External" /><Relationship Id="rId595" Type="http://schemas.openxmlformats.org/officeDocument/2006/relationships/hyperlink" Target="https://pbs.twimg.com/ext_tw_video_thumb/1149704467505438721/pu/img/ZFKRaz7jc79DzKom.jpg" TargetMode="External" /><Relationship Id="rId596" Type="http://schemas.openxmlformats.org/officeDocument/2006/relationships/hyperlink" Target="https://twitter.com/researchmrx/status/1146242812956086272" TargetMode="External" /><Relationship Id="rId597" Type="http://schemas.openxmlformats.org/officeDocument/2006/relationships/hyperlink" Target="https://twitter.com/aggie_east1/status/1146281692547768320" TargetMode="External" /><Relationship Id="rId598" Type="http://schemas.openxmlformats.org/officeDocument/2006/relationships/hyperlink" Target="https://twitter.com/aggie_east1/status/1146281692547768320" TargetMode="External" /><Relationship Id="rId599" Type="http://schemas.openxmlformats.org/officeDocument/2006/relationships/hyperlink" Target="https://twitter.com/vfd128/status/1146307446476091392" TargetMode="External" /><Relationship Id="rId600" Type="http://schemas.openxmlformats.org/officeDocument/2006/relationships/hyperlink" Target="https://twitter.com/nordcomputer/status/1146318968346599424" TargetMode="External" /><Relationship Id="rId601" Type="http://schemas.openxmlformats.org/officeDocument/2006/relationships/hyperlink" Target="https://twitter.com/veritasgenetics/status/1145743546982576128" TargetMode="External" /><Relationship Id="rId602" Type="http://schemas.openxmlformats.org/officeDocument/2006/relationships/hyperlink" Target="https://twitter.com/dnacowgirl/status/1146350035103297536" TargetMode="External" /><Relationship Id="rId603" Type="http://schemas.openxmlformats.org/officeDocument/2006/relationships/hyperlink" Target="https://twitter.com/veritasgenetics/status/1145743546982576128" TargetMode="External" /><Relationship Id="rId604" Type="http://schemas.openxmlformats.org/officeDocument/2006/relationships/hyperlink" Target="https://twitter.com/dnacowgirl/status/1146350035103297536" TargetMode="External" /><Relationship Id="rId605" Type="http://schemas.openxmlformats.org/officeDocument/2006/relationships/hyperlink" Target="https://twitter.com/veritasgenetics/status/1145743546982576128" TargetMode="External" /><Relationship Id="rId606" Type="http://schemas.openxmlformats.org/officeDocument/2006/relationships/hyperlink" Target="https://twitter.com/dnacowgirl/status/1146350035103297536" TargetMode="External" /><Relationship Id="rId607" Type="http://schemas.openxmlformats.org/officeDocument/2006/relationships/hyperlink" Target="https://twitter.com/veritasgenetics/status/1145743546982576128" TargetMode="External" /><Relationship Id="rId608" Type="http://schemas.openxmlformats.org/officeDocument/2006/relationships/hyperlink" Target="https://twitter.com/dnacowgirl/status/1146350035103297536" TargetMode="External" /><Relationship Id="rId609" Type="http://schemas.openxmlformats.org/officeDocument/2006/relationships/hyperlink" Target="https://twitter.com/veritasgenetics/status/1145743546982576128" TargetMode="External" /><Relationship Id="rId610" Type="http://schemas.openxmlformats.org/officeDocument/2006/relationships/hyperlink" Target="https://twitter.com/dnacowgirl/status/1146350035103297536" TargetMode="External" /><Relationship Id="rId611" Type="http://schemas.openxmlformats.org/officeDocument/2006/relationships/hyperlink" Target="https://twitter.com/dnacowgirl/status/1146350035103297536" TargetMode="External" /><Relationship Id="rId612" Type="http://schemas.openxmlformats.org/officeDocument/2006/relationships/hyperlink" Target="https://twitter.com/dnacowgirl/status/1146350035103297536" TargetMode="External" /><Relationship Id="rId613" Type="http://schemas.openxmlformats.org/officeDocument/2006/relationships/hyperlink" Target="https://twitter.com/piphutch1/status/1146398854880714757" TargetMode="External" /><Relationship Id="rId614" Type="http://schemas.openxmlformats.org/officeDocument/2006/relationships/hyperlink" Target="https://twitter.com/piphutch1/status/1146398854880714757" TargetMode="External" /><Relationship Id="rId615" Type="http://schemas.openxmlformats.org/officeDocument/2006/relationships/hyperlink" Target="https://twitter.com/cakunyili/status/1146457219292160002" TargetMode="External" /><Relationship Id="rId616" Type="http://schemas.openxmlformats.org/officeDocument/2006/relationships/hyperlink" Target="https://twitter.com/therealmcteag/status/1146469645542723584" TargetMode="External" /><Relationship Id="rId617" Type="http://schemas.openxmlformats.org/officeDocument/2006/relationships/hyperlink" Target="https://twitter.com/lokeshbezzam/status/1146471959661690880" TargetMode="External" /><Relationship Id="rId618" Type="http://schemas.openxmlformats.org/officeDocument/2006/relationships/hyperlink" Target="https://twitter.com/dnafitnesstest/status/1146532737261740034" TargetMode="External" /><Relationship Id="rId619" Type="http://schemas.openxmlformats.org/officeDocument/2006/relationships/hyperlink" Target="https://twitter.com/artemisfilms/status/1146279834315890689" TargetMode="External" /><Relationship Id="rId620" Type="http://schemas.openxmlformats.org/officeDocument/2006/relationships/hyperlink" Target="https://twitter.com/claireaforster/status/1146540430198112256" TargetMode="External" /><Relationship Id="rId621" Type="http://schemas.openxmlformats.org/officeDocument/2006/relationships/hyperlink" Target="https://twitter.com/claireaforster/status/1146540430198112256" TargetMode="External" /><Relationship Id="rId622" Type="http://schemas.openxmlformats.org/officeDocument/2006/relationships/hyperlink" Target="https://twitter.com/elizabethvosk/status/1146570704185249793" TargetMode="External" /><Relationship Id="rId623" Type="http://schemas.openxmlformats.org/officeDocument/2006/relationships/hyperlink" Target="https://twitter.com/cleansleeping/status/1146593632901840896" TargetMode="External" /><Relationship Id="rId624" Type="http://schemas.openxmlformats.org/officeDocument/2006/relationships/hyperlink" Target="https://twitter.com/tacticalvideos/status/1146593894525788161" TargetMode="External" /><Relationship Id="rId625" Type="http://schemas.openxmlformats.org/officeDocument/2006/relationships/hyperlink" Target="https://twitter.com/tacticalvideos/status/1146593894525788161" TargetMode="External" /><Relationship Id="rId626" Type="http://schemas.openxmlformats.org/officeDocument/2006/relationships/hyperlink" Target="https://twitter.com/cellfreelab/status/1146660172779180034" TargetMode="External" /><Relationship Id="rId627" Type="http://schemas.openxmlformats.org/officeDocument/2006/relationships/hyperlink" Target="https://twitter.com/cellfreelab/status/1146660172779180034" TargetMode="External" /><Relationship Id="rId628" Type="http://schemas.openxmlformats.org/officeDocument/2006/relationships/hyperlink" Target="https://twitter.com/rcadesignbio/status/1146660174259773440" TargetMode="External" /><Relationship Id="rId629" Type="http://schemas.openxmlformats.org/officeDocument/2006/relationships/hyperlink" Target="https://twitter.com/rcadesignbio/status/1146660174259773440" TargetMode="External" /><Relationship Id="rId630" Type="http://schemas.openxmlformats.org/officeDocument/2006/relationships/hyperlink" Target="https://twitter.com/rcadesignbio/status/1146660197894692865" TargetMode="External" /><Relationship Id="rId631" Type="http://schemas.openxmlformats.org/officeDocument/2006/relationships/hyperlink" Target="https://twitter.com/pivotcloud/status/1146673114690068480" TargetMode="External" /><Relationship Id="rId632" Type="http://schemas.openxmlformats.org/officeDocument/2006/relationships/hyperlink" Target="https://twitter.com/pivotcloud/status/1146674563603996673" TargetMode="External" /><Relationship Id="rId633" Type="http://schemas.openxmlformats.org/officeDocument/2006/relationships/hyperlink" Target="https://twitter.com/ediblearchive/status/1146701083496108032" TargetMode="External" /><Relationship Id="rId634" Type="http://schemas.openxmlformats.org/officeDocument/2006/relationships/hyperlink" Target="https://twitter.com/virastuceregim/status/1146703916857475072" TargetMode="External" /><Relationship Id="rId635" Type="http://schemas.openxmlformats.org/officeDocument/2006/relationships/hyperlink" Target="https://twitter.com/mn43751369/status/1146746279134781441" TargetMode="External" /><Relationship Id="rId636" Type="http://schemas.openxmlformats.org/officeDocument/2006/relationships/hyperlink" Target="https://twitter.com/jerrymtolle/status/1146242607393071104" TargetMode="External" /><Relationship Id="rId637" Type="http://schemas.openxmlformats.org/officeDocument/2006/relationships/hyperlink" Target="https://twitter.com/jerrymtolle/status/1146763704899260416" TargetMode="External" /><Relationship Id="rId638" Type="http://schemas.openxmlformats.org/officeDocument/2006/relationships/hyperlink" Target="https://twitter.com/howtofindcom/status/1146448586546266112" TargetMode="External" /><Relationship Id="rId639" Type="http://schemas.openxmlformats.org/officeDocument/2006/relationships/hyperlink" Target="https://twitter.com/howtofindcom/status/1146810958364454912" TargetMode="External" /><Relationship Id="rId640" Type="http://schemas.openxmlformats.org/officeDocument/2006/relationships/hyperlink" Target="https://twitter.com/lynnserafinn/status/1146841335971926017" TargetMode="External" /><Relationship Id="rId641" Type="http://schemas.openxmlformats.org/officeDocument/2006/relationships/hyperlink" Target="https://twitter.com/encrypgen/status/1146947073859698688" TargetMode="External" /><Relationship Id="rId642" Type="http://schemas.openxmlformats.org/officeDocument/2006/relationships/hyperlink" Target="https://twitter.com/encrypgen/status/1146947073859698688" TargetMode="External" /><Relationship Id="rId643" Type="http://schemas.openxmlformats.org/officeDocument/2006/relationships/hyperlink" Target="https://twitter.com/drkoepsell/status/1146950134866968576" TargetMode="External" /><Relationship Id="rId644" Type="http://schemas.openxmlformats.org/officeDocument/2006/relationships/hyperlink" Target="https://twitter.com/drkoepsell/status/1146950134866968576" TargetMode="External" /><Relationship Id="rId645" Type="http://schemas.openxmlformats.org/officeDocument/2006/relationships/hyperlink" Target="https://twitter.com/trojanmolotov/status/1146953283136905216" TargetMode="External" /><Relationship Id="rId646" Type="http://schemas.openxmlformats.org/officeDocument/2006/relationships/hyperlink" Target="https://twitter.com/trojanmolotov/status/1146953283136905216" TargetMode="External" /><Relationship Id="rId647" Type="http://schemas.openxmlformats.org/officeDocument/2006/relationships/hyperlink" Target="https://twitter.com/actdefiance/status/1146967722036621312" TargetMode="External" /><Relationship Id="rId648" Type="http://schemas.openxmlformats.org/officeDocument/2006/relationships/hyperlink" Target="https://twitter.com/actdefiance/status/1146967722036621312" TargetMode="External" /><Relationship Id="rId649" Type="http://schemas.openxmlformats.org/officeDocument/2006/relationships/hyperlink" Target="https://twitter.com/actdefiance/status/1146967722036621312" TargetMode="External" /><Relationship Id="rId650" Type="http://schemas.openxmlformats.org/officeDocument/2006/relationships/hyperlink" Target="https://twitter.com/actdefiance/status/1146967722036621312" TargetMode="External" /><Relationship Id="rId651" Type="http://schemas.openxmlformats.org/officeDocument/2006/relationships/hyperlink" Target="https://twitter.com/actdefiance/status/1146967722036621312" TargetMode="External" /><Relationship Id="rId652" Type="http://schemas.openxmlformats.org/officeDocument/2006/relationships/hyperlink" Target="https://twitter.com/actdefiance/status/1146967722036621312" TargetMode="External" /><Relationship Id="rId653" Type="http://schemas.openxmlformats.org/officeDocument/2006/relationships/hyperlink" Target="https://twitter.com/actdefiance/status/1146967722036621312" TargetMode="External" /><Relationship Id="rId654" Type="http://schemas.openxmlformats.org/officeDocument/2006/relationships/hyperlink" Target="https://twitter.com/actdefiance/status/1146967722036621312" TargetMode="External" /><Relationship Id="rId655" Type="http://schemas.openxmlformats.org/officeDocument/2006/relationships/hyperlink" Target="https://twitter.com/actdefiance/status/1146967722036621312" TargetMode="External" /><Relationship Id="rId656" Type="http://schemas.openxmlformats.org/officeDocument/2006/relationships/hyperlink" Target="https://twitter.com/actdefiance/status/1146967722036621312" TargetMode="External" /><Relationship Id="rId657" Type="http://schemas.openxmlformats.org/officeDocument/2006/relationships/hyperlink" Target="https://twitter.com/actdefiance/status/1146967722036621312" TargetMode="External" /><Relationship Id="rId658" Type="http://schemas.openxmlformats.org/officeDocument/2006/relationships/hyperlink" Target="https://twitter.com/actdefiance/status/1146967722036621312" TargetMode="External" /><Relationship Id="rId659" Type="http://schemas.openxmlformats.org/officeDocument/2006/relationships/hyperlink" Target="https://twitter.com/actdefiance/status/1146967722036621312" TargetMode="External" /><Relationship Id="rId660" Type="http://schemas.openxmlformats.org/officeDocument/2006/relationships/hyperlink" Target="https://twitter.com/actdefiance/status/1146967722036621312" TargetMode="External" /><Relationship Id="rId661" Type="http://schemas.openxmlformats.org/officeDocument/2006/relationships/hyperlink" Target="https://twitter.com/actdefiance/status/1146967722036621312" TargetMode="External" /><Relationship Id="rId662" Type="http://schemas.openxmlformats.org/officeDocument/2006/relationships/hyperlink" Target="https://twitter.com/actdefiance/status/1146967722036621312" TargetMode="External" /><Relationship Id="rId663" Type="http://schemas.openxmlformats.org/officeDocument/2006/relationships/hyperlink" Target="https://twitter.com/actdefiance/status/1146967722036621312" TargetMode="External" /><Relationship Id="rId664" Type="http://schemas.openxmlformats.org/officeDocument/2006/relationships/hyperlink" Target="https://twitter.com/actdefiance/status/1146967722036621312" TargetMode="External" /><Relationship Id="rId665" Type="http://schemas.openxmlformats.org/officeDocument/2006/relationships/hyperlink" Target="https://twitter.com/actdefiance/status/1146967722036621312" TargetMode="External" /><Relationship Id="rId666" Type="http://schemas.openxmlformats.org/officeDocument/2006/relationships/hyperlink" Target="https://twitter.com/actdefiance/status/1146967722036621312" TargetMode="External" /><Relationship Id="rId667" Type="http://schemas.openxmlformats.org/officeDocument/2006/relationships/hyperlink" Target="https://twitter.com/actdefiance/status/1146967722036621312" TargetMode="External" /><Relationship Id="rId668" Type="http://schemas.openxmlformats.org/officeDocument/2006/relationships/hyperlink" Target="https://twitter.com/actdefiance/status/1146967722036621312" TargetMode="External" /><Relationship Id="rId669" Type="http://schemas.openxmlformats.org/officeDocument/2006/relationships/hyperlink" Target="https://twitter.com/actdefiance/status/1146967722036621312" TargetMode="External" /><Relationship Id="rId670" Type="http://schemas.openxmlformats.org/officeDocument/2006/relationships/hyperlink" Target="https://twitter.com/actdefiance/status/1146967722036621312" TargetMode="External" /><Relationship Id="rId671" Type="http://schemas.openxmlformats.org/officeDocument/2006/relationships/hyperlink" Target="https://twitter.com/actdefiance/status/1146967722036621312" TargetMode="External" /><Relationship Id="rId672" Type="http://schemas.openxmlformats.org/officeDocument/2006/relationships/hyperlink" Target="https://twitter.com/actdefiance/status/1146967722036621312" TargetMode="External" /><Relationship Id="rId673" Type="http://schemas.openxmlformats.org/officeDocument/2006/relationships/hyperlink" Target="https://twitter.com/actdefiance/status/1146967722036621312" TargetMode="External" /><Relationship Id="rId674" Type="http://schemas.openxmlformats.org/officeDocument/2006/relationships/hyperlink" Target="https://twitter.com/actdefiance/status/1146967722036621312" TargetMode="External" /><Relationship Id="rId675" Type="http://schemas.openxmlformats.org/officeDocument/2006/relationships/hyperlink" Target="https://twitter.com/actdefiance/status/1146967722036621312" TargetMode="External" /><Relationship Id="rId676" Type="http://schemas.openxmlformats.org/officeDocument/2006/relationships/hyperlink" Target="https://twitter.com/actdefiance/status/1146967722036621312" TargetMode="External" /><Relationship Id="rId677" Type="http://schemas.openxmlformats.org/officeDocument/2006/relationships/hyperlink" Target="https://twitter.com/actdefiance/status/1146967722036621312" TargetMode="External" /><Relationship Id="rId678" Type="http://schemas.openxmlformats.org/officeDocument/2006/relationships/hyperlink" Target="https://twitter.com/actdefiance/status/1146967722036621312" TargetMode="External" /><Relationship Id="rId679" Type="http://schemas.openxmlformats.org/officeDocument/2006/relationships/hyperlink" Target="https://twitter.com/actdefiance/status/1146967722036621312" TargetMode="External" /><Relationship Id="rId680" Type="http://schemas.openxmlformats.org/officeDocument/2006/relationships/hyperlink" Target="https://twitter.com/actdefiance/status/1146967722036621312" TargetMode="External" /><Relationship Id="rId681" Type="http://schemas.openxmlformats.org/officeDocument/2006/relationships/hyperlink" Target="https://twitter.com/actdefiance/status/1146967722036621312" TargetMode="External" /><Relationship Id="rId682" Type="http://schemas.openxmlformats.org/officeDocument/2006/relationships/hyperlink" Target="https://twitter.com/actdefiance/status/1146967722036621312" TargetMode="External" /><Relationship Id="rId683" Type="http://schemas.openxmlformats.org/officeDocument/2006/relationships/hyperlink" Target="https://twitter.com/actdefiance/status/1146967722036621312" TargetMode="External" /><Relationship Id="rId684" Type="http://schemas.openxmlformats.org/officeDocument/2006/relationships/hyperlink" Target="https://twitter.com/anuacharya/status/1147034117629853696" TargetMode="External" /><Relationship Id="rId685" Type="http://schemas.openxmlformats.org/officeDocument/2006/relationships/hyperlink" Target="https://twitter.com/anuacharya/status/1147034117629853696" TargetMode="External" /><Relationship Id="rId686" Type="http://schemas.openxmlformats.org/officeDocument/2006/relationships/hyperlink" Target="https://twitter.com/akhibear1/status/1147051874555613184" TargetMode="External" /><Relationship Id="rId687" Type="http://schemas.openxmlformats.org/officeDocument/2006/relationships/hyperlink" Target="https://twitter.com/akhibear1/status/1147051874555613184" TargetMode="External" /><Relationship Id="rId688" Type="http://schemas.openxmlformats.org/officeDocument/2006/relationships/hyperlink" Target="https://twitter.com/akhibear1/status/1147051874555613184" TargetMode="External" /><Relationship Id="rId689" Type="http://schemas.openxmlformats.org/officeDocument/2006/relationships/hyperlink" Target="https://twitter.com/cellmarkdna/status/1146421064744013824" TargetMode="External" /><Relationship Id="rId690" Type="http://schemas.openxmlformats.org/officeDocument/2006/relationships/hyperlink" Target="https://twitter.com/cellmarkdna/status/1147095123160907776" TargetMode="External" /><Relationship Id="rId691" Type="http://schemas.openxmlformats.org/officeDocument/2006/relationships/hyperlink" Target="https://twitter.com/dnasolutions_uk/status/1146757184765792256" TargetMode="External" /><Relationship Id="rId692" Type="http://schemas.openxmlformats.org/officeDocument/2006/relationships/hyperlink" Target="https://twitter.com/dnasolutions_uk/status/1147124861371895808" TargetMode="External" /><Relationship Id="rId693" Type="http://schemas.openxmlformats.org/officeDocument/2006/relationships/hyperlink" Target="https://twitter.com/jtsoutherland/status/1147135329658441728" TargetMode="External" /><Relationship Id="rId694" Type="http://schemas.openxmlformats.org/officeDocument/2006/relationships/hyperlink" Target="https://twitter.com/hayleytx8/status/1147146051855507456" TargetMode="External" /><Relationship Id="rId695" Type="http://schemas.openxmlformats.org/officeDocument/2006/relationships/hyperlink" Target="https://twitter.com/txadopteerights/status/1147126081469763585" TargetMode="External" /><Relationship Id="rId696" Type="http://schemas.openxmlformats.org/officeDocument/2006/relationships/hyperlink" Target="https://twitter.com/marcipurcell/status/1147168557630984192" TargetMode="External" /><Relationship Id="rId697" Type="http://schemas.openxmlformats.org/officeDocument/2006/relationships/hyperlink" Target="https://twitter.com/hi_im_chewie/status/1147261357475147776" TargetMode="External" /><Relationship Id="rId698" Type="http://schemas.openxmlformats.org/officeDocument/2006/relationships/hyperlink" Target="https://twitter.com/marcbesselink/status/1147487624900296706" TargetMode="External" /><Relationship Id="rId699" Type="http://schemas.openxmlformats.org/officeDocument/2006/relationships/hyperlink" Target="https://twitter.com/marcbesselink/status/1147487624900296706" TargetMode="External" /><Relationship Id="rId700" Type="http://schemas.openxmlformats.org/officeDocument/2006/relationships/hyperlink" Target="https://twitter.com/marcbesselink/status/1147487624900296706" TargetMode="External" /><Relationship Id="rId701" Type="http://schemas.openxmlformats.org/officeDocument/2006/relationships/hyperlink" Target="https://twitter.com/chicagogenetics/status/1147602921313452032" TargetMode="External" /><Relationship Id="rId702" Type="http://schemas.openxmlformats.org/officeDocument/2006/relationships/hyperlink" Target="https://twitter.com/dnapodcast/status/1147601042961551360" TargetMode="External" /><Relationship Id="rId703" Type="http://schemas.openxmlformats.org/officeDocument/2006/relationships/hyperlink" Target="https://twitter.com/ruthvsharpe/status/1147614381615865857" TargetMode="External" /><Relationship Id="rId704" Type="http://schemas.openxmlformats.org/officeDocument/2006/relationships/hyperlink" Target="https://twitter.com/endbslforever/status/1147675442700267521" TargetMode="External" /><Relationship Id="rId705" Type="http://schemas.openxmlformats.org/officeDocument/2006/relationships/hyperlink" Target="https://twitter.com/meechelleo/status/1052143124456361984" TargetMode="External" /><Relationship Id="rId706" Type="http://schemas.openxmlformats.org/officeDocument/2006/relationships/hyperlink" Target="https://twitter.com/obamahasbigears/status/1147714414096912384" TargetMode="External" /><Relationship Id="rId707" Type="http://schemas.openxmlformats.org/officeDocument/2006/relationships/hyperlink" Target="https://twitter.com/obamahasbigears/status/1147714414096912384" TargetMode="External" /><Relationship Id="rId708" Type="http://schemas.openxmlformats.org/officeDocument/2006/relationships/hyperlink" Target="https://twitter.com/azalea5560/status/1147743530821046273" TargetMode="External" /><Relationship Id="rId709" Type="http://schemas.openxmlformats.org/officeDocument/2006/relationships/hyperlink" Target="https://twitter.com/azalea5560/status/1147743530821046273" TargetMode="External" /><Relationship Id="rId710" Type="http://schemas.openxmlformats.org/officeDocument/2006/relationships/hyperlink" Target="https://twitter.com/azalea5560/status/1147743530821046273" TargetMode="External" /><Relationship Id="rId711" Type="http://schemas.openxmlformats.org/officeDocument/2006/relationships/hyperlink" Target="https://twitter.com/azalea5560/status/1147743530821046273" TargetMode="External" /><Relationship Id="rId712" Type="http://schemas.openxmlformats.org/officeDocument/2006/relationships/hyperlink" Target="https://twitter.com/azalea5560/status/1147743530821046273" TargetMode="External" /><Relationship Id="rId713" Type="http://schemas.openxmlformats.org/officeDocument/2006/relationships/hyperlink" Target="https://twitter.com/veritasgenetics/status/1145743546982576128" TargetMode="External" /><Relationship Id="rId714" Type="http://schemas.openxmlformats.org/officeDocument/2006/relationships/hyperlink" Target="https://twitter.com/veritasgenetics/status/1145796566445432832" TargetMode="External" /><Relationship Id="rId715" Type="http://schemas.openxmlformats.org/officeDocument/2006/relationships/hyperlink" Target="https://twitter.com/veritasgenetics/status/1145796566445432832" TargetMode="External" /><Relationship Id="rId716" Type="http://schemas.openxmlformats.org/officeDocument/2006/relationships/hyperlink" Target="https://twitter.com/veritasgenetics/status/1145796566445432832" TargetMode="External" /><Relationship Id="rId717" Type="http://schemas.openxmlformats.org/officeDocument/2006/relationships/hyperlink" Target="https://twitter.com/veritasgenetics/status/1145796566445432832" TargetMode="External" /><Relationship Id="rId718" Type="http://schemas.openxmlformats.org/officeDocument/2006/relationships/hyperlink" Target="https://twitter.com/gregroumelvbhc/status/1147912678234398720" TargetMode="External" /><Relationship Id="rId719" Type="http://schemas.openxmlformats.org/officeDocument/2006/relationships/hyperlink" Target="https://twitter.com/gregroumelvbhc/status/1147912678234398720" TargetMode="External" /><Relationship Id="rId720" Type="http://schemas.openxmlformats.org/officeDocument/2006/relationships/hyperlink" Target="https://twitter.com/gregroumelvbhc/status/1147912678234398720" TargetMode="External" /><Relationship Id="rId721" Type="http://schemas.openxmlformats.org/officeDocument/2006/relationships/hyperlink" Target="https://twitter.com/gregroumelvbhc/status/1147912678234398720" TargetMode="External" /><Relationship Id="rId722" Type="http://schemas.openxmlformats.org/officeDocument/2006/relationships/hyperlink" Target="https://twitter.com/gregroumelvbhc/status/1147912678234398720" TargetMode="External" /><Relationship Id="rId723" Type="http://schemas.openxmlformats.org/officeDocument/2006/relationships/hyperlink" Target="https://twitter.com/evesturges/status/1147943152927424512" TargetMode="External" /><Relationship Id="rId724" Type="http://schemas.openxmlformats.org/officeDocument/2006/relationships/hyperlink" Target="https://twitter.com/evesturges/status/1147943152927424512" TargetMode="External" /><Relationship Id="rId725" Type="http://schemas.openxmlformats.org/officeDocument/2006/relationships/hyperlink" Target="https://twitter.com/evesturges/status/1147943152927424512" TargetMode="External" /><Relationship Id="rId726" Type="http://schemas.openxmlformats.org/officeDocument/2006/relationships/hyperlink" Target="https://twitter.com/zeemalayalam/status/1148149884765085696" TargetMode="External" /><Relationship Id="rId727" Type="http://schemas.openxmlformats.org/officeDocument/2006/relationships/hyperlink" Target="https://twitter.com/mathrubhuminews/status/1148162961204060161" TargetMode="External" /><Relationship Id="rId728" Type="http://schemas.openxmlformats.org/officeDocument/2006/relationships/hyperlink" Target="https://twitter.com/nh_india/status/1148211049331601408" TargetMode="External" /><Relationship Id="rId729" Type="http://schemas.openxmlformats.org/officeDocument/2006/relationships/hyperlink" Target="https://twitter.com/24x7politics/status/1148211786627371009" TargetMode="External" /><Relationship Id="rId730" Type="http://schemas.openxmlformats.org/officeDocument/2006/relationships/hyperlink" Target="https://twitter.com/parentingjungle/status/1148227213009010689" TargetMode="External" /><Relationship Id="rId731" Type="http://schemas.openxmlformats.org/officeDocument/2006/relationships/hyperlink" Target="https://twitter.com/genealogytips1/status/1148284468152528897" TargetMode="External" /><Relationship Id="rId732" Type="http://schemas.openxmlformats.org/officeDocument/2006/relationships/hyperlink" Target="https://twitter.com/mygenxdna/status/1146609828078465024" TargetMode="External" /><Relationship Id="rId733" Type="http://schemas.openxmlformats.org/officeDocument/2006/relationships/hyperlink" Target="https://twitter.com/mygenxdna/status/1148285639017848832" TargetMode="External" /><Relationship Id="rId734" Type="http://schemas.openxmlformats.org/officeDocument/2006/relationships/hyperlink" Target="https://twitter.com/steviekarbo69/status/1148311399426330624" TargetMode="External" /><Relationship Id="rId735" Type="http://schemas.openxmlformats.org/officeDocument/2006/relationships/hyperlink" Target="https://twitter.com/severancemag/status/1148440811442511877" TargetMode="External" /><Relationship Id="rId736" Type="http://schemas.openxmlformats.org/officeDocument/2006/relationships/hyperlink" Target="https://twitter.com/katesblanchard/status/1148476881022464000" TargetMode="External" /><Relationship Id="rId737" Type="http://schemas.openxmlformats.org/officeDocument/2006/relationships/hyperlink" Target="https://twitter.com/gillian_seetso/status/1148521389021900800" TargetMode="External" /><Relationship Id="rId738" Type="http://schemas.openxmlformats.org/officeDocument/2006/relationships/hyperlink" Target="https://twitter.com/hartwigmedical/status/1123914378695389186" TargetMode="External" /><Relationship Id="rId739" Type="http://schemas.openxmlformats.org/officeDocument/2006/relationships/hyperlink" Target="https://twitter.com/levine3levine/status/1148574918008889344" TargetMode="External" /><Relationship Id="rId740" Type="http://schemas.openxmlformats.org/officeDocument/2006/relationships/hyperlink" Target="https://twitter.com/coastaldna/status/1147965333334048768" TargetMode="External" /><Relationship Id="rId741" Type="http://schemas.openxmlformats.org/officeDocument/2006/relationships/hyperlink" Target="https://twitter.com/coastaldna/status/1148580728235601920" TargetMode="External" /><Relationship Id="rId742" Type="http://schemas.openxmlformats.org/officeDocument/2006/relationships/hyperlink" Target="https://twitter.com/aoils/status/1148634304207052805" TargetMode="External" /><Relationship Id="rId743" Type="http://schemas.openxmlformats.org/officeDocument/2006/relationships/hyperlink" Target="https://twitter.com/hifudoctor/status/1148640311062740992" TargetMode="External" /><Relationship Id="rId744" Type="http://schemas.openxmlformats.org/officeDocument/2006/relationships/hyperlink" Target="https://twitter.com/deuceontheair/status/1148644519602057216" TargetMode="External" /><Relationship Id="rId745" Type="http://schemas.openxmlformats.org/officeDocument/2006/relationships/hyperlink" Target="https://twitter.com/957theparty/status/1148642340149424128" TargetMode="External" /><Relationship Id="rId746" Type="http://schemas.openxmlformats.org/officeDocument/2006/relationships/hyperlink" Target="https://twitter.com/theninablanco/status/1148646470519644160" TargetMode="External" /><Relationship Id="rId747" Type="http://schemas.openxmlformats.org/officeDocument/2006/relationships/hyperlink" Target="https://twitter.com/orig3n/status/1148396209435901953" TargetMode="External" /><Relationship Id="rId748" Type="http://schemas.openxmlformats.org/officeDocument/2006/relationships/hyperlink" Target="https://twitter.com/mglicksman2/status/1148650289534255107" TargetMode="External" /><Relationship Id="rId749" Type="http://schemas.openxmlformats.org/officeDocument/2006/relationships/hyperlink" Target="https://twitter.com/ecuppen/status/1148664368684511232" TargetMode="External" /><Relationship Id="rId750" Type="http://schemas.openxmlformats.org/officeDocument/2006/relationships/hyperlink" Target="https://twitter.com/immoralreport/status/1148460539225317376" TargetMode="External" /><Relationship Id="rId751" Type="http://schemas.openxmlformats.org/officeDocument/2006/relationships/hyperlink" Target="https://twitter.com/rickenrich/status/1148460024856891392" TargetMode="External" /><Relationship Id="rId752" Type="http://schemas.openxmlformats.org/officeDocument/2006/relationships/hyperlink" Target="https://twitter.com/immoralreport/status/1148460539225317376" TargetMode="External" /><Relationship Id="rId753" Type="http://schemas.openxmlformats.org/officeDocument/2006/relationships/hyperlink" Target="https://twitter.com/rickenrich/status/1148460024856891392" TargetMode="External" /><Relationship Id="rId754" Type="http://schemas.openxmlformats.org/officeDocument/2006/relationships/hyperlink" Target="https://twitter.com/rickenrich/status/1148736189920247808" TargetMode="External" /><Relationship Id="rId755" Type="http://schemas.openxmlformats.org/officeDocument/2006/relationships/hyperlink" Target="https://twitter.com/immoralreport/status/1148460539225317376" TargetMode="External" /><Relationship Id="rId756" Type="http://schemas.openxmlformats.org/officeDocument/2006/relationships/hyperlink" Target="https://twitter.com/rickenrich/status/1148460024856891392" TargetMode="External" /><Relationship Id="rId757" Type="http://schemas.openxmlformats.org/officeDocument/2006/relationships/hyperlink" Target="https://twitter.com/rickenrich/status/1148736189920247808" TargetMode="External" /><Relationship Id="rId758" Type="http://schemas.openxmlformats.org/officeDocument/2006/relationships/hyperlink" Target="https://twitter.com/immoralreport/status/1148460539225317376" TargetMode="External" /><Relationship Id="rId759" Type="http://schemas.openxmlformats.org/officeDocument/2006/relationships/hyperlink" Target="https://twitter.com/immoralreport/status/1148460539225317376" TargetMode="External" /><Relationship Id="rId760" Type="http://schemas.openxmlformats.org/officeDocument/2006/relationships/hyperlink" Target="https://twitter.com/immoralreport/status/1148460539225317376" TargetMode="External" /><Relationship Id="rId761" Type="http://schemas.openxmlformats.org/officeDocument/2006/relationships/hyperlink" Target="https://twitter.com/immoralreport/status/1148460539225317376" TargetMode="External" /><Relationship Id="rId762" Type="http://schemas.openxmlformats.org/officeDocument/2006/relationships/hyperlink" Target="https://twitter.com/immoralreport/status/1148460539225317376" TargetMode="External" /><Relationship Id="rId763" Type="http://schemas.openxmlformats.org/officeDocument/2006/relationships/hyperlink" Target="https://twitter.com/rickenrich/status/1146869193851068417" TargetMode="External" /><Relationship Id="rId764" Type="http://schemas.openxmlformats.org/officeDocument/2006/relationships/hyperlink" Target="https://twitter.com/rickenrich/status/1148460024856891392" TargetMode="External" /><Relationship Id="rId765" Type="http://schemas.openxmlformats.org/officeDocument/2006/relationships/hyperlink" Target="https://twitter.com/rickenrich/status/1148736189920247808" TargetMode="External" /><Relationship Id="rId766" Type="http://schemas.openxmlformats.org/officeDocument/2006/relationships/hyperlink" Target="https://twitter.com/rickenrich/status/1146869193851068417" TargetMode="External" /><Relationship Id="rId767" Type="http://schemas.openxmlformats.org/officeDocument/2006/relationships/hyperlink" Target="https://twitter.com/rickenrich/status/1148460024856891392" TargetMode="External" /><Relationship Id="rId768" Type="http://schemas.openxmlformats.org/officeDocument/2006/relationships/hyperlink" Target="https://twitter.com/rickenrich/status/1148736189920247808" TargetMode="External" /><Relationship Id="rId769" Type="http://schemas.openxmlformats.org/officeDocument/2006/relationships/hyperlink" Target="https://twitter.com/rickenrich/status/1146869193851068417" TargetMode="External" /><Relationship Id="rId770" Type="http://schemas.openxmlformats.org/officeDocument/2006/relationships/hyperlink" Target="https://twitter.com/rickenrich/status/1148460024856891392" TargetMode="External" /><Relationship Id="rId771" Type="http://schemas.openxmlformats.org/officeDocument/2006/relationships/hyperlink" Target="https://twitter.com/rickenrich/status/1148736189920247808" TargetMode="External" /><Relationship Id="rId772" Type="http://schemas.openxmlformats.org/officeDocument/2006/relationships/hyperlink" Target="https://twitter.com/rickenrich/status/1146869193851068417" TargetMode="External" /><Relationship Id="rId773" Type="http://schemas.openxmlformats.org/officeDocument/2006/relationships/hyperlink" Target="https://twitter.com/rickenrich/status/1148460024856891392" TargetMode="External" /><Relationship Id="rId774" Type="http://schemas.openxmlformats.org/officeDocument/2006/relationships/hyperlink" Target="https://twitter.com/rickenrich/status/1148736189920247808" TargetMode="External" /><Relationship Id="rId775" Type="http://schemas.openxmlformats.org/officeDocument/2006/relationships/hyperlink" Target="https://twitter.com/rickenrich/status/1146869193851068417" TargetMode="External" /><Relationship Id="rId776" Type="http://schemas.openxmlformats.org/officeDocument/2006/relationships/hyperlink" Target="https://twitter.com/rickenrich/status/1148460024856891392" TargetMode="External" /><Relationship Id="rId777" Type="http://schemas.openxmlformats.org/officeDocument/2006/relationships/hyperlink" Target="https://twitter.com/rickenrich/status/1148736189920247808" TargetMode="External" /><Relationship Id="rId778" Type="http://schemas.openxmlformats.org/officeDocument/2006/relationships/hyperlink" Target="https://twitter.com/jeremymowery/status/1148780510631661568" TargetMode="External" /><Relationship Id="rId779" Type="http://schemas.openxmlformats.org/officeDocument/2006/relationships/hyperlink" Target="https://twitter.com/dnahome1/status/1148176272977211393" TargetMode="External" /><Relationship Id="rId780" Type="http://schemas.openxmlformats.org/officeDocument/2006/relationships/hyperlink" Target="https://twitter.com/dnahome1/status/1148184409545347072" TargetMode="External" /><Relationship Id="rId781" Type="http://schemas.openxmlformats.org/officeDocument/2006/relationships/hyperlink" Target="https://twitter.com/dnahome1/status/1148185829795344384" TargetMode="External" /><Relationship Id="rId782" Type="http://schemas.openxmlformats.org/officeDocument/2006/relationships/hyperlink" Target="https://twitter.com/dnahome1/status/1148225277446828032" TargetMode="External" /><Relationship Id="rId783" Type="http://schemas.openxmlformats.org/officeDocument/2006/relationships/hyperlink" Target="https://twitter.com/dnahome1/status/1148866774638714881" TargetMode="External" /><Relationship Id="rId784" Type="http://schemas.openxmlformats.org/officeDocument/2006/relationships/hyperlink" Target="https://twitter.com/hartwigmedical/status/1148531760281653250" TargetMode="External" /><Relationship Id="rId785" Type="http://schemas.openxmlformats.org/officeDocument/2006/relationships/hyperlink" Target="https://twitter.com/umcugenetica/status/1148881711842942976" TargetMode="External" /><Relationship Id="rId786" Type="http://schemas.openxmlformats.org/officeDocument/2006/relationships/hyperlink" Target="https://twitter.com/myheritagenorge/status/1148916507121819650" TargetMode="External" /><Relationship Id="rId787" Type="http://schemas.openxmlformats.org/officeDocument/2006/relationships/hyperlink" Target="https://twitter.com/angie_lefty22/status/1148922293567021056" TargetMode="External" /><Relationship Id="rId788" Type="http://schemas.openxmlformats.org/officeDocument/2006/relationships/hyperlink" Target="https://twitter.com/mjlblogger/status/1147536027504054272" TargetMode="External" /><Relationship Id="rId789" Type="http://schemas.openxmlformats.org/officeDocument/2006/relationships/hyperlink" Target="https://twitter.com/mjlblogger/status/1148276061370761217" TargetMode="External" /><Relationship Id="rId790" Type="http://schemas.openxmlformats.org/officeDocument/2006/relationships/hyperlink" Target="https://twitter.com/familytreetips2/status/1148280798086336512" TargetMode="External" /><Relationship Id="rId791" Type="http://schemas.openxmlformats.org/officeDocument/2006/relationships/hyperlink" Target="https://twitter.com/garthgerman/status/1148940394853326849" TargetMode="External" /><Relationship Id="rId792" Type="http://schemas.openxmlformats.org/officeDocument/2006/relationships/hyperlink" Target="https://twitter.com/familytreetips2/status/1148945211936190464" TargetMode="External" /><Relationship Id="rId793" Type="http://schemas.openxmlformats.org/officeDocument/2006/relationships/hyperlink" Target="https://twitter.com/comradenambu/status/1149004099993690112" TargetMode="External" /><Relationship Id="rId794" Type="http://schemas.openxmlformats.org/officeDocument/2006/relationships/hyperlink" Target="https://twitter.com/comradenambu/status/1149004099993690112" TargetMode="External" /><Relationship Id="rId795" Type="http://schemas.openxmlformats.org/officeDocument/2006/relationships/hyperlink" Target="https://twitter.com/writersafterdrk/status/1149085396279726086" TargetMode="External" /><Relationship Id="rId796" Type="http://schemas.openxmlformats.org/officeDocument/2006/relationships/hyperlink" Target="https://twitter.com/sakurachingbchu/status/1149147548084518912" TargetMode="External" /><Relationship Id="rId797" Type="http://schemas.openxmlformats.org/officeDocument/2006/relationships/hyperlink" Target="https://twitter.com/angieservellon_/status/1149318483009667073" TargetMode="External" /><Relationship Id="rId798" Type="http://schemas.openxmlformats.org/officeDocument/2006/relationships/hyperlink" Target="https://twitter.com/angieservellon_/status/1149318483009667073" TargetMode="External" /><Relationship Id="rId799" Type="http://schemas.openxmlformats.org/officeDocument/2006/relationships/hyperlink" Target="https://twitter.com/angieservellon_/status/1149318483009667073" TargetMode="External" /><Relationship Id="rId800" Type="http://schemas.openxmlformats.org/officeDocument/2006/relationships/hyperlink" Target="https://twitter.com/bizarroclone/status/1149332331959689216" TargetMode="External" /><Relationship Id="rId801" Type="http://schemas.openxmlformats.org/officeDocument/2006/relationships/hyperlink" Target="https://twitter.com/naijasnow/status/1149344701872529409" TargetMode="External" /><Relationship Id="rId802" Type="http://schemas.openxmlformats.org/officeDocument/2006/relationships/hyperlink" Target="https://twitter.com/genomickitchen/status/1149347956023332864" TargetMode="External" /><Relationship Id="rId803" Type="http://schemas.openxmlformats.org/officeDocument/2006/relationships/hyperlink" Target="https://twitter.com/alphabiolabsusa/status/1147581239739789312" TargetMode="External" /><Relationship Id="rId804" Type="http://schemas.openxmlformats.org/officeDocument/2006/relationships/hyperlink" Target="https://twitter.com/alphabiolabsusa/status/1149362859379429379" TargetMode="External" /><Relationship Id="rId805" Type="http://schemas.openxmlformats.org/officeDocument/2006/relationships/hyperlink" Target="https://twitter.com/alphabiolabsusa/status/1149362859379429379" TargetMode="External" /><Relationship Id="rId806" Type="http://schemas.openxmlformats.org/officeDocument/2006/relationships/hyperlink" Target="https://twitter.com/alabamajean/status/1149409827380191233" TargetMode="External" /><Relationship Id="rId807" Type="http://schemas.openxmlformats.org/officeDocument/2006/relationships/hyperlink" Target="https://twitter.com/johnber52009576/status/1149412317467013120" TargetMode="External" /><Relationship Id="rId808" Type="http://schemas.openxmlformats.org/officeDocument/2006/relationships/hyperlink" Target="https://twitter.com/mjbiotech/status/1146924801715527681" TargetMode="External" /><Relationship Id="rId809" Type="http://schemas.openxmlformats.org/officeDocument/2006/relationships/hyperlink" Target="https://twitter.com/mjbiotech/status/1146924837132259328" TargetMode="External" /><Relationship Id="rId810" Type="http://schemas.openxmlformats.org/officeDocument/2006/relationships/hyperlink" Target="https://twitter.com/mjbiotech/status/1146924842127712257" TargetMode="External" /><Relationship Id="rId811" Type="http://schemas.openxmlformats.org/officeDocument/2006/relationships/hyperlink" Target="https://twitter.com/mjbiotech/status/1146924850554003456" TargetMode="External" /><Relationship Id="rId812" Type="http://schemas.openxmlformats.org/officeDocument/2006/relationships/hyperlink" Target="https://twitter.com/mjbiotech/status/1146924850554003456" TargetMode="External" /><Relationship Id="rId813" Type="http://schemas.openxmlformats.org/officeDocument/2006/relationships/hyperlink" Target="https://twitter.com/mjbiotech/status/1146924876017614848" TargetMode="External" /><Relationship Id="rId814" Type="http://schemas.openxmlformats.org/officeDocument/2006/relationships/hyperlink" Target="https://twitter.com/mjbiotech/status/1146924876017614848" TargetMode="External" /><Relationship Id="rId815" Type="http://schemas.openxmlformats.org/officeDocument/2006/relationships/hyperlink" Target="https://twitter.com/mjbiotech/status/1146924883168944128" TargetMode="External" /><Relationship Id="rId816" Type="http://schemas.openxmlformats.org/officeDocument/2006/relationships/hyperlink" Target="https://twitter.com/mjbiotech/status/1146924883168944128" TargetMode="External" /><Relationship Id="rId817" Type="http://schemas.openxmlformats.org/officeDocument/2006/relationships/hyperlink" Target="https://twitter.com/mjbiotech/status/1146924891205226497" TargetMode="External" /><Relationship Id="rId818" Type="http://schemas.openxmlformats.org/officeDocument/2006/relationships/hyperlink" Target="https://twitter.com/mjbiotech/status/1146924935304163328" TargetMode="External" /><Relationship Id="rId819" Type="http://schemas.openxmlformats.org/officeDocument/2006/relationships/hyperlink" Target="https://twitter.com/mjbiotech/status/1146924941104885760" TargetMode="External" /><Relationship Id="rId820" Type="http://schemas.openxmlformats.org/officeDocument/2006/relationships/hyperlink" Target="https://twitter.com/mjbiotech/status/1146924941104885760" TargetMode="External" /><Relationship Id="rId821" Type="http://schemas.openxmlformats.org/officeDocument/2006/relationships/hyperlink" Target="https://twitter.com/mjbiotech/status/1146924964177743873" TargetMode="External" /><Relationship Id="rId822" Type="http://schemas.openxmlformats.org/officeDocument/2006/relationships/hyperlink" Target="https://twitter.com/mjbiotech/status/1149431417023225856" TargetMode="External" /><Relationship Id="rId823" Type="http://schemas.openxmlformats.org/officeDocument/2006/relationships/hyperlink" Target="https://twitter.com/mjbiotech/status/1149431521360699395" TargetMode="External" /><Relationship Id="rId824" Type="http://schemas.openxmlformats.org/officeDocument/2006/relationships/hyperlink" Target="https://twitter.com/prioritydomains/status/1149437254391226368" TargetMode="External" /><Relationship Id="rId825" Type="http://schemas.openxmlformats.org/officeDocument/2006/relationships/hyperlink" Target="https://twitter.com/prioritydomains/status/1149437254391226368" TargetMode="External" /><Relationship Id="rId826" Type="http://schemas.openxmlformats.org/officeDocument/2006/relationships/hyperlink" Target="https://twitter.com/prioritydomains/status/1149437573057699840" TargetMode="External" /><Relationship Id="rId827" Type="http://schemas.openxmlformats.org/officeDocument/2006/relationships/hyperlink" Target="https://twitter.com/prioritydomains/status/1149437573057699840" TargetMode="External" /><Relationship Id="rId828" Type="http://schemas.openxmlformats.org/officeDocument/2006/relationships/hyperlink" Target="https://twitter.com/prioritydomains/status/1149437581148508160" TargetMode="External" /><Relationship Id="rId829" Type="http://schemas.openxmlformats.org/officeDocument/2006/relationships/hyperlink" Target="https://twitter.com/prioritydomains/status/1149437615483101184" TargetMode="External" /><Relationship Id="rId830" Type="http://schemas.openxmlformats.org/officeDocument/2006/relationships/hyperlink" Target="https://twitter.com/prioritydomains/status/1149437615483101184" TargetMode="External" /><Relationship Id="rId831" Type="http://schemas.openxmlformats.org/officeDocument/2006/relationships/hyperlink" Target="https://twitter.com/prioritydomains/status/1149437625834622976" TargetMode="External" /><Relationship Id="rId832" Type="http://schemas.openxmlformats.org/officeDocument/2006/relationships/hyperlink" Target="https://twitter.com/prioritydomains/status/1149437631673118720" TargetMode="External" /><Relationship Id="rId833" Type="http://schemas.openxmlformats.org/officeDocument/2006/relationships/hyperlink" Target="https://twitter.com/prioritydomains/status/1149437631673118720" TargetMode="External" /><Relationship Id="rId834" Type="http://schemas.openxmlformats.org/officeDocument/2006/relationships/hyperlink" Target="https://twitter.com/prioritydomains/status/1149437675344138240" TargetMode="External" /><Relationship Id="rId835" Type="http://schemas.openxmlformats.org/officeDocument/2006/relationships/hyperlink" Target="https://twitter.com/prioritydomains/status/1149437684760236032" TargetMode="External" /><Relationship Id="rId836" Type="http://schemas.openxmlformats.org/officeDocument/2006/relationships/hyperlink" Target="https://twitter.com/prioritydomains/status/1149437699193016327" TargetMode="External" /><Relationship Id="rId837" Type="http://schemas.openxmlformats.org/officeDocument/2006/relationships/hyperlink" Target="https://twitter.com/prioritydomains/status/1149437768591912962" TargetMode="External" /><Relationship Id="rId838" Type="http://schemas.openxmlformats.org/officeDocument/2006/relationships/hyperlink" Target="https://twitter.com/prioritydomains/status/1149438028852736001" TargetMode="External" /><Relationship Id="rId839" Type="http://schemas.openxmlformats.org/officeDocument/2006/relationships/hyperlink" Target="https://twitter.com/nutritionaldna/status/1036612324268892160" TargetMode="External" /><Relationship Id="rId840" Type="http://schemas.openxmlformats.org/officeDocument/2006/relationships/hyperlink" Target="https://twitter.com/nutritionaldna/status/1146659401232715777" TargetMode="External" /><Relationship Id="rId841" Type="http://schemas.openxmlformats.org/officeDocument/2006/relationships/hyperlink" Target="https://twitter.com/nutritionaldna/status/1146659412574134272" TargetMode="External" /><Relationship Id="rId842" Type="http://schemas.openxmlformats.org/officeDocument/2006/relationships/hyperlink" Target="https://twitter.com/nutritionaldna/status/1146659412574134272" TargetMode="External" /><Relationship Id="rId843" Type="http://schemas.openxmlformats.org/officeDocument/2006/relationships/hyperlink" Target="https://twitter.com/nutritionaldna/status/1146659449127526400" TargetMode="External" /><Relationship Id="rId844" Type="http://schemas.openxmlformats.org/officeDocument/2006/relationships/hyperlink" Target="https://twitter.com/nutritionaldna/status/1146659458707316736" TargetMode="External" /><Relationship Id="rId845" Type="http://schemas.openxmlformats.org/officeDocument/2006/relationships/hyperlink" Target="https://twitter.com/nutritionaldna/status/1146659458707316736" TargetMode="External" /><Relationship Id="rId846" Type="http://schemas.openxmlformats.org/officeDocument/2006/relationships/hyperlink" Target="https://twitter.com/nutritionaldna/status/1149083315145773056" TargetMode="External" /><Relationship Id="rId847" Type="http://schemas.openxmlformats.org/officeDocument/2006/relationships/hyperlink" Target="https://twitter.com/dnaed_tech/status/1149448775917813763" TargetMode="External" /><Relationship Id="rId848" Type="http://schemas.openxmlformats.org/officeDocument/2006/relationships/hyperlink" Target="https://twitter.com/dnaed_tech/status/1146594972088643587" TargetMode="External" /><Relationship Id="rId849" Type="http://schemas.openxmlformats.org/officeDocument/2006/relationships/hyperlink" Target="https://twitter.com/dnaed_tech/status/1146594972088643587" TargetMode="External" /><Relationship Id="rId850" Type="http://schemas.openxmlformats.org/officeDocument/2006/relationships/hyperlink" Target="https://twitter.com/dnaed_tech/status/1146595007614377985" TargetMode="External" /><Relationship Id="rId851" Type="http://schemas.openxmlformats.org/officeDocument/2006/relationships/hyperlink" Target="https://twitter.com/dnaed_tech/status/1146927136856510465" TargetMode="External" /><Relationship Id="rId852" Type="http://schemas.openxmlformats.org/officeDocument/2006/relationships/hyperlink" Target="https://twitter.com/dnaed_tech/status/1146927179940421632" TargetMode="External" /><Relationship Id="rId853" Type="http://schemas.openxmlformats.org/officeDocument/2006/relationships/hyperlink" Target="https://twitter.com/dnaed_tech/status/1146927179940421632" TargetMode="External" /><Relationship Id="rId854" Type="http://schemas.openxmlformats.org/officeDocument/2006/relationships/hyperlink" Target="https://twitter.com/dnaed_tech/status/1146927228892135425" TargetMode="External" /><Relationship Id="rId855" Type="http://schemas.openxmlformats.org/officeDocument/2006/relationships/hyperlink" Target="https://twitter.com/dnaed_tech/status/1146927246860533765" TargetMode="External" /><Relationship Id="rId856" Type="http://schemas.openxmlformats.org/officeDocument/2006/relationships/hyperlink" Target="https://twitter.com/dnaed_tech/status/1146927246860533765" TargetMode="External" /><Relationship Id="rId857" Type="http://schemas.openxmlformats.org/officeDocument/2006/relationships/hyperlink" Target="https://twitter.com/dnaed_tech/status/1147516017125539842" TargetMode="External" /><Relationship Id="rId858" Type="http://schemas.openxmlformats.org/officeDocument/2006/relationships/hyperlink" Target="https://twitter.com/dnaed_tech/status/1148663632273780737" TargetMode="External" /><Relationship Id="rId859" Type="http://schemas.openxmlformats.org/officeDocument/2006/relationships/hyperlink" Target="https://twitter.com/defencebriefing/status/1146589356343345152" TargetMode="External" /><Relationship Id="rId860" Type="http://schemas.openxmlformats.org/officeDocument/2006/relationships/hyperlink" Target="https://twitter.com/defencebriefing/status/1146589748779028480" TargetMode="External" /><Relationship Id="rId861" Type="http://schemas.openxmlformats.org/officeDocument/2006/relationships/hyperlink" Target="https://twitter.com/defencebriefing/status/1148699425235230721" TargetMode="External" /><Relationship Id="rId862" Type="http://schemas.openxmlformats.org/officeDocument/2006/relationships/hyperlink" Target="https://twitter.com/defencebriefing/status/1148699425235230721" TargetMode="External" /><Relationship Id="rId863" Type="http://schemas.openxmlformats.org/officeDocument/2006/relationships/hyperlink" Target="https://twitter.com/dnaintel/status/1146589558945042432" TargetMode="External" /><Relationship Id="rId864" Type="http://schemas.openxmlformats.org/officeDocument/2006/relationships/hyperlink" Target="https://twitter.com/dnaintel/status/1146589558945042432" TargetMode="External" /><Relationship Id="rId865" Type="http://schemas.openxmlformats.org/officeDocument/2006/relationships/hyperlink" Target="https://twitter.com/dnaintel/status/1146588000022872064" TargetMode="External" /><Relationship Id="rId866" Type="http://schemas.openxmlformats.org/officeDocument/2006/relationships/hyperlink" Target="https://twitter.com/dnaintel/status/1148424435462021121" TargetMode="External" /><Relationship Id="rId867" Type="http://schemas.openxmlformats.org/officeDocument/2006/relationships/hyperlink" Target="https://twitter.com/dnaintel/status/1055095586142216192" TargetMode="External" /><Relationship Id="rId868" Type="http://schemas.openxmlformats.org/officeDocument/2006/relationships/hyperlink" Target="https://twitter.com/dnaintel/status/1148424508677742592" TargetMode="External" /><Relationship Id="rId869" Type="http://schemas.openxmlformats.org/officeDocument/2006/relationships/hyperlink" Target="https://twitter.com/dnaintel/status/1146588248711602177" TargetMode="External" /><Relationship Id="rId870" Type="http://schemas.openxmlformats.org/officeDocument/2006/relationships/hyperlink" Target="https://twitter.com/dnaintel/status/1148424537513570307" TargetMode="External" /><Relationship Id="rId871" Type="http://schemas.openxmlformats.org/officeDocument/2006/relationships/hyperlink" Target="https://twitter.com/dnaintel/status/1107466350857990144" TargetMode="External" /><Relationship Id="rId872" Type="http://schemas.openxmlformats.org/officeDocument/2006/relationships/hyperlink" Target="https://twitter.com/dnaintel/status/1149515146034700290" TargetMode="External" /><Relationship Id="rId873" Type="http://schemas.openxmlformats.org/officeDocument/2006/relationships/hyperlink" Target="https://twitter.com/dnaintel/status/1138509950530072578" TargetMode="External" /><Relationship Id="rId874" Type="http://schemas.openxmlformats.org/officeDocument/2006/relationships/hyperlink" Target="https://twitter.com/dnaintel/status/1139307695977226241" TargetMode="External" /><Relationship Id="rId875" Type="http://schemas.openxmlformats.org/officeDocument/2006/relationships/hyperlink" Target="https://twitter.com/dnaintel/status/1102240644280524802" TargetMode="External" /><Relationship Id="rId876" Type="http://schemas.openxmlformats.org/officeDocument/2006/relationships/hyperlink" Target="https://twitter.com/dnaintel/status/1133727939592368129" TargetMode="External" /><Relationship Id="rId877" Type="http://schemas.openxmlformats.org/officeDocument/2006/relationships/hyperlink" Target="https://twitter.com/dnaintel/status/1146586944895426560" TargetMode="External" /><Relationship Id="rId878" Type="http://schemas.openxmlformats.org/officeDocument/2006/relationships/hyperlink" Target="https://twitter.com/dnaintel/status/1146587639870566405" TargetMode="External" /><Relationship Id="rId879" Type="http://schemas.openxmlformats.org/officeDocument/2006/relationships/hyperlink" Target="https://twitter.com/dnaintel/status/1146588576357986304" TargetMode="External" /><Relationship Id="rId880" Type="http://schemas.openxmlformats.org/officeDocument/2006/relationships/hyperlink" Target="https://twitter.com/dnaintel/status/1146588818176446464" TargetMode="External" /><Relationship Id="rId881" Type="http://schemas.openxmlformats.org/officeDocument/2006/relationships/hyperlink" Target="https://twitter.com/dnaintel/status/1146589111190528000" TargetMode="External" /><Relationship Id="rId882" Type="http://schemas.openxmlformats.org/officeDocument/2006/relationships/hyperlink" Target="https://twitter.com/dnaintel/status/1146589407996239873" TargetMode="External" /><Relationship Id="rId883" Type="http://schemas.openxmlformats.org/officeDocument/2006/relationships/hyperlink" Target="https://twitter.com/dnaintel/status/1146603303196925952" TargetMode="External" /><Relationship Id="rId884" Type="http://schemas.openxmlformats.org/officeDocument/2006/relationships/hyperlink" Target="https://twitter.com/dnaintel/status/1146603330283692032" TargetMode="External" /><Relationship Id="rId885" Type="http://schemas.openxmlformats.org/officeDocument/2006/relationships/hyperlink" Target="https://twitter.com/dnaintel/status/1147515250704601088" TargetMode="External" /><Relationship Id="rId886" Type="http://schemas.openxmlformats.org/officeDocument/2006/relationships/hyperlink" Target="https://twitter.com/dnaintel/status/1148424435462021121" TargetMode="External" /><Relationship Id="rId887" Type="http://schemas.openxmlformats.org/officeDocument/2006/relationships/hyperlink" Target="https://twitter.com/dnaintel/status/1148424497315426304" TargetMode="External" /><Relationship Id="rId888" Type="http://schemas.openxmlformats.org/officeDocument/2006/relationships/hyperlink" Target="https://twitter.com/dnaintel/status/1148424508677742592" TargetMode="External" /><Relationship Id="rId889" Type="http://schemas.openxmlformats.org/officeDocument/2006/relationships/hyperlink" Target="https://twitter.com/dnaintel/status/1148424537513570307" TargetMode="External" /><Relationship Id="rId890" Type="http://schemas.openxmlformats.org/officeDocument/2006/relationships/hyperlink" Target="https://twitter.com/dnaintel/status/1149515146034700290" TargetMode="External" /><Relationship Id="rId891" Type="http://schemas.openxmlformats.org/officeDocument/2006/relationships/hyperlink" Target="https://twitter.com/medoromania/status/1149240427964506112" TargetMode="External" /><Relationship Id="rId892" Type="http://schemas.openxmlformats.org/officeDocument/2006/relationships/hyperlink" Target="https://twitter.com/medoromania/status/1146698208074227712" TargetMode="External" /><Relationship Id="rId893" Type="http://schemas.openxmlformats.org/officeDocument/2006/relationships/hyperlink" Target="https://twitter.com/medoromania/status/1148544786476994561" TargetMode="External" /><Relationship Id="rId894" Type="http://schemas.openxmlformats.org/officeDocument/2006/relationships/hyperlink" Target="https://twitter.com/medoromania/status/1149608837558591489" TargetMode="External" /><Relationship Id="rId895" Type="http://schemas.openxmlformats.org/officeDocument/2006/relationships/hyperlink" Target="https://twitter.com/biocompare/status/1149638560158326789" TargetMode="External" /><Relationship Id="rId896" Type="http://schemas.openxmlformats.org/officeDocument/2006/relationships/hyperlink" Target="https://twitter.com/arlenebheed/status/1149646429318606848" TargetMode="External" /><Relationship Id="rId897" Type="http://schemas.openxmlformats.org/officeDocument/2006/relationships/hyperlink" Target="https://twitter.com/kenyabioinfo/status/1149664163683135494" TargetMode="External" /><Relationship Id="rId898" Type="http://schemas.openxmlformats.org/officeDocument/2006/relationships/hyperlink" Target="https://twitter.com/alphabiolabs/status/1146425958158802946" TargetMode="External" /><Relationship Id="rId899" Type="http://schemas.openxmlformats.org/officeDocument/2006/relationships/hyperlink" Target="https://twitter.com/alphabiolabs/status/1148932418168078336" TargetMode="External" /><Relationship Id="rId900" Type="http://schemas.openxmlformats.org/officeDocument/2006/relationships/hyperlink" Target="https://twitter.com/alphabiolabs/status/1149294807820451852" TargetMode="External" /><Relationship Id="rId901" Type="http://schemas.openxmlformats.org/officeDocument/2006/relationships/hyperlink" Target="https://twitter.com/alphabiolabs/status/1149294807820451852" TargetMode="External" /><Relationship Id="rId902" Type="http://schemas.openxmlformats.org/officeDocument/2006/relationships/hyperlink" Target="https://twitter.com/alphabiolabs/status/1149687459938217984" TargetMode="External" /><Relationship Id="rId903" Type="http://schemas.openxmlformats.org/officeDocument/2006/relationships/hyperlink" Target="https://twitter.com/alphabiolabs/status/1146486327468273666" TargetMode="External" /><Relationship Id="rId904" Type="http://schemas.openxmlformats.org/officeDocument/2006/relationships/hyperlink" Target="https://twitter.com/alphabiolabs/status/1146788387698946049" TargetMode="External" /><Relationship Id="rId905" Type="http://schemas.openxmlformats.org/officeDocument/2006/relationships/hyperlink" Target="https://twitter.com/alphabiolabs/status/1146848726612361216" TargetMode="External" /><Relationship Id="rId906" Type="http://schemas.openxmlformats.org/officeDocument/2006/relationships/hyperlink" Target="https://twitter.com/alphabiolabs/status/1147211108438220800" TargetMode="External" /><Relationship Id="rId907" Type="http://schemas.openxmlformats.org/officeDocument/2006/relationships/hyperlink" Target="https://twitter.com/alphabiolabs/status/1147452672594927616" TargetMode="External" /><Relationship Id="rId908" Type="http://schemas.openxmlformats.org/officeDocument/2006/relationships/hyperlink" Target="https://twitter.com/alphabiolabs/status/1147513091128745985" TargetMode="External" /><Relationship Id="rId909" Type="http://schemas.openxmlformats.org/officeDocument/2006/relationships/hyperlink" Target="https://twitter.com/alphabiolabs/status/1147875465413255169" TargetMode="External" /><Relationship Id="rId910" Type="http://schemas.openxmlformats.org/officeDocument/2006/relationships/hyperlink" Target="https://twitter.com/alphabiolabs/status/1148298264577544197" TargetMode="External" /><Relationship Id="rId911" Type="http://schemas.openxmlformats.org/officeDocument/2006/relationships/hyperlink" Target="https://twitter.com/alphabiolabs/status/1148539850058084353" TargetMode="External" /><Relationship Id="rId912" Type="http://schemas.openxmlformats.org/officeDocument/2006/relationships/hyperlink" Target="https://twitter.com/alphabiolabs/status/1148660668482146305" TargetMode="External" /><Relationship Id="rId913" Type="http://schemas.openxmlformats.org/officeDocument/2006/relationships/hyperlink" Target="https://twitter.com/alphabiolabs/status/1148902238364065793" TargetMode="External" /><Relationship Id="rId914" Type="http://schemas.openxmlformats.org/officeDocument/2006/relationships/hyperlink" Target="https://twitter.com/alphabiolabs/status/1148962653840297990" TargetMode="External" /><Relationship Id="rId915" Type="http://schemas.openxmlformats.org/officeDocument/2006/relationships/hyperlink" Target="https://twitter.com/alphabiolabs/status/1149023086043422720" TargetMode="External" /><Relationship Id="rId916" Type="http://schemas.openxmlformats.org/officeDocument/2006/relationships/hyperlink" Target="https://twitter.com/alphabiolabs/status/1149264625285894144" TargetMode="External" /><Relationship Id="rId917" Type="http://schemas.openxmlformats.org/officeDocument/2006/relationships/hyperlink" Target="https://twitter.com/alphabiolabs/status/1149627020352974853" TargetMode="External" /><Relationship Id="rId918" Type="http://schemas.openxmlformats.org/officeDocument/2006/relationships/hyperlink" Target="https://twitter.com/original_gene/status/1148241689053716480" TargetMode="External" /><Relationship Id="rId919" Type="http://schemas.openxmlformats.org/officeDocument/2006/relationships/hyperlink" Target="https://twitter.com/original_gene/status/1149687467311865858" TargetMode="External" /><Relationship Id="rId920" Type="http://schemas.openxmlformats.org/officeDocument/2006/relationships/hyperlink" Target="https://twitter.com/marthaatccs/status/1149697494164615168" TargetMode="External" /><Relationship Id="rId921" Type="http://schemas.openxmlformats.org/officeDocument/2006/relationships/hyperlink" Target="https://twitter.com/tecan_talk/status/1149576151439798273" TargetMode="External" /><Relationship Id="rId922" Type="http://schemas.openxmlformats.org/officeDocument/2006/relationships/hyperlink" Target="https://twitter.com/tecan_talk/status/1149704495150096384" TargetMode="External" /><Relationship Id="rId923" Type="http://schemas.openxmlformats.org/officeDocument/2006/relationships/hyperlink" Target="https://api.twitter.com/1.1/geo/id/01fb108e6298e285.json" TargetMode="External" /><Relationship Id="rId924" Type="http://schemas.openxmlformats.org/officeDocument/2006/relationships/hyperlink" Target="https://api.twitter.com/1.1/geo/id/243cc16f6417a167.json" TargetMode="External" /><Relationship Id="rId925" Type="http://schemas.openxmlformats.org/officeDocument/2006/relationships/hyperlink" Target="https://api.twitter.com/1.1/geo/id/243cc16f6417a167.json" TargetMode="External" /><Relationship Id="rId926" Type="http://schemas.openxmlformats.org/officeDocument/2006/relationships/hyperlink" Target="https://api.twitter.com/1.1/geo/id/3b77caf94bfc81fe.json" TargetMode="External" /><Relationship Id="rId927" Type="http://schemas.openxmlformats.org/officeDocument/2006/relationships/hyperlink" Target="https://api.twitter.com/1.1/geo/id/178a87b8e2eaa375.json" TargetMode="External" /><Relationship Id="rId928" Type="http://schemas.openxmlformats.org/officeDocument/2006/relationships/hyperlink" Target="https://api.twitter.com/1.1/geo/id/35fd5bacecc4c6e5.json" TargetMode="External" /><Relationship Id="rId929" Type="http://schemas.openxmlformats.org/officeDocument/2006/relationships/comments" Target="../comments1.xml" /><Relationship Id="rId930" Type="http://schemas.openxmlformats.org/officeDocument/2006/relationships/vmlDrawing" Target="../drawings/vmlDrawing1.vml" /><Relationship Id="rId931" Type="http://schemas.openxmlformats.org/officeDocument/2006/relationships/table" Target="../tables/table1.xml" /><Relationship Id="rId9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bossofme.feeluforia.com/" TargetMode="External" /><Relationship Id="rId2" Type="http://schemas.openxmlformats.org/officeDocument/2006/relationships/hyperlink" Target="https://twitter.com/TheaterUlm/status/1146076254183088128" TargetMode="External" /><Relationship Id="rId3" Type="http://schemas.openxmlformats.org/officeDocument/2006/relationships/hyperlink" Target="https://onezero.medium.com/you-can-now-get-your-whole-genome-sequenced-for-less-than-an-iphone-a951e3d33f84" TargetMode="External" /><Relationship Id="rId4" Type="http://schemas.openxmlformats.org/officeDocument/2006/relationships/hyperlink" Target="https://www.instagram.com/p/BzdiPGiggsV/?igshid=agxdz5jrztq6" TargetMode="External" /><Relationship Id="rId5" Type="http://schemas.openxmlformats.org/officeDocument/2006/relationships/hyperlink" Target="https://www.instagram.com/p/BzeV2eylHc_/?igshid=2hzh4y70vucl" TargetMode="External" /><Relationship Id="rId6" Type="http://schemas.openxmlformats.org/officeDocument/2006/relationships/hyperlink" Target="https://www.military.com/daily-news/2019/07/03/mail-ancestry-dna-kits-may-help-enemy-target-you-navys-top-officer-says.html#.XR1UBlcMNi0.twitter" TargetMode="External" /><Relationship Id="rId7" Type="http://schemas.openxmlformats.org/officeDocument/2006/relationships/hyperlink" Target="http://edition.cnn.com/2019/07/03/us/shark-tooth-trnd/index.html" TargetMode="External" /><Relationship Id="rId8" Type="http://schemas.openxmlformats.org/officeDocument/2006/relationships/hyperlink" Target="http://edition.cnn.com/2019/07/03/us/shark-tooth-trnd/index.html" TargetMode="External" /><Relationship Id="rId9" Type="http://schemas.openxmlformats.org/officeDocument/2006/relationships/hyperlink" Target="https://www.npr.org/2019/07/03/738586883/mideast-philistines-from-europe?utm_campaign=storyshare&amp;utm_source=twitter.com&amp;utm_medium=social" TargetMode="External" /><Relationship Id="rId10" Type="http://schemas.openxmlformats.org/officeDocument/2006/relationships/hyperlink" Target="https://medicalxpress.com/news/2019-07-dna-reveals-schizophrenia-clue.html" TargetMode="External" /><Relationship Id="rId11" Type="http://schemas.openxmlformats.org/officeDocument/2006/relationships/hyperlink" Target="https://www.cnet.com/news/how-sharing-your-dna-solves-horrible-crimes-and-stirs-a-privacy-debate/" TargetMode="External" /><Relationship Id="rId12" Type="http://schemas.openxmlformats.org/officeDocument/2006/relationships/hyperlink" Target="https://www.theguardian.com/lifeandstyle/2016/feb/29/die-now-diet-later-could-nutrigenetics-save-your-life" TargetMode="External" /><Relationship Id="rId13" Type="http://schemas.openxmlformats.org/officeDocument/2006/relationships/hyperlink" Target="https://www.cnet.com/news/how-sharing-your-dna-solves-horrible-crimes-and-stirs-a-privacy-debate/" TargetMode="External" /><Relationship Id="rId14" Type="http://schemas.openxmlformats.org/officeDocument/2006/relationships/hyperlink" Target="https://bossofme.feeluforia.com/" TargetMode="External" /><Relationship Id="rId15" Type="http://schemas.openxmlformats.org/officeDocument/2006/relationships/hyperlink" Target="https://bossofme.feeluforia.com/" TargetMode="External" /><Relationship Id="rId16" Type="http://schemas.openxmlformats.org/officeDocument/2006/relationships/hyperlink" Target="https://howtofind.com/what-can-a-dna-test-really-say-about-you-part-ii" TargetMode="External" /><Relationship Id="rId17" Type="http://schemas.openxmlformats.org/officeDocument/2006/relationships/hyperlink" Target="https://howtofind.com/what-can-a-dna-test-really-say-about-you-part-iii" TargetMode="External" /><Relationship Id="rId18" Type="http://schemas.openxmlformats.org/officeDocument/2006/relationships/hyperlink" Target="http://trentinogenealogy.com/2019/05/dna-ethnicity-report-estimate/" TargetMode="External" /><Relationship Id="rId19"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0"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1"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2" Type="http://schemas.openxmlformats.org/officeDocument/2006/relationships/hyperlink" Target="https://www.cellmark.co.uk/dna-testing/immigration-relationship-test/" TargetMode="External" /><Relationship Id="rId23" Type="http://schemas.openxmlformats.org/officeDocument/2006/relationships/hyperlink" Target="https://www.cellmark.co.uk/" TargetMode="External" /><Relationship Id="rId24" Type="http://schemas.openxmlformats.org/officeDocument/2006/relationships/hyperlink" Target="http://www.dnasolutions.co.uk/paternity-test.htm" TargetMode="External" /><Relationship Id="rId25" Type="http://schemas.openxmlformats.org/officeDocument/2006/relationships/hyperlink" Target="https://www.dailymail.co.uk/news/article-7091823/Crooning-lothario-Julio-Iglesias-faces-court-DNA-battle-claims-love-child.html" TargetMode="External" /><Relationship Id="rId26" Type="http://schemas.openxmlformats.org/officeDocument/2006/relationships/hyperlink" Target="https://www.kwtx.com/content/news/Local-woman-discovers-lost-family-through-DNA-kit-512218561.html" TargetMode="External" /><Relationship Id="rId27" Type="http://schemas.openxmlformats.org/officeDocument/2006/relationships/hyperlink" Target="https://www.instagram.com/p/BzjP5iehyx-/?igshid=jrsrv4lvazj0" TargetMode="External" /><Relationship Id="rId28" Type="http://schemas.openxmlformats.org/officeDocument/2006/relationships/hyperlink" Target="https://twitter.com/DNApodcast/status/1147599193755803653" TargetMode="External" /><Relationship Id="rId29" Type="http://schemas.openxmlformats.org/officeDocument/2006/relationships/hyperlink" Target="https://www.cnbc.com/2019/07/01/for-600-veritas-genetics-sequences-6point4-billion-letters-of-your-dna.html" TargetMode="External" /><Relationship Id="rId30" Type="http://schemas.openxmlformats.org/officeDocument/2006/relationships/hyperlink" Target="https://podcasts.apple.com/us/podcast/everythings-relative-with-eve-sturges/id1459167540?i=1000443669158" TargetMode="External" /><Relationship Id="rId31" Type="http://schemas.openxmlformats.org/officeDocument/2006/relationships/hyperlink" Target="https://zeenews.india.com/malayalam/kerala/dna-test-for-binoy-kodiyeri-in-connection-with-sexual-harassment-case-29529" TargetMode="External" /><Relationship Id="rId32" Type="http://schemas.openxmlformats.org/officeDocument/2006/relationships/hyperlink" Target="https://tv.mathrubhumi.com/news/kerala/binoy-kodiyeri-1.22695?utm_source=dlvr.it&amp;utm_medium=twitter" TargetMode="External" /><Relationship Id="rId33" Type="http://schemas.openxmlformats.org/officeDocument/2006/relationships/hyperlink" Target="https://www.nationalheraldindia.com/national/kerala-cpi-m-secretarys-son-appears-before-police-agrees-to-dna-test" TargetMode="External" /><Relationship Id="rId34" Type="http://schemas.openxmlformats.org/officeDocument/2006/relationships/hyperlink" Target="https://www.nationalheraldindia.com/national/kerala-cpi-m-secretarys-son-appears-before-police-agrees-to-dna-test" TargetMode="External" /><Relationship Id="rId35" Type="http://schemas.openxmlformats.org/officeDocument/2006/relationships/hyperlink" Target="https://melissajanelee.com/ancestry-dna-test/" TargetMode="External" /><Relationship Id="rId36" Type="http://schemas.openxmlformats.org/officeDocument/2006/relationships/hyperlink" Target="https://mygenxdna.com/how-gars-can-help-fight-the-opioid-epidemic/" TargetMode="External" /><Relationship Id="rId37" Type="http://schemas.openxmlformats.org/officeDocument/2006/relationships/hyperlink" Target="https://mygenxdna.com/learn/faqs/" TargetMode="External" /><Relationship Id="rId38" Type="http://schemas.openxmlformats.org/officeDocument/2006/relationships/hyperlink" Target="https://twitter.com/budlight/status/1148308856071757824" TargetMode="External" /><Relationship Id="rId39" Type="http://schemas.openxmlformats.org/officeDocument/2006/relationships/hyperlink" Target="https://www.theatlantic.com/science/archive/2019/03/dna-tests-for-envelopes-have-a-price/583636/" TargetMode="External" /><Relationship Id="rId40" Type="http://schemas.openxmlformats.org/officeDocument/2006/relationships/hyperlink" Target="https://www.hartwigmedicalfoundation.nl/personalised-medicine-voor-alvleesklierkanker-toekomstmuziek/" TargetMode="External" /><Relationship Id="rId41" Type="http://schemas.openxmlformats.org/officeDocument/2006/relationships/hyperlink" Target="https://www.instagram.com/p/BzoQDhtguLg/?igshid=1c6kmqpavg3om" TargetMode="External" /><Relationship Id="rId42" Type="http://schemas.openxmlformats.org/officeDocument/2006/relationships/hyperlink" Target="https://www.instagram.com/p/Bzsn52CgFAb/?igshid=4o1ud7cxstm8" TargetMode="External" /><Relationship Id="rId43" Type="http://schemas.openxmlformats.org/officeDocument/2006/relationships/hyperlink" Target="https://drtracygapin.com/transform-your-health-with-your-dna/" TargetMode="External" /><Relationship Id="rId44" Type="http://schemas.openxmlformats.org/officeDocument/2006/relationships/hyperlink" Target="https://www.youtube.com/watch?v=4agufx2W9e8&amp;feature=youtu.be" TargetMode="External" /><Relationship Id="rId45" Type="http://schemas.openxmlformats.org/officeDocument/2006/relationships/hyperlink" Target="https://www.hartwigmedicalfoundation.nl/gegevens-uit-de-echte-wereld-gebruiken-voor-betere-oncologische-zorg/" TargetMode="External" /><Relationship Id="rId46" Type="http://schemas.openxmlformats.org/officeDocument/2006/relationships/hyperlink" Target="https://twitter.com/Trumpgi73068803/status/1148452840643260416" TargetMode="External" /><Relationship Id="rId47" Type="http://schemas.openxmlformats.org/officeDocument/2006/relationships/hyperlink" Target="https://twitter.com/ewarren/status/1148327100614660097" TargetMode="External" /><Relationship Id="rId48" Type="http://schemas.openxmlformats.org/officeDocument/2006/relationships/hyperlink" Target="https://twitter.com/southerncharme7/status/1146645632448389120" TargetMode="External" /><Relationship Id="rId49" Type="http://schemas.openxmlformats.org/officeDocument/2006/relationships/hyperlink" Target="http://www.dna-at-home.co.uk/" TargetMode="External" /><Relationship Id="rId50" Type="http://schemas.openxmlformats.org/officeDocument/2006/relationships/hyperlink" Target="http://www.dna-at-home.co.uk/" TargetMode="External" /><Relationship Id="rId51" Type="http://schemas.openxmlformats.org/officeDocument/2006/relationships/hyperlink" Target="http://www.dna-at-home.co.uk/" TargetMode="External" /><Relationship Id="rId52" Type="http://schemas.openxmlformats.org/officeDocument/2006/relationships/hyperlink" Target="http://www.dna-at-home.co.uk/" TargetMode="External" /><Relationship Id="rId53" Type="http://schemas.openxmlformats.org/officeDocument/2006/relationships/hyperlink" Target="http://www.dna-at-home.co.uk/" TargetMode="External" /><Relationship Id="rId54" Type="http://schemas.openxmlformats.org/officeDocument/2006/relationships/hyperlink" Target="https://www.hartwigmedicalfoundation.nl/gegevens-uit-de-echte-wereld-gebruiken-voor-betere-oncologische-zorg/" TargetMode="External" /><Relationship Id="rId55" Type="http://schemas.openxmlformats.org/officeDocument/2006/relationships/hyperlink" Target="https://www.hartwigmedicalfoundation.nl/gegevens-uit-de-echte-wereld-gebruiken-voor-betere-oncologische-zorg/" TargetMode="External" /><Relationship Id="rId56" Type="http://schemas.openxmlformats.org/officeDocument/2006/relationships/hyperlink" Target="http://www.live2019.myheritage.com/" TargetMode="External" /><Relationship Id="rId57" Type="http://schemas.openxmlformats.org/officeDocument/2006/relationships/hyperlink" Target="https://melissajanelee.com/evergreen-life/" TargetMode="External" /><Relationship Id="rId58" Type="http://schemas.openxmlformats.org/officeDocument/2006/relationships/hyperlink" Target="https://melissajanelee.com/ancestry-dna-test/" TargetMode="External" /><Relationship Id="rId59" Type="http://schemas.openxmlformats.org/officeDocument/2006/relationships/hyperlink" Target="https://melissajanelee.com/ancestry-dna-test/" TargetMode="External" /><Relationship Id="rId60" Type="http://schemas.openxmlformats.org/officeDocument/2006/relationships/hyperlink" Target="http://www.garthtoons.com/" TargetMode="External" /><Relationship Id="rId61" Type="http://schemas.openxmlformats.org/officeDocument/2006/relationships/hyperlink" Target="https://www.spreaker.com/user/10973353/dna-testing" TargetMode="External" /><Relationship Id="rId62" Type="http://schemas.openxmlformats.org/officeDocument/2006/relationships/hyperlink" Target="https://www.dailymail.co.uk/news/article-7236847/Trump-tweetstorm-botches-Warrens-DNA-test-confuses-campaign-launch-Election-Day.html?ito=social-twitter_dailymailus" TargetMode="External" /><Relationship Id="rId63" Type="http://schemas.openxmlformats.org/officeDocument/2006/relationships/hyperlink" Target="https://twitter.com/dimitriuzaka/status/1149321144123777024" TargetMode="External" /><Relationship Id="rId64" Type="http://schemas.openxmlformats.org/officeDocument/2006/relationships/hyperlink" Target="https://www.genomickitchen.com/blog/why-a-dna-test-is-important" TargetMode="External" /><Relationship Id="rId65" Type="http://schemas.openxmlformats.org/officeDocument/2006/relationships/hyperlink" Target="https://alphabiolabs.us/public-testing-services/paternity-testing" TargetMode="External" /><Relationship Id="rId66" Type="http://schemas.openxmlformats.org/officeDocument/2006/relationships/hyperlink" Target="https://www.dailymail.co.uk/news/article-7232351/Julio-Iglesias-LOSES-paternity-case-Spanish-court-rules-father-man.html" TargetMode="External" /><Relationship Id="rId67" Type="http://schemas.openxmlformats.org/officeDocument/2006/relationships/hyperlink" Target="https://www.npr.org/2019/07/03/738586883/mideast-philistines-from-europe?utm_campaign=storyshare&amp;utm_source=twitter.com&amp;utm_medium=social" TargetMode="External" /><Relationship Id="rId68" Type="http://schemas.openxmlformats.org/officeDocument/2006/relationships/hyperlink" Target="https://medicalxpress.com/news/2019-07-dna-reveals-schizophrenia-clue.html" TargetMode="External" /><Relationship Id="rId69" Type="http://schemas.openxmlformats.org/officeDocument/2006/relationships/hyperlink" Target="https://www.cnet.com/news/how-sharing-your-dna-solves-horrible-crimes-and-stirs-a-privacy-debate/" TargetMode="External" /><Relationship Id="rId70"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71" Type="http://schemas.openxmlformats.org/officeDocument/2006/relationships/hyperlink" Target="https://www.military.com/daily-news/2019/07/03/mail-ancestry-dna-kits-may-help-enemy-target-you-navys-top-officer-says.html#.XR1UBlcMNi0.twitter" TargetMode="External" /><Relationship Id="rId72" Type="http://schemas.openxmlformats.org/officeDocument/2006/relationships/hyperlink" Target="http://edition.cnn.com/2019/07/03/us/shark-tooth-trnd/index.html" TargetMode="External" /><Relationship Id="rId73" Type="http://schemas.openxmlformats.org/officeDocument/2006/relationships/hyperlink" Target="https://www.newscientist.com/article/2208581-ancient-dna-reveals-that-jews-biblical-rivals-were-from-greece/#.XR1Sa9dTS2o.twitter" TargetMode="External" /><Relationship Id="rId74" Type="http://schemas.openxmlformats.org/officeDocument/2006/relationships/hyperlink" Target="https://www.theguardian.com/world/2019/may/29/former-belgian-king-albert-ii-agrees-to-dna-test-in-paternity-case-delphine-boel?CMP=share_btn_tw" TargetMode="External" /><Relationship Id="rId75" Type="http://schemas.openxmlformats.org/officeDocument/2006/relationships/hyperlink" Target="https://www.wired.com/story/dna-sequencing-detect-infectious-disease/?mbid=social_twitter_onsiteshare" TargetMode="External" /><Relationship Id="rId76" Type="http://schemas.openxmlformats.org/officeDocument/2006/relationships/hyperlink" Target="https://www.theatlantic.com/science/archive/2019/03/dna-tests-for-envelopes-have-a-price/583636/" TargetMode="External" /><Relationship Id="rId77" Type="http://schemas.openxmlformats.org/officeDocument/2006/relationships/hyperlink" Target="https://www.wcax.com/content/news/Winooski-tech-firm-sold-to-Calif-company-for-nearly-12B-512585481.html" TargetMode="External" /><Relationship Id="rId78" Type="http://schemas.openxmlformats.org/officeDocument/2006/relationships/hyperlink" Target="https://www.wcax.com/content/news/Winooski-tech-firm-sold-to-Calif-company-for-nearly-12B-512585481.html" TargetMode="External" /><Relationship Id="rId79" Type="http://schemas.openxmlformats.org/officeDocument/2006/relationships/hyperlink" Target="https://www.military.com/daily-news/2019/07/03/mail-ancestry-dna-kits-may-help-enemy-target-you-navys-top-officer-says.html#.XR1UBlcMNi0.twitter" TargetMode="External" /><Relationship Id="rId80" Type="http://schemas.openxmlformats.org/officeDocument/2006/relationships/hyperlink" Target="http://edition.cnn.com/2019/07/03/us/shark-tooth-trnd/index.html" TargetMode="External" /><Relationship Id="rId81" Type="http://schemas.openxmlformats.org/officeDocument/2006/relationships/hyperlink" Target="https://www.newscientist.com/article/2208581-ancient-dna-reveals-that-jews-biblical-rivals-were-from-greece/#.XR1Sa9dTS2o.twitter" TargetMode="External" /><Relationship Id="rId82" Type="http://schemas.openxmlformats.org/officeDocument/2006/relationships/hyperlink" Target="https://www.wired.com/story/dna-sequencing-detect-infectious-disease/?mbid=social_twitter_onsiteshare" TargetMode="External" /><Relationship Id="rId83" Type="http://schemas.openxmlformats.org/officeDocument/2006/relationships/hyperlink" Target="https://www.theatlantic.com/science/archive/2019/03/dna-tests-for-envelopes-have-a-price/583636/" TargetMode="External" /><Relationship Id="rId84"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85" Type="http://schemas.openxmlformats.org/officeDocument/2006/relationships/hyperlink" Target="https://medicalxpress.com/news/2019-07-dna-reveals-schizophrenia-clue.html" TargetMode="External" /><Relationship Id="rId86" Type="http://schemas.openxmlformats.org/officeDocument/2006/relationships/hyperlink" Target="https://www.cnet.com/news/how-sharing-your-dna-solves-horrible-crimes-and-stirs-a-privacy-debate/" TargetMode="External" /><Relationship Id="rId87" Type="http://schemas.openxmlformats.org/officeDocument/2006/relationships/hyperlink" Target="https://www.npr.org/2019/07/03/738586883/mideast-philistines-from-europe?utm_campaign=storyshare&amp;utm_source=twitter.com&amp;utm_medium=social" TargetMode="External" /><Relationship Id="rId88" Type="http://schemas.openxmlformats.org/officeDocument/2006/relationships/hyperlink" Target="https://www.theguardian.com/world/2019/may/29/former-belgian-king-albert-ii-agrees-to-dna-test-in-paternity-case-delphine-boel?CMP=share_btn_tw" TargetMode="External" /><Relationship Id="rId89" Type="http://schemas.openxmlformats.org/officeDocument/2006/relationships/hyperlink" Target="https://dan.com/buy-domain/nutritionaldna.com?redirected=true&amp;tld=com" TargetMode="External" /><Relationship Id="rId90" Type="http://schemas.openxmlformats.org/officeDocument/2006/relationships/hyperlink" Target="https://dan.com/buy-domain/nutritionaldna.com?redirected=true&amp;tld=com" TargetMode="External" /><Relationship Id="rId91" Type="http://schemas.openxmlformats.org/officeDocument/2006/relationships/hyperlink" Target="https://www.cnet.com/news/how-sharing-your-dna-solves-horrible-crimes-and-stirs-a-privacy-debate/" TargetMode="External" /><Relationship Id="rId92"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93" Type="http://schemas.openxmlformats.org/officeDocument/2006/relationships/hyperlink" Target="https://www.npr.org/2019/07/03/738586883/mideast-philistines-from-europe?utm_campaign=storyshare&amp;utm_source=twitter.com&amp;utm_medium=social" TargetMode="External" /><Relationship Id="rId94" Type="http://schemas.openxmlformats.org/officeDocument/2006/relationships/hyperlink" Target="http://edition.cnn.com/2019/07/03/us/shark-tooth-trnd/index.html" TargetMode="External" /><Relationship Id="rId95" Type="http://schemas.openxmlformats.org/officeDocument/2006/relationships/hyperlink" Target="https://dan.com/buy-domain/nutritionaldna.com?redirected=true&amp;tld=com" TargetMode="External" /><Relationship Id="rId96" Type="http://schemas.openxmlformats.org/officeDocument/2006/relationships/hyperlink" Target="https://dan.com/buy-domain/nutritionaldna.com?redirected=true&amp;tld=com" TargetMode="External" /><Relationship Id="rId97"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98" Type="http://schemas.openxmlformats.org/officeDocument/2006/relationships/hyperlink" Target="https://www.theatlantic.com/science/archive/2019/03/dna-tests-for-envelopes-have-a-price/583636/" TargetMode="External" /><Relationship Id="rId99" Type="http://schemas.openxmlformats.org/officeDocument/2006/relationships/hyperlink" Target="https://www.wired.com/story/dna-sequencing-detect-infectious-disease/?mbid=social_twitter_onsiteshare" TargetMode="External" /><Relationship Id="rId100" Type="http://schemas.openxmlformats.org/officeDocument/2006/relationships/hyperlink" Target="https://www.newscientist.com/article/2208581-ancient-dna-reveals-that-jews-biblical-rivals-were-from-greece/#.XR1Sa9dTS2o.twitter" TargetMode="External" /><Relationship Id="rId101" Type="http://schemas.openxmlformats.org/officeDocument/2006/relationships/hyperlink" Target="http://edition.cnn.com/2019/07/03/us/shark-tooth-trnd/index.html" TargetMode="External" /><Relationship Id="rId102" Type="http://schemas.openxmlformats.org/officeDocument/2006/relationships/hyperlink" Target="https://www.ft.com/content/dcb2ea12-83c8-11e9-9935-ad75bb96c849?segmentid=acee4131-99c2-09d3-a635-873e61754ec6" TargetMode="External" /><Relationship Id="rId103" Type="http://schemas.openxmlformats.org/officeDocument/2006/relationships/hyperlink" Target="https://www.military.com/daily-news/2019/07/03/mail-ancestry-dna-kits-may-help-enemy-target-you-navys-top-officer-says.html#.XR1UBlcMNi0.twitter" TargetMode="External" /><Relationship Id="rId104" Type="http://schemas.openxmlformats.org/officeDocument/2006/relationships/hyperlink" Target="https://www.military.com/daily-news/2019/07/03/mail-ancestry-dna-kits-may-help-enemy-target-you-navys-top-officer-says.html#.XR1UBlcMNi0.twitter" TargetMode="External" /><Relationship Id="rId105" Type="http://schemas.openxmlformats.org/officeDocument/2006/relationships/hyperlink" Target="https://www.military.com/daily-news/2019/07/03/mail-ancestry-dna-kits-may-help-enemy-target-you-navys-top-officer-says.html#.XR1UBlcMNi0.twitter" TargetMode="External" /><Relationship Id="rId106"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07"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108" Type="http://schemas.openxmlformats.org/officeDocument/2006/relationships/hyperlink" Target="https://www.wired.com/story/dna-sequencing-detect-infectious-disease/?mbid=social_twitter_onsiteshare" TargetMode="External" /><Relationship Id="rId109" Type="http://schemas.openxmlformats.org/officeDocument/2006/relationships/hyperlink" Target="https://www.wired.com/story/dna-sequencing-detect-infectious-disease/?mbid=social_twitter_onsiteshare" TargetMode="External" /><Relationship Id="rId110" Type="http://schemas.openxmlformats.org/officeDocument/2006/relationships/hyperlink" Target="http://edition.cnn.com/2019/07/03/us/shark-tooth-trnd/index.html" TargetMode="External" /><Relationship Id="rId111" Type="http://schemas.openxmlformats.org/officeDocument/2006/relationships/hyperlink" Target="http://edition.cnn.com/2019/07/03/us/shark-tooth-trnd/index.html" TargetMode="External" /><Relationship Id="rId112" Type="http://schemas.openxmlformats.org/officeDocument/2006/relationships/hyperlink" Target="https://www.theverge.com/2019/3/13/18263734/familytreedna-dna-genetics-law-enforcement-fbi-police-forensics-matching-science?utm_campaign=theverge&amp;utm_content=entry&amp;utm_medium=social&amp;utm_source=twitter" TargetMode="External" /><Relationship Id="rId113" Type="http://schemas.openxmlformats.org/officeDocument/2006/relationships/hyperlink" Target="https://www.theverge.com/2019/3/13/18263734/familytreedna-dna-genetics-law-enforcement-fbi-police-forensics-matching-science?utm_campaign=theverge&amp;utm_content=entry&amp;utm_medium=social&amp;utm_source=twitter" TargetMode="External" /><Relationship Id="rId114" Type="http://schemas.openxmlformats.org/officeDocument/2006/relationships/hyperlink" Target="https://www.ft.com/content/dcb2ea12-83c8-11e9-9935-ad75bb96c849?segmentid=acee4131-99c2-09d3-a635-873e61754ec6" TargetMode="External" /><Relationship Id="rId115" Type="http://schemas.openxmlformats.org/officeDocument/2006/relationships/hyperlink" Target="https://www.theatlantic.com/science/archive/2019/03/dna-tests-for-envelopes-have-a-price/583636/" TargetMode="External" /><Relationship Id="rId116" Type="http://schemas.openxmlformats.org/officeDocument/2006/relationships/hyperlink" Target="https://www.theguardian.com/world/2019/may/29/former-belgian-king-albert-ii-agrees-to-dna-test-in-paternity-case-delphine-boel?CMP=share_btn_tw" TargetMode="External" /><Relationship Id="rId117" Type="http://schemas.openxmlformats.org/officeDocument/2006/relationships/hyperlink" Target="https://www.newscientist.com/article/2208581-ancient-dna-reveals-that-jews-biblical-rivals-were-from-greece/#.XR1Sa9dTS2o.twitter" TargetMode="External" /><Relationship Id="rId118" Type="http://schemas.openxmlformats.org/officeDocument/2006/relationships/hyperlink" Target="https://www.npr.org/2019/07/03/738586883/mideast-philistines-from-europe?utm_campaign=storyshare&amp;utm_source=twitter.com&amp;utm_medium=social" TargetMode="External" /><Relationship Id="rId119" Type="http://schemas.openxmlformats.org/officeDocument/2006/relationships/hyperlink" Target="https://www.cnet.com/news/how-sharing-your-dna-solves-horrible-crimes-and-stirs-a-privacy-debate/" TargetMode="External" /><Relationship Id="rId120" Type="http://schemas.openxmlformats.org/officeDocument/2006/relationships/hyperlink" Target="https://medicalxpress.com/news/2019-07-dna-reveals-schizophrenia-clue.html" TargetMode="External" /><Relationship Id="rId121" Type="http://schemas.openxmlformats.org/officeDocument/2006/relationships/hyperlink" Target="https://www.npr.org/2019/07/03/738586883/mideast-philistines-from-europe?utm_campaign=storyshare&amp;utm_source=twitter.com&amp;utm_medium=social" TargetMode="External" /><Relationship Id="rId122" Type="http://schemas.openxmlformats.org/officeDocument/2006/relationships/hyperlink" Target="https://www.cnet.com/news/how-sharing-your-dna-solves-horrible-crimes-and-stirs-a-privacy-debate/" TargetMode="External" /><Relationship Id="rId123" Type="http://schemas.openxmlformats.org/officeDocument/2006/relationships/hyperlink" Target="https://medicalxpress.com/news/2019-07-dna-reveals-schizophrenia-clue.html" TargetMode="External" /><Relationship Id="rId124" Type="http://schemas.openxmlformats.org/officeDocument/2006/relationships/hyperlink" Target="https://www.ft.com/content/dcb2ea12-83c8-11e9-9935-ad75bb96c849?segmentid=acee4131-99c2-09d3-a635-873e61754ec6" TargetMode="External" /><Relationship Id="rId125" Type="http://schemas.openxmlformats.org/officeDocument/2006/relationships/hyperlink" Target="https://www.theatlantic.com/science/archive/2019/03/dna-tests-for-envelopes-have-a-price/583636/" TargetMode="External" /><Relationship Id="rId126" Type="http://schemas.openxmlformats.org/officeDocument/2006/relationships/hyperlink" Target="https://www.nationalgeographic.com/magazine/2018/04/race-genetics-science-africa/" TargetMode="External" /><Relationship Id="rId127" Type="http://schemas.openxmlformats.org/officeDocument/2006/relationships/hyperlink" Target="https://medo.ro/en/other-services/dna-and-paternity-tests/" TargetMode="External" /><Relationship Id="rId128" Type="http://schemas.openxmlformats.org/officeDocument/2006/relationships/hyperlink" Target="https://www.nationalgeographic.com/magazine/2018/04/race-genetics-geno-dna-ancestry/" TargetMode="External" /><Relationship Id="rId129" Type="http://schemas.openxmlformats.org/officeDocument/2006/relationships/hyperlink" Target="https://lifesciences.tecan.com/genetic-testing-innovations-in-genomics-and-ngs?utm_campaign=CP-PillarPage-Genetics&amp;utm_content=95783068&amp;utm_medium=social&amp;utm_source=twitter&amp;hss_channel=tw-76003810#Human-health-in-the-age-of-genomic-medicine" TargetMode="External" /><Relationship Id="rId130" Type="http://schemas.openxmlformats.org/officeDocument/2006/relationships/hyperlink" Target="https://www.kibs.co.ke/index.php" TargetMode="External" /><Relationship Id="rId131" Type="http://schemas.openxmlformats.org/officeDocument/2006/relationships/hyperlink" Target="https://www.alphabiolabs.co.uk/public-testing-services/paternity-testing/" TargetMode="External" /><Relationship Id="rId132" Type="http://schemas.openxmlformats.org/officeDocument/2006/relationships/hyperlink" Target="https://www.alphabiolabs.co.uk/public-testing-services/paternity-testing/" TargetMode="External" /><Relationship Id="rId133" Type="http://schemas.openxmlformats.org/officeDocument/2006/relationships/hyperlink" Target="https://www.dailymail.co.uk/news/article-7232351/Julio-Iglesias-LOSES-paternity-case-Spanish-court-rules-father-man.html" TargetMode="External" /><Relationship Id="rId134" Type="http://schemas.openxmlformats.org/officeDocument/2006/relationships/hyperlink" Target="https://www.alphabiolabs.co.uk/public-testing-services/zygosity-dna-testing/" TargetMode="External" /><Relationship Id="rId135" Type="http://schemas.openxmlformats.org/officeDocument/2006/relationships/hyperlink" Target="https://www.alphabiolabs.co.uk/public-testing-services/" TargetMode="External" /><Relationship Id="rId136" Type="http://schemas.openxmlformats.org/officeDocument/2006/relationships/hyperlink" Target="https://www.alphabiolabs.co.uk/2019/07/01/can-you-take-a-paternity-test-without-a-father/" TargetMode="External" /><Relationship Id="rId137" Type="http://schemas.openxmlformats.org/officeDocument/2006/relationships/hyperlink" Target="https://www.alphabiolabs.co.uk/public-testing-services/zygosity-dna-testing/" TargetMode="External" /><Relationship Id="rId138" Type="http://schemas.openxmlformats.org/officeDocument/2006/relationships/hyperlink" Target="https://www.alphabiolabs.co.uk/public-testing-services/prenatal-dna-testing/" TargetMode="External" /><Relationship Id="rId139" Type="http://schemas.openxmlformats.org/officeDocument/2006/relationships/hyperlink" Target="https://www.alphabiolabs.co.uk/public-testing-services/paternity-testing/" TargetMode="External" /><Relationship Id="rId140" Type="http://schemas.openxmlformats.org/officeDocument/2006/relationships/hyperlink" Target="https://www.alphabiolabs.co.uk/2019/07/02/paternity-test-in-pregnancy/" TargetMode="External" /><Relationship Id="rId141" Type="http://schemas.openxmlformats.org/officeDocument/2006/relationships/hyperlink" Target="https://www.alphabiolabs.co.uk/product/paternity-test/" TargetMode="External" /><Relationship Id="rId142" Type="http://schemas.openxmlformats.org/officeDocument/2006/relationships/hyperlink" Target="https://www.alphabiolabs.co.uk/public-testing-services/" TargetMode="External" /><Relationship Id="rId143" Type="http://schemas.openxmlformats.org/officeDocument/2006/relationships/hyperlink" Target="https://www.alphabiolabs.co.uk/public-testing-services/grandparent-dna-test/" TargetMode="External" /><Relationship Id="rId144" Type="http://schemas.openxmlformats.org/officeDocument/2006/relationships/hyperlink" Target="https://www.alphabiolabs.co.uk/public-testing-services/sibling-dna-test/" TargetMode="External" /><Relationship Id="rId145" Type="http://schemas.openxmlformats.org/officeDocument/2006/relationships/hyperlink" Target="https://www.alphabiolabs.co.uk/public-testing-services/" TargetMode="External" /><Relationship Id="rId146" Type="http://schemas.openxmlformats.org/officeDocument/2006/relationships/hyperlink" Target="https://www.alphabiolabs.co.uk/public-testing-services/" TargetMode="External" /><Relationship Id="rId147" Type="http://schemas.openxmlformats.org/officeDocument/2006/relationships/hyperlink" Target="https://www.alphabiolabs.co.uk/legal-testing-services/" TargetMode="External" /><Relationship Id="rId148" Type="http://schemas.openxmlformats.org/officeDocument/2006/relationships/hyperlink" Target="https://www.alphabiolabs.co.uk/public-testing-services/" TargetMode="External" /><Relationship Id="rId149" Type="http://schemas.openxmlformats.org/officeDocument/2006/relationships/hyperlink" Target="https://originalgene.com/dna-tests/genetic-traits-testing" TargetMode="External" /><Relationship Id="rId150" Type="http://schemas.openxmlformats.org/officeDocument/2006/relationships/hyperlink" Target="https://www.msn.com/en-us/health/health-news/woman-stunned-by-at-home-dna-test-i-literally-started-crying/ar-BBUCY69?li=BBnb7Kz&amp;ocid=mailsignout" TargetMode="External" /><Relationship Id="rId151" Type="http://schemas.openxmlformats.org/officeDocument/2006/relationships/hyperlink" Target="https://lifesciences.tecan.com/genetic-testing-innovations-in-genomics-and-ngs?utm_campaign=CP-PillarPage-Genetics&amp;utm_content=95783068&amp;utm_medium=social&amp;utm_source=twitter&amp;hss_channel=tw-76003810#Human-health-in-the-age-of-genomic-medicine" TargetMode="External" /><Relationship Id="rId152" Type="http://schemas.openxmlformats.org/officeDocument/2006/relationships/hyperlink" Target="https://lifesciences.tecan.com/genetic-testing-innovations-in-genomics-and-ngs?utm_campaign=CP-PillarPage-Genetics&amp;utm_content=95783069&amp;utm_medium=social&amp;utm_source=twitter&amp;hss_channel=tw-76003810#Human-health-in-the-age-of-genomic-medicine" TargetMode="External" /><Relationship Id="rId153" Type="http://schemas.openxmlformats.org/officeDocument/2006/relationships/hyperlink" Target="https://pbs.twimg.com/media/D-lNcjgXsAMLwfq.jpg" TargetMode="External" /><Relationship Id="rId154" Type="http://schemas.openxmlformats.org/officeDocument/2006/relationships/hyperlink" Target="https://pbs.twimg.com/ext_tw_video_thumb/1146279230235381762/pu/img/DqOnKEjsUbj0t4q_.jpg" TargetMode="External" /><Relationship Id="rId155" Type="http://schemas.openxmlformats.org/officeDocument/2006/relationships/hyperlink" Target="https://pbs.twimg.com/media/D-ofgyaU4AYLUPT.jpg" TargetMode="External" /><Relationship Id="rId156" Type="http://schemas.openxmlformats.org/officeDocument/2006/relationships/hyperlink" Target="https://pbs.twimg.com/media/D-kA6V1W4AAwsrJ.jpg" TargetMode="External" /><Relationship Id="rId157" Type="http://schemas.openxmlformats.org/officeDocument/2006/relationships/hyperlink" Target="https://pbs.twimg.com/media/D-pKfTnX4AIaeyM.jpg" TargetMode="External" /><Relationship Id="rId158" Type="http://schemas.openxmlformats.org/officeDocument/2006/relationships/hyperlink" Target="https://pbs.twimg.com/media/D-jmjRxXoAAguqm.jpg" TargetMode="External" /><Relationship Id="rId159" Type="http://schemas.openxmlformats.org/officeDocument/2006/relationships/hyperlink" Target="https://pbs.twimg.com/media/D-tM7s8XoAAYeIj.jpg" TargetMode="External" /><Relationship Id="rId160" Type="http://schemas.openxmlformats.org/officeDocument/2006/relationships/hyperlink" Target="https://pbs.twimg.com/media/D-oULOgWkAAmKBR.jpg" TargetMode="External" /><Relationship Id="rId161" Type="http://schemas.openxmlformats.org/officeDocument/2006/relationships/hyperlink" Target="https://pbs.twimg.com/media/D-txOLCX4AA6QRI.jpg" TargetMode="External" /><Relationship Id="rId162" Type="http://schemas.openxmlformats.org/officeDocument/2006/relationships/hyperlink" Target="https://pbs.twimg.com/media/D-1cMzeXsAIOt8p.png" TargetMode="External" /><Relationship Id="rId163" Type="http://schemas.openxmlformats.org/officeDocument/2006/relationships/hyperlink" Target="https://pbs.twimg.com/media/Dpn2l4dUwAAU2BW.jpg" TargetMode="External" /><Relationship Id="rId164" Type="http://schemas.openxmlformats.org/officeDocument/2006/relationships/hyperlink" Target="https://pbs.twimg.com/media/D-8YIOyU4AAgSWP.jpg" TargetMode="External" /><Relationship Id="rId165" Type="http://schemas.openxmlformats.org/officeDocument/2006/relationships/hyperlink" Target="https://pbs.twimg.com/media/D--Hs1sXsAAMFj1.jpg" TargetMode="External" /><Relationship Id="rId166" Type="http://schemas.openxmlformats.org/officeDocument/2006/relationships/hyperlink" Target="https://pbs.twimg.com/tweet_video_thumb/D--fIPIXoAYTISm.jpg" TargetMode="External" /><Relationship Id="rId167" Type="http://schemas.openxmlformats.org/officeDocument/2006/relationships/hyperlink" Target="https://pbs.twimg.com/media/D-_sQoFUEAIJhLq.jpg" TargetMode="External" /><Relationship Id="rId168" Type="http://schemas.openxmlformats.org/officeDocument/2006/relationships/hyperlink" Target="https://pbs.twimg.com/tweet_video_thumb/D_BeHLlW4AAbRC1.jpg" TargetMode="External" /><Relationship Id="rId169" Type="http://schemas.openxmlformats.org/officeDocument/2006/relationships/hyperlink" Target="https://pbs.twimg.com/media/D5jyKZLXoAIcNd5.jpg" TargetMode="External" /><Relationship Id="rId170" Type="http://schemas.openxmlformats.org/officeDocument/2006/relationships/hyperlink" Target="https://pbs.twimg.com/media/D-_sQoFUEAIJhLq.jpg" TargetMode="External" /><Relationship Id="rId171" Type="http://schemas.openxmlformats.org/officeDocument/2006/relationships/hyperlink" Target="https://pbs.twimg.com/media/D-_sQoFUEAIJhLq.jpg" TargetMode="External" /><Relationship Id="rId172" Type="http://schemas.openxmlformats.org/officeDocument/2006/relationships/hyperlink" Target="https://pbs.twimg.com/media/D-_sQoFUEAIJhLq.jpg" TargetMode="External" /><Relationship Id="rId173" Type="http://schemas.openxmlformats.org/officeDocument/2006/relationships/hyperlink" Target="https://pbs.twimg.com/media/D-_sQoFUEAIJhLq.jpg" TargetMode="External" /><Relationship Id="rId174" Type="http://schemas.openxmlformats.org/officeDocument/2006/relationships/hyperlink" Target="https://pbs.twimg.com/media/D-8kDubX4AEg6p2.jpg" TargetMode="External" /><Relationship Id="rId175" Type="http://schemas.openxmlformats.org/officeDocument/2006/relationships/hyperlink" Target="https://pbs.twimg.com/media/D-8rbSiXkAA-1IZ.jpg" TargetMode="External" /><Relationship Id="rId176" Type="http://schemas.openxmlformats.org/officeDocument/2006/relationships/hyperlink" Target="https://pbs.twimg.com/media/D-8sw1_XkAAZJ32.jpg" TargetMode="External" /><Relationship Id="rId177" Type="http://schemas.openxmlformats.org/officeDocument/2006/relationships/hyperlink" Target="https://pbs.twimg.com/media/D-9QfdyXYAA3qig.jpg" TargetMode="External" /><Relationship Id="rId178" Type="http://schemas.openxmlformats.org/officeDocument/2006/relationships/hyperlink" Target="https://pbs.twimg.com/media/D_GV2JgXsAEXnBK.jpg" TargetMode="External" /><Relationship Id="rId179" Type="http://schemas.openxmlformats.org/officeDocument/2006/relationships/hyperlink" Target="https://pbs.twimg.com/media/D_BnUGXX4AEBxQy.jpg" TargetMode="External" /><Relationship Id="rId180" Type="http://schemas.openxmlformats.org/officeDocument/2006/relationships/hyperlink" Target="https://pbs.twimg.com/media/D_HKu9iXYAEu2Lj.jpg" TargetMode="External" /><Relationship Id="rId181" Type="http://schemas.openxmlformats.org/officeDocument/2006/relationships/hyperlink" Target="https://pbs.twimg.com/media/D-zd7exWwAE9nYI.jpg" TargetMode="External" /><Relationship Id="rId182" Type="http://schemas.openxmlformats.org/officeDocument/2006/relationships/hyperlink" Target="https://pbs.twimg.com/media/D-9-_JcWwAAklZl.jpg" TargetMode="External" /><Relationship Id="rId183" Type="http://schemas.openxmlformats.org/officeDocument/2006/relationships/hyperlink" Target="https://pbs.twimg.com/media/D_HbMsMU0AE_B1x.jpg" TargetMode="External" /><Relationship Id="rId184" Type="http://schemas.openxmlformats.org/officeDocument/2006/relationships/hyperlink" Target="https://pbs.twimg.com/media/D_IU_HWXUAMCF_Q.jpg" TargetMode="External" /><Relationship Id="rId185" Type="http://schemas.openxmlformats.org/officeDocument/2006/relationships/hyperlink" Target="https://pbs.twimg.com/media/D_JfFAdXUAET3fZ.jpg" TargetMode="External" /><Relationship Id="rId186" Type="http://schemas.openxmlformats.org/officeDocument/2006/relationships/hyperlink" Target="https://pbs.twimg.com/media/D_KXmDRWwAAlb48.jpg" TargetMode="External" /><Relationship Id="rId187" Type="http://schemas.openxmlformats.org/officeDocument/2006/relationships/hyperlink" Target="https://pbs.twimg.com/media/D_NN4BLXkAMmzco.jpg" TargetMode="External" /><Relationship Id="rId188" Type="http://schemas.openxmlformats.org/officeDocument/2006/relationships/hyperlink" Target="https://pbs.twimg.com/media/D-0HDgWW4AAI5sW.png" TargetMode="External" /><Relationship Id="rId189" Type="http://schemas.openxmlformats.org/officeDocument/2006/relationships/hyperlink" Target="https://pbs.twimg.com/media/DmLJaPUW0AMQWP-.jpg" TargetMode="External" /><Relationship Id="rId190" Type="http://schemas.openxmlformats.org/officeDocument/2006/relationships/hyperlink" Target="https://pbs.twimg.com/media/D8zMw6JXUAEFM1k.jpg" TargetMode="External" /><Relationship Id="rId191" Type="http://schemas.openxmlformats.org/officeDocument/2006/relationships/hyperlink" Target="https://pbs.twimg.com/media/D_BzXK_WwAAHsRc.jpg" TargetMode="External" /><Relationship Id="rId192" Type="http://schemas.openxmlformats.org/officeDocument/2006/relationships/hyperlink" Target="https://pbs.twimg.com/media/D_Ls31yXkAAT27w.jpg" TargetMode="External" /><Relationship Id="rId193" Type="http://schemas.openxmlformats.org/officeDocument/2006/relationships/hyperlink" Target="https://pbs.twimg.com/media/D_RtK8CU4AMd8BQ.jpg" TargetMode="External" /><Relationship Id="rId194" Type="http://schemas.openxmlformats.org/officeDocument/2006/relationships/hyperlink" Target="https://pbs.twimg.com/media/D-jsU2PW4AAFujb.png" TargetMode="External" /><Relationship Id="rId195" Type="http://schemas.openxmlformats.org/officeDocument/2006/relationships/hyperlink" Target="https://pbs.twimg.com/media/D_HT8hKWkAUVeTY.jpg" TargetMode="External" /><Relationship Id="rId196" Type="http://schemas.openxmlformats.org/officeDocument/2006/relationships/hyperlink" Target="https://pbs.twimg.com/media/D_SCpv_X4AAoEaR.jpg" TargetMode="External" /><Relationship Id="rId197" Type="http://schemas.openxmlformats.org/officeDocument/2006/relationships/hyperlink" Target="https://pbs.twimg.com/media/D-kjPOLXUAAy8R4.jpg" TargetMode="External" /><Relationship Id="rId198" Type="http://schemas.openxmlformats.org/officeDocument/2006/relationships/hyperlink" Target="https://pbs.twimg.com/media/D-ps1rUWwAIVNB6.jpg" TargetMode="External" /><Relationship Id="rId199" Type="http://schemas.openxmlformats.org/officeDocument/2006/relationships/hyperlink" Target="https://pbs.twimg.com/media/D-u2bECX4AAnmxC.jpg" TargetMode="External" /><Relationship Id="rId200" Type="http://schemas.openxmlformats.org/officeDocument/2006/relationships/hyperlink" Target="https://pbs.twimg.com/media/D-ySH5sWkAAow0A.jpg" TargetMode="External" /><Relationship Id="rId201" Type="http://schemas.openxmlformats.org/officeDocument/2006/relationships/hyperlink" Target="https://pbs.twimg.com/media/D-4SpsuWwAAVSe0.png" TargetMode="External" /><Relationship Id="rId202" Type="http://schemas.openxmlformats.org/officeDocument/2006/relationships/hyperlink" Target="https://pbs.twimg.com/media/D--TL6hXYAEbzFB.jpg" TargetMode="External" /><Relationship Id="rId203" Type="http://schemas.openxmlformats.org/officeDocument/2006/relationships/hyperlink" Target="https://pbs.twimg.com/media/D_Bu6CfWwAEwrgW.jpg" TargetMode="External" /><Relationship Id="rId204" Type="http://schemas.openxmlformats.org/officeDocument/2006/relationships/hyperlink" Target="https://pbs.twimg.com/media/D_DcynSXoAEybS4.jpg" TargetMode="External" /><Relationship Id="rId205" Type="http://schemas.openxmlformats.org/officeDocument/2006/relationships/hyperlink" Target="https://pbs.twimg.com/media/D_G4fs4W4AEEm6T.jpg" TargetMode="External" /><Relationship Id="rId206" Type="http://schemas.openxmlformats.org/officeDocument/2006/relationships/hyperlink" Target="https://pbs.twimg.com/media/D_HvcZ0WwAEFpWw.jpg" TargetMode="External" /><Relationship Id="rId207" Type="http://schemas.openxmlformats.org/officeDocument/2006/relationships/hyperlink" Target="https://pbs.twimg.com/media/D_ImaD8XkAAvfaq.jpg" TargetMode="External" /><Relationship Id="rId208" Type="http://schemas.openxmlformats.org/officeDocument/2006/relationships/hyperlink" Target="https://pbs.twimg.com/media/D_MCFZgW4AA6KFU.jpg" TargetMode="External" /><Relationship Id="rId209" Type="http://schemas.openxmlformats.org/officeDocument/2006/relationships/hyperlink" Target="https://pbs.twimg.com/media/D_RLrlnU8AAoN4k.jpg" TargetMode="External" /><Relationship Id="rId210" Type="http://schemas.openxmlformats.org/officeDocument/2006/relationships/hyperlink" Target="https://pbs.twimg.com/media/D-9fuvoWkAQfUgf.jpg" TargetMode="External" /><Relationship Id="rId211" Type="http://schemas.openxmlformats.org/officeDocument/2006/relationships/hyperlink" Target="https://pbs.twimg.com/media/D_SCqJ5XkAENg_0.jpg" TargetMode="External" /><Relationship Id="rId212" Type="http://schemas.openxmlformats.org/officeDocument/2006/relationships/hyperlink" Target="https://pbs.twimg.com/ext_tw_video_thumb/1149576119596670977/pu/img/VnUGkRRJYiMvIBhe.jpg" TargetMode="External" /><Relationship Id="rId213" Type="http://schemas.openxmlformats.org/officeDocument/2006/relationships/hyperlink" Target="https://pbs.twimg.com/ext_tw_video_thumb/1149704467505438721/pu/img/ZFKRaz7jc79DzKom.jpg" TargetMode="External" /><Relationship Id="rId214" Type="http://schemas.openxmlformats.org/officeDocument/2006/relationships/hyperlink" Target="http://pbs.twimg.com/profile_images/1082501359629287424/wxvBLPtH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1143873592129675266/0MfEtRWN_normal.jpg" TargetMode="External" /><Relationship Id="rId217" Type="http://schemas.openxmlformats.org/officeDocument/2006/relationships/hyperlink" Target="http://pbs.twimg.com/profile_images/1135173545355632640/hywf_IPN_normal.png" TargetMode="External" /><Relationship Id="rId218" Type="http://schemas.openxmlformats.org/officeDocument/2006/relationships/hyperlink" Target="http://pbs.twimg.com/profile_images/1145697671828692992/kQwBHOl1_normal.png" TargetMode="External" /><Relationship Id="rId219" Type="http://schemas.openxmlformats.org/officeDocument/2006/relationships/hyperlink" Target="http://pbs.twimg.com/profile_images/1139970432436752384/Pe0HvjBV_normal.jpg" TargetMode="External" /><Relationship Id="rId220" Type="http://schemas.openxmlformats.org/officeDocument/2006/relationships/hyperlink" Target="http://pbs.twimg.com/profile_images/752429386184306688/JJCVGyYv_normal.jpg" TargetMode="External" /><Relationship Id="rId221" Type="http://schemas.openxmlformats.org/officeDocument/2006/relationships/hyperlink" Target="http://pbs.twimg.com/profile_images/1121531116085751808/JMJmjDdW_normal.jpg" TargetMode="External" /><Relationship Id="rId222" Type="http://schemas.openxmlformats.org/officeDocument/2006/relationships/hyperlink" Target="http://pbs.twimg.com/profile_images/1098107131679641600/O8cov6pb_normal.png" TargetMode="External" /><Relationship Id="rId223" Type="http://schemas.openxmlformats.org/officeDocument/2006/relationships/hyperlink" Target="http://pbs.twimg.com/profile_images/1149715874175000577/Al17cVfx_normal.jpg" TargetMode="External" /><Relationship Id="rId224" Type="http://schemas.openxmlformats.org/officeDocument/2006/relationships/hyperlink" Target="https://pbs.twimg.com/media/D-lNcjgXsAMLwfq.jpg" TargetMode="External" /><Relationship Id="rId225" Type="http://schemas.openxmlformats.org/officeDocument/2006/relationships/hyperlink" Target="https://pbs.twimg.com/ext_tw_video_thumb/1146279230235381762/pu/img/DqOnKEjsUbj0t4q_.jpg" TargetMode="External" /><Relationship Id="rId226" Type="http://schemas.openxmlformats.org/officeDocument/2006/relationships/hyperlink" Target="http://pbs.twimg.com/profile_images/688526173937115137/ydfeBsgk_normal.png" TargetMode="External" /><Relationship Id="rId227" Type="http://schemas.openxmlformats.org/officeDocument/2006/relationships/hyperlink" Target="http://pbs.twimg.com/profile_images/1136302589316780032/4oI0iYnW_normal.png" TargetMode="External" /><Relationship Id="rId228" Type="http://schemas.openxmlformats.org/officeDocument/2006/relationships/hyperlink" Target="http://pbs.twimg.com/profile_images/959369369884164096/acJzKGJc_normal.jpg" TargetMode="External" /><Relationship Id="rId229" Type="http://schemas.openxmlformats.org/officeDocument/2006/relationships/hyperlink" Target="http://pbs.twimg.com/profile_images/772931207105359873/Oz-qDBxE_normal.jpg" TargetMode="External" /><Relationship Id="rId230" Type="http://schemas.openxmlformats.org/officeDocument/2006/relationships/hyperlink" Target="http://pbs.twimg.com/profile_images/926788944297103361/o9tVzxqK_normal.jpg" TargetMode="External" /><Relationship Id="rId231" Type="http://schemas.openxmlformats.org/officeDocument/2006/relationships/hyperlink" Target="http://pbs.twimg.com/profile_images/866588686749773824/TUXgZPt5_normal.jpg" TargetMode="External" /><Relationship Id="rId232" Type="http://schemas.openxmlformats.org/officeDocument/2006/relationships/hyperlink" Target="http://pbs.twimg.com/profile_images/866588686749773824/TUXgZPt5_normal.jpg" TargetMode="External" /><Relationship Id="rId233" Type="http://schemas.openxmlformats.org/officeDocument/2006/relationships/hyperlink" Target="http://pbs.twimg.com/profile_images/1040227290691653633/Z1g-upCw_normal.jpg" TargetMode="External" /><Relationship Id="rId234" Type="http://schemas.openxmlformats.org/officeDocument/2006/relationships/hyperlink" Target="http://pbs.twimg.com/profile_images/1040227290691653633/Z1g-upCw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1071857523517521920/x9q7d9iA_normal.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147387852537208833/B2poh8s8_normal.png" TargetMode="External" /><Relationship Id="rId239" Type="http://schemas.openxmlformats.org/officeDocument/2006/relationships/hyperlink" Target="https://pbs.twimg.com/media/D-ofgyaU4AYLUPT.jpg" TargetMode="External" /><Relationship Id="rId240" Type="http://schemas.openxmlformats.org/officeDocument/2006/relationships/hyperlink" Target="https://pbs.twimg.com/media/D-kA6V1W4AAwsrJ.jpg" TargetMode="External" /><Relationship Id="rId241" Type="http://schemas.openxmlformats.org/officeDocument/2006/relationships/hyperlink" Target="https://pbs.twimg.com/media/D-pKfTnX4AIaeyM.jpg" TargetMode="External" /><Relationship Id="rId242" Type="http://schemas.openxmlformats.org/officeDocument/2006/relationships/hyperlink" Target="http://pbs.twimg.com/profile_images/1024715710776463361/ZJ5fPQHi_normal.jpg" TargetMode="External" /><Relationship Id="rId243" Type="http://schemas.openxmlformats.org/officeDocument/2006/relationships/hyperlink" Target="http://pbs.twimg.com/profile_images/1029045109579497474/UhsEpFpX_normal.jpg" TargetMode="External" /><Relationship Id="rId244" Type="http://schemas.openxmlformats.org/officeDocument/2006/relationships/hyperlink" Target="http://pbs.twimg.com/profile_images/814461106638950400/XMAXPklH_normal.jpg" TargetMode="External" /><Relationship Id="rId245" Type="http://schemas.openxmlformats.org/officeDocument/2006/relationships/hyperlink" Target="http://pbs.twimg.com/profile_images/1139910211983093760/1PWHNJxP_normal.png" TargetMode="External" /><Relationship Id="rId246" Type="http://schemas.openxmlformats.org/officeDocument/2006/relationships/hyperlink" Target="http://pbs.twimg.com/profile_images/1125220226688114689/hquiHgwr_normal.jpg" TargetMode="External" /><Relationship Id="rId247" Type="http://schemas.openxmlformats.org/officeDocument/2006/relationships/hyperlink" Target="http://pbs.twimg.com/profile_images/626127448514494464/JAnon_Rk_normal.jpg" TargetMode="External" /><Relationship Id="rId248" Type="http://schemas.openxmlformats.org/officeDocument/2006/relationships/hyperlink" Target="http://pbs.twimg.com/profile_images/921688782239174656/88hKpPbD_normal.jpg" TargetMode="External" /><Relationship Id="rId249" Type="http://schemas.openxmlformats.org/officeDocument/2006/relationships/hyperlink" Target="https://pbs.twimg.com/media/D-jmjRxXoAAguqm.jpg" TargetMode="External" /><Relationship Id="rId250" Type="http://schemas.openxmlformats.org/officeDocument/2006/relationships/hyperlink" Target="https://pbs.twimg.com/media/D-tM7s8XoAAYeIj.jpg" TargetMode="External" /><Relationship Id="rId251" Type="http://schemas.openxmlformats.org/officeDocument/2006/relationships/hyperlink" Target="https://pbs.twimg.com/media/D-oULOgWkAAmKBR.jpg" TargetMode="External" /><Relationship Id="rId252" Type="http://schemas.openxmlformats.org/officeDocument/2006/relationships/hyperlink" Target="http://pbs.twimg.com/profile_images/1131532028854382592/jnHf4dCU_normal.png" TargetMode="External" /><Relationship Id="rId253" Type="http://schemas.openxmlformats.org/officeDocument/2006/relationships/hyperlink" Target="https://pbs.twimg.com/media/D-txOLCX4AA6QRI.jpg" TargetMode="External" /><Relationship Id="rId254" Type="http://schemas.openxmlformats.org/officeDocument/2006/relationships/hyperlink" Target="http://pbs.twimg.com/profile_images/830927771484430336/Lb1GBxc3_normal.jpg" TargetMode="External" /><Relationship Id="rId255" Type="http://schemas.openxmlformats.org/officeDocument/2006/relationships/hyperlink" Target="http://pbs.twimg.com/profile_images/1083939428488359936/ydvW3V-n_normal.jpg" TargetMode="External" /><Relationship Id="rId256" Type="http://schemas.openxmlformats.org/officeDocument/2006/relationships/hyperlink" Target="http://pbs.twimg.com/profile_images/803676135469056000/JIfLGsbo_normal.jpg" TargetMode="External" /><Relationship Id="rId257" Type="http://schemas.openxmlformats.org/officeDocument/2006/relationships/hyperlink" Target="http://pbs.twimg.com/profile_images/977035097063940096/JAmMu7B9_normal.jpg" TargetMode="External" /><Relationship Id="rId258" Type="http://schemas.openxmlformats.org/officeDocument/2006/relationships/hyperlink" Target="http://pbs.twimg.com/profile_images/1121142210127368194/zlkIZ6nR_normal.jpg" TargetMode="External" /><Relationship Id="rId259" Type="http://schemas.openxmlformats.org/officeDocument/2006/relationships/hyperlink" Target="http://pbs.twimg.com/profile_images/713369175301820417/UnQKODFd_normal.jpg" TargetMode="External" /><Relationship Id="rId260" Type="http://schemas.openxmlformats.org/officeDocument/2006/relationships/hyperlink" Target="http://pbs.twimg.com/profile_images/884606234393018369/F6esxVge_normal.jpg" TargetMode="External" /><Relationship Id="rId261" Type="http://schemas.openxmlformats.org/officeDocument/2006/relationships/hyperlink" Target="http://pbs.twimg.com/profile_images/1149579112236761088/qSEi2til_normal.jpg" TargetMode="External" /><Relationship Id="rId262" Type="http://schemas.openxmlformats.org/officeDocument/2006/relationships/hyperlink" Target="https://pbs.twimg.com/media/D-1cMzeXsAIOt8p.png" TargetMode="External" /><Relationship Id="rId263" Type="http://schemas.openxmlformats.org/officeDocument/2006/relationships/hyperlink" Target="https://pbs.twimg.com/media/Dpn2l4dUwAAU2BW.jpg" TargetMode="External" /><Relationship Id="rId264" Type="http://schemas.openxmlformats.org/officeDocument/2006/relationships/hyperlink" Target="http://pbs.twimg.com/profile_images/1071580784555909120/_wnekqmC_normal.jpg" TargetMode="External" /><Relationship Id="rId265" Type="http://schemas.openxmlformats.org/officeDocument/2006/relationships/hyperlink" Target="http://pbs.twimg.com/profile_images/1107799341564080131/8E9biIpz_normal.jpg" TargetMode="External" /><Relationship Id="rId266" Type="http://schemas.openxmlformats.org/officeDocument/2006/relationships/hyperlink" Target="http://pbs.twimg.com/profile_images/1145697671828692992/kQwBHOl1_normal.png" TargetMode="External" /><Relationship Id="rId267" Type="http://schemas.openxmlformats.org/officeDocument/2006/relationships/hyperlink" Target="http://pbs.twimg.com/profile_images/771099705631764485/uwmJ8_jm_normal.jpg" TargetMode="External" /><Relationship Id="rId268" Type="http://schemas.openxmlformats.org/officeDocument/2006/relationships/hyperlink" Target="http://pbs.twimg.com/profile_images/732955284386144257/xrqTlucS_normal.jpg" TargetMode="External" /><Relationship Id="rId269" Type="http://schemas.openxmlformats.org/officeDocument/2006/relationships/hyperlink" Target="http://pbs.twimg.com/profile_images/919588680636833792/zInJCegY_normal.jpg" TargetMode="External" /><Relationship Id="rId270" Type="http://schemas.openxmlformats.org/officeDocument/2006/relationships/hyperlink" Target="https://pbs.twimg.com/media/D-8YIOyU4AAgSWP.jpg" TargetMode="External" /><Relationship Id="rId271" Type="http://schemas.openxmlformats.org/officeDocument/2006/relationships/hyperlink" Target="http://pbs.twimg.com/profile_images/865440783444320259/LDZkKH5F_normal.jpg" TargetMode="External" /><Relationship Id="rId272" Type="http://schemas.openxmlformats.org/officeDocument/2006/relationships/hyperlink" Target="http://pbs.twimg.com/profile_images/1087780190409740288/Ao_klrD1_normal.jpg" TargetMode="External" /><Relationship Id="rId273" Type="http://schemas.openxmlformats.org/officeDocument/2006/relationships/hyperlink" Target="http://pbs.twimg.com/profile_images/828907922403053568/AG7DtLxE_normal.jpg" TargetMode="External" /><Relationship Id="rId274" Type="http://schemas.openxmlformats.org/officeDocument/2006/relationships/hyperlink" Target="http://pbs.twimg.com/profile_images/1091405178639532032/AVMvHLEI_normal.jpg" TargetMode="External" /><Relationship Id="rId275" Type="http://schemas.openxmlformats.org/officeDocument/2006/relationships/hyperlink" Target="http://pbs.twimg.com/profile_images/1103309489711783951/TGAfvqrn_normal.png" TargetMode="External" /><Relationship Id="rId276" Type="http://schemas.openxmlformats.org/officeDocument/2006/relationships/hyperlink" Target="https://pbs.twimg.com/media/D--Hs1sXsAAMFj1.jpg" TargetMode="External" /><Relationship Id="rId277" Type="http://schemas.openxmlformats.org/officeDocument/2006/relationships/hyperlink" Target="https://pbs.twimg.com/tweet_video_thumb/D--fIPIXoAYTISm.jpg" TargetMode="External" /><Relationship Id="rId278" Type="http://schemas.openxmlformats.org/officeDocument/2006/relationships/hyperlink" Target="http://pbs.twimg.com/profile_images/1097583096260636672/1j6Pt4RO_normal.png" TargetMode="External" /><Relationship Id="rId279" Type="http://schemas.openxmlformats.org/officeDocument/2006/relationships/hyperlink" Target="https://pbs.twimg.com/media/D-_sQoFUEAIJhLq.jpg" TargetMode="External" /><Relationship Id="rId280" Type="http://schemas.openxmlformats.org/officeDocument/2006/relationships/hyperlink" Target="https://pbs.twimg.com/tweet_video_thumb/D_BeHLlW4AAbRC1.jpg" TargetMode="External" /><Relationship Id="rId281" Type="http://schemas.openxmlformats.org/officeDocument/2006/relationships/hyperlink" Target="https://pbs.twimg.com/media/D5jyKZLXoAIcNd5.jpg" TargetMode="External" /><Relationship Id="rId282" Type="http://schemas.openxmlformats.org/officeDocument/2006/relationships/hyperlink" Target="https://pbs.twimg.com/media/D-_sQoFUEAIJhLq.jpg" TargetMode="External" /><Relationship Id="rId283" Type="http://schemas.openxmlformats.org/officeDocument/2006/relationships/hyperlink" Target="http://pbs.twimg.com/profile_images/1081384191625850881/mzIi0DAL_normal.jpg" TargetMode="External" /><Relationship Id="rId284" Type="http://schemas.openxmlformats.org/officeDocument/2006/relationships/hyperlink" Target="http://pbs.twimg.com/profile_images/1081384191625850881/mzIi0DAL_normal.jpg" TargetMode="External" /><Relationship Id="rId285" Type="http://schemas.openxmlformats.org/officeDocument/2006/relationships/hyperlink" Target="https://pbs.twimg.com/media/D-_sQoFUEAIJhLq.jpg" TargetMode="External" /><Relationship Id="rId286" Type="http://schemas.openxmlformats.org/officeDocument/2006/relationships/hyperlink" Target="http://pbs.twimg.com/profile_images/843853694948978688/7Zljlxvm_normal.jpg" TargetMode="External" /><Relationship Id="rId287" Type="http://schemas.openxmlformats.org/officeDocument/2006/relationships/hyperlink" Target="http://pbs.twimg.com/profile_images/963904127360172044/Aneo72um_normal.jpg" TargetMode="External" /><Relationship Id="rId288" Type="http://schemas.openxmlformats.org/officeDocument/2006/relationships/hyperlink" Target="http://pbs.twimg.com/profile_images/1145648091606863874/hXiSmb9J_normal.jpg" TargetMode="External" /><Relationship Id="rId289" Type="http://schemas.openxmlformats.org/officeDocument/2006/relationships/hyperlink" Target="http://pbs.twimg.com/profile_images/955897580747079680/8N4Ynhhd_normal.jpg" TargetMode="External" /><Relationship Id="rId290" Type="http://schemas.openxmlformats.org/officeDocument/2006/relationships/hyperlink" Target="https://pbs.twimg.com/media/D-_sQoFUEAIJhLq.jpg" TargetMode="External" /><Relationship Id="rId291" Type="http://schemas.openxmlformats.org/officeDocument/2006/relationships/hyperlink" Target="https://pbs.twimg.com/media/D-_sQoFUEAIJhLq.jpg" TargetMode="External" /><Relationship Id="rId292" Type="http://schemas.openxmlformats.org/officeDocument/2006/relationships/hyperlink" Target="http://pbs.twimg.com/profile_images/3189033715/c268b328bb7fb794d841d35107b32487_normal.jpeg" TargetMode="External" /><Relationship Id="rId293" Type="http://schemas.openxmlformats.org/officeDocument/2006/relationships/hyperlink" Target="http://pbs.twimg.com/profile_images/1066911566677721088/Y2c6R_vM_normal.jpg" TargetMode="External" /><Relationship Id="rId294" Type="http://schemas.openxmlformats.org/officeDocument/2006/relationships/hyperlink" Target="http://pbs.twimg.com/profile_images/543701215264006144/OrNkt7_Z_normal.jpeg" TargetMode="External" /><Relationship Id="rId295" Type="http://schemas.openxmlformats.org/officeDocument/2006/relationships/hyperlink" Target="http://pbs.twimg.com/profile_images/543701215264006144/OrNkt7_Z_normal.jpeg" TargetMode="External" /><Relationship Id="rId296" Type="http://schemas.openxmlformats.org/officeDocument/2006/relationships/hyperlink" Target="http://pbs.twimg.com/profile_images/543701215264006144/OrNkt7_Z_normal.jpeg" TargetMode="External" /><Relationship Id="rId297" Type="http://schemas.openxmlformats.org/officeDocument/2006/relationships/hyperlink" Target="http://pbs.twimg.com/profile_images/1872581065/_cid_599_normal.jpg" TargetMode="External" /><Relationship Id="rId298" Type="http://schemas.openxmlformats.org/officeDocument/2006/relationships/hyperlink" Target="https://pbs.twimg.com/media/D-8kDubX4AEg6p2.jpg" TargetMode="External" /><Relationship Id="rId299" Type="http://schemas.openxmlformats.org/officeDocument/2006/relationships/hyperlink" Target="https://pbs.twimg.com/media/D-8rbSiXkAA-1IZ.jpg" TargetMode="External" /><Relationship Id="rId300" Type="http://schemas.openxmlformats.org/officeDocument/2006/relationships/hyperlink" Target="https://pbs.twimg.com/media/D-8sw1_XkAAZJ32.jpg" TargetMode="External" /><Relationship Id="rId301" Type="http://schemas.openxmlformats.org/officeDocument/2006/relationships/hyperlink" Target="https://pbs.twimg.com/media/D-9QfdyXYAA3qig.jpg" TargetMode="External" /><Relationship Id="rId302" Type="http://schemas.openxmlformats.org/officeDocument/2006/relationships/hyperlink" Target="https://pbs.twimg.com/media/D_GV2JgXsAEXnBK.jpg" TargetMode="External" /><Relationship Id="rId303" Type="http://schemas.openxmlformats.org/officeDocument/2006/relationships/hyperlink" Target="https://pbs.twimg.com/media/D_BnUGXX4AEBxQy.jpg" TargetMode="External" /><Relationship Id="rId304" Type="http://schemas.openxmlformats.org/officeDocument/2006/relationships/hyperlink" Target="http://pbs.twimg.com/profile_images/3736492331/abb2ac2e9d4c63cc2b7695b3fc0ce7f1_normal.jpeg" TargetMode="External" /><Relationship Id="rId305" Type="http://schemas.openxmlformats.org/officeDocument/2006/relationships/hyperlink" Target="http://pbs.twimg.com/profile_images/530024491703738368/IpUWoLDg_normal.jpeg" TargetMode="External" /><Relationship Id="rId306" Type="http://schemas.openxmlformats.org/officeDocument/2006/relationships/hyperlink" Target="https://pbs.twimg.com/media/D_HKu9iXYAEu2Lj.jpg" TargetMode="External" /><Relationship Id="rId307" Type="http://schemas.openxmlformats.org/officeDocument/2006/relationships/hyperlink" Target="https://pbs.twimg.com/media/D-zd7exWwAE9nYI.jpg" TargetMode="External" /><Relationship Id="rId308" Type="http://schemas.openxmlformats.org/officeDocument/2006/relationships/hyperlink" Target="https://pbs.twimg.com/media/D-9-_JcWwAAklZl.jpg" TargetMode="External" /><Relationship Id="rId309" Type="http://schemas.openxmlformats.org/officeDocument/2006/relationships/hyperlink" Target="http://pbs.twimg.com/profile_images/767014602169286656/gAInEenp_normal.jpg" TargetMode="External" /><Relationship Id="rId310" Type="http://schemas.openxmlformats.org/officeDocument/2006/relationships/hyperlink" Target="https://pbs.twimg.com/media/D_HbMsMU0AE_B1x.jpg" TargetMode="External" /><Relationship Id="rId311" Type="http://schemas.openxmlformats.org/officeDocument/2006/relationships/hyperlink" Target="http://pbs.twimg.com/profile_images/767014602169286656/gAInEenp_normal.jpg" TargetMode="External" /><Relationship Id="rId312" Type="http://schemas.openxmlformats.org/officeDocument/2006/relationships/hyperlink" Target="https://pbs.twimg.com/media/D_IU_HWXUAMCF_Q.jpg" TargetMode="External" /><Relationship Id="rId313" Type="http://schemas.openxmlformats.org/officeDocument/2006/relationships/hyperlink" Target="https://pbs.twimg.com/media/D_JfFAdXUAET3fZ.jpg" TargetMode="External" /><Relationship Id="rId314" Type="http://schemas.openxmlformats.org/officeDocument/2006/relationships/hyperlink" Target="https://pbs.twimg.com/media/D_KXmDRWwAAlb48.jpg" TargetMode="External" /><Relationship Id="rId315" Type="http://schemas.openxmlformats.org/officeDocument/2006/relationships/hyperlink" Target="http://pbs.twimg.com/profile_images/1141011657860083712/0HMDcgBo_normal.jpg" TargetMode="External" /><Relationship Id="rId316" Type="http://schemas.openxmlformats.org/officeDocument/2006/relationships/hyperlink" Target="http://pbs.twimg.com/profile_images/898216681394262016/Ojqui59V_normal.jpg" TargetMode="External" /><Relationship Id="rId317" Type="http://schemas.openxmlformats.org/officeDocument/2006/relationships/hyperlink" Target="http://pbs.twimg.com/profile_images/1017274072156303360/XHuVo0pn_normal.jpg" TargetMode="External" /><Relationship Id="rId318" Type="http://schemas.openxmlformats.org/officeDocument/2006/relationships/hyperlink" Target="https://pbs.twimg.com/media/D_NN4BLXkAMmzco.jpg" TargetMode="External" /><Relationship Id="rId319" Type="http://schemas.openxmlformats.org/officeDocument/2006/relationships/hyperlink" Target="https://pbs.twimg.com/media/D-0HDgWW4AAI5sW.png" TargetMode="External" /><Relationship Id="rId320" Type="http://schemas.openxmlformats.org/officeDocument/2006/relationships/hyperlink" Target="http://pbs.twimg.com/profile_images/978270779707154433/_2Q66n9p_normal.jpg" TargetMode="External" /><Relationship Id="rId321" Type="http://schemas.openxmlformats.org/officeDocument/2006/relationships/hyperlink" Target="http://pbs.twimg.com/profile_images/1003160959773495296/QNm1C2Ft_normal.jpg" TargetMode="External" /><Relationship Id="rId322" Type="http://schemas.openxmlformats.org/officeDocument/2006/relationships/hyperlink" Target="http://pbs.twimg.com/profile_images/1134250767303315456/FhVf3yGm_normal.jpg" TargetMode="External" /><Relationship Id="rId323" Type="http://schemas.openxmlformats.org/officeDocument/2006/relationships/hyperlink" Target="http://pbs.twimg.com/profile_images/1115062335700389888/TBz-L-_s_normal.jpg" TargetMode="External" /><Relationship Id="rId324" Type="http://schemas.openxmlformats.org/officeDocument/2006/relationships/hyperlink" Target="http://pbs.twimg.com/profile_images/1115062335700389888/TBz-L-_s_normal.jpg" TargetMode="External" /><Relationship Id="rId325" Type="http://schemas.openxmlformats.org/officeDocument/2006/relationships/hyperlink" Target="http://pbs.twimg.com/profile_images/1115062335700389888/TBz-L-_s_normal.jpg" TargetMode="External" /><Relationship Id="rId326" Type="http://schemas.openxmlformats.org/officeDocument/2006/relationships/hyperlink" Target="http://pbs.twimg.com/profile_images/1115062335700389888/TBz-L-_s_normal.jpg" TargetMode="External" /><Relationship Id="rId327" Type="http://schemas.openxmlformats.org/officeDocument/2006/relationships/hyperlink" Target="http://pbs.twimg.com/profile_images/1115062335700389888/TBz-L-_s_normal.jpg" TargetMode="External" /><Relationship Id="rId328" Type="http://schemas.openxmlformats.org/officeDocument/2006/relationships/hyperlink" Target="http://pbs.twimg.com/profile_images/1115062335700389888/TBz-L-_s_normal.jpg" TargetMode="External" /><Relationship Id="rId329" Type="http://schemas.openxmlformats.org/officeDocument/2006/relationships/hyperlink" Target="http://pbs.twimg.com/profile_images/1115062335700389888/TBz-L-_s_normal.jpg" TargetMode="External" /><Relationship Id="rId330" Type="http://schemas.openxmlformats.org/officeDocument/2006/relationships/hyperlink" Target="http://pbs.twimg.com/profile_images/1115062335700389888/TBz-L-_s_normal.jpg" TargetMode="External" /><Relationship Id="rId331" Type="http://schemas.openxmlformats.org/officeDocument/2006/relationships/hyperlink" Target="http://pbs.twimg.com/profile_images/1115062335700389888/TBz-L-_s_normal.jpg" TargetMode="External" /><Relationship Id="rId332" Type="http://schemas.openxmlformats.org/officeDocument/2006/relationships/hyperlink" Target="http://pbs.twimg.com/profile_images/1115062335700389888/TBz-L-_s_normal.jpg" TargetMode="External" /><Relationship Id="rId333" Type="http://schemas.openxmlformats.org/officeDocument/2006/relationships/hyperlink" Target="http://pbs.twimg.com/profile_images/1115062335700389888/TBz-L-_s_normal.jpg" TargetMode="External" /><Relationship Id="rId334" Type="http://schemas.openxmlformats.org/officeDocument/2006/relationships/hyperlink" Target="http://pbs.twimg.com/profile_images/1115062335700389888/TBz-L-_s_normal.jpg" TargetMode="External" /><Relationship Id="rId335" Type="http://schemas.openxmlformats.org/officeDocument/2006/relationships/hyperlink" Target="http://pbs.twimg.com/profile_images/1101456430593466369/tLtywTYG_normal.png" TargetMode="External" /><Relationship Id="rId336" Type="http://schemas.openxmlformats.org/officeDocument/2006/relationships/hyperlink" Target="http://pbs.twimg.com/profile_images/1101456430593466369/tLtywTYG_normal.png" TargetMode="External" /><Relationship Id="rId337" Type="http://schemas.openxmlformats.org/officeDocument/2006/relationships/hyperlink" Target="http://pbs.twimg.com/profile_images/1101456430593466369/tLtywTYG_normal.png" TargetMode="External" /><Relationship Id="rId338" Type="http://schemas.openxmlformats.org/officeDocument/2006/relationships/hyperlink" Target="http://pbs.twimg.com/profile_images/1101456430593466369/tLtywTYG_normal.png" TargetMode="External" /><Relationship Id="rId339" Type="http://schemas.openxmlformats.org/officeDocument/2006/relationships/hyperlink" Target="http://pbs.twimg.com/profile_images/1101456430593466369/tLtywTYG_normal.png" TargetMode="External" /><Relationship Id="rId340" Type="http://schemas.openxmlformats.org/officeDocument/2006/relationships/hyperlink" Target="http://pbs.twimg.com/profile_images/1101456430593466369/tLtywTYG_normal.png" TargetMode="External" /><Relationship Id="rId341" Type="http://schemas.openxmlformats.org/officeDocument/2006/relationships/hyperlink" Target="http://pbs.twimg.com/profile_images/1101456430593466369/tLtywTYG_normal.png" TargetMode="External" /><Relationship Id="rId342" Type="http://schemas.openxmlformats.org/officeDocument/2006/relationships/hyperlink" Target="http://pbs.twimg.com/profile_images/1101456430593466369/tLtywTYG_normal.png" TargetMode="External" /><Relationship Id="rId343" Type="http://schemas.openxmlformats.org/officeDocument/2006/relationships/hyperlink" Target="http://pbs.twimg.com/profile_images/1101456430593466369/tLtywTYG_normal.png" TargetMode="External" /><Relationship Id="rId344" Type="http://schemas.openxmlformats.org/officeDocument/2006/relationships/hyperlink" Target="http://pbs.twimg.com/profile_images/1101456430593466369/tLtywTYG_normal.png" TargetMode="External" /><Relationship Id="rId345" Type="http://schemas.openxmlformats.org/officeDocument/2006/relationships/hyperlink" Target="http://pbs.twimg.com/profile_images/1101456430593466369/tLtywTYG_normal.png" TargetMode="External" /><Relationship Id="rId346" Type="http://schemas.openxmlformats.org/officeDocument/2006/relationships/hyperlink" Target="https://pbs.twimg.com/media/DmLJaPUW0AMQWP-.jpg" TargetMode="External" /><Relationship Id="rId347" Type="http://schemas.openxmlformats.org/officeDocument/2006/relationships/hyperlink" Target="http://pbs.twimg.com/profile_images/1036523824081186817/kN9DigTQ_normal.jpg" TargetMode="External" /><Relationship Id="rId348" Type="http://schemas.openxmlformats.org/officeDocument/2006/relationships/hyperlink" Target="http://pbs.twimg.com/profile_images/1036523824081186817/kN9DigTQ_normal.jpg" TargetMode="External" /><Relationship Id="rId349" Type="http://schemas.openxmlformats.org/officeDocument/2006/relationships/hyperlink" Target="http://pbs.twimg.com/profile_images/1036523824081186817/kN9DigTQ_normal.jpg" TargetMode="External" /><Relationship Id="rId350" Type="http://schemas.openxmlformats.org/officeDocument/2006/relationships/hyperlink" Target="http://pbs.twimg.com/profile_images/1036523824081186817/kN9DigTQ_normal.jpg" TargetMode="External" /><Relationship Id="rId351" Type="http://schemas.openxmlformats.org/officeDocument/2006/relationships/hyperlink" Target="http://pbs.twimg.com/profile_images/1036523824081186817/kN9DigTQ_normal.jpg" TargetMode="External" /><Relationship Id="rId352" Type="http://schemas.openxmlformats.org/officeDocument/2006/relationships/hyperlink" Target="http://pbs.twimg.com/profile_images/749364509190524928/UITNLp3U_normal.jpg" TargetMode="External" /><Relationship Id="rId353" Type="http://schemas.openxmlformats.org/officeDocument/2006/relationships/hyperlink" Target="http://pbs.twimg.com/profile_images/749364509190524928/UITNLp3U_normal.jpg" TargetMode="External" /><Relationship Id="rId354" Type="http://schemas.openxmlformats.org/officeDocument/2006/relationships/hyperlink" Target="http://pbs.twimg.com/profile_images/749364509190524928/UITNLp3U_normal.jpg" TargetMode="External" /><Relationship Id="rId355" Type="http://schemas.openxmlformats.org/officeDocument/2006/relationships/hyperlink" Target="http://pbs.twimg.com/profile_images/749364509190524928/UITNLp3U_normal.jpg" TargetMode="External" /><Relationship Id="rId356" Type="http://schemas.openxmlformats.org/officeDocument/2006/relationships/hyperlink" Target="http://pbs.twimg.com/profile_images/749364509190524928/UITNLp3U_normal.jpg" TargetMode="External" /><Relationship Id="rId357" Type="http://schemas.openxmlformats.org/officeDocument/2006/relationships/hyperlink" Target="http://pbs.twimg.com/profile_images/749364509190524928/UITNLp3U_normal.jpg" TargetMode="External" /><Relationship Id="rId358" Type="http://schemas.openxmlformats.org/officeDocument/2006/relationships/hyperlink" Target="http://pbs.twimg.com/profile_images/749364509190524928/UITNLp3U_normal.jpg" TargetMode="External" /><Relationship Id="rId359" Type="http://schemas.openxmlformats.org/officeDocument/2006/relationships/hyperlink" Target="http://pbs.twimg.com/profile_images/749364509190524928/UITNLp3U_normal.jpg" TargetMode="External" /><Relationship Id="rId360" Type="http://schemas.openxmlformats.org/officeDocument/2006/relationships/hyperlink" Target="http://pbs.twimg.com/profile_images/749364509190524928/UITNLp3U_normal.jpg" TargetMode="External" /><Relationship Id="rId361" Type="http://schemas.openxmlformats.org/officeDocument/2006/relationships/hyperlink" Target="http://pbs.twimg.com/profile_images/1142897501860704257/b0NvOzk-_normal.jpg" TargetMode="External" /><Relationship Id="rId362" Type="http://schemas.openxmlformats.org/officeDocument/2006/relationships/hyperlink" Target="http://pbs.twimg.com/profile_images/1142897501860704257/b0NvOzk-_normal.jpg" TargetMode="External" /><Relationship Id="rId363" Type="http://schemas.openxmlformats.org/officeDocument/2006/relationships/hyperlink" Target="http://pbs.twimg.com/profile_images/1142897501860704257/b0NvOzk-_normal.jpg" TargetMode="External" /><Relationship Id="rId364" Type="http://schemas.openxmlformats.org/officeDocument/2006/relationships/hyperlink" Target="http://pbs.twimg.com/profile_images/1041029715363069952/ekF0BCup_normal.jpg" TargetMode="External" /><Relationship Id="rId365" Type="http://schemas.openxmlformats.org/officeDocument/2006/relationships/hyperlink" Target="http://pbs.twimg.com/profile_images/1041029715363069952/ekF0BCup_normal.jpg" TargetMode="External" /><Relationship Id="rId366" Type="http://schemas.openxmlformats.org/officeDocument/2006/relationships/hyperlink" Target="http://pbs.twimg.com/profile_images/1041029715363069952/ekF0BCup_normal.jpg" TargetMode="External" /><Relationship Id="rId367" Type="http://schemas.openxmlformats.org/officeDocument/2006/relationships/hyperlink" Target="http://pbs.twimg.com/profile_images/1041029715363069952/ekF0BCup_normal.jpg" TargetMode="External" /><Relationship Id="rId368" Type="http://schemas.openxmlformats.org/officeDocument/2006/relationships/hyperlink" Target="http://pbs.twimg.com/profile_images/1041029715363069952/ekF0BCup_normal.jpg" TargetMode="External" /><Relationship Id="rId369" Type="http://schemas.openxmlformats.org/officeDocument/2006/relationships/hyperlink" Target="http://pbs.twimg.com/profile_images/1041029715363069952/ekF0BCup_normal.jpg" TargetMode="External" /><Relationship Id="rId370" Type="http://schemas.openxmlformats.org/officeDocument/2006/relationships/hyperlink" Target="http://pbs.twimg.com/profile_images/1041029715363069952/ekF0BCup_normal.jpg" TargetMode="External" /><Relationship Id="rId371" Type="http://schemas.openxmlformats.org/officeDocument/2006/relationships/hyperlink" Target="http://pbs.twimg.com/profile_images/1041029715363069952/ekF0BCup_normal.jpg" TargetMode="External" /><Relationship Id="rId372" Type="http://schemas.openxmlformats.org/officeDocument/2006/relationships/hyperlink" Target="http://pbs.twimg.com/profile_images/1041029715363069952/ekF0BCup_normal.jpg" TargetMode="External" /><Relationship Id="rId373" Type="http://schemas.openxmlformats.org/officeDocument/2006/relationships/hyperlink" Target="https://pbs.twimg.com/media/D8zMw6JXUAEFM1k.jpg" TargetMode="External" /><Relationship Id="rId374" Type="http://schemas.openxmlformats.org/officeDocument/2006/relationships/hyperlink" Target="http://pbs.twimg.com/profile_images/1041029715363069952/ekF0BCup_normal.jpg" TargetMode="External" /><Relationship Id="rId375" Type="http://schemas.openxmlformats.org/officeDocument/2006/relationships/hyperlink" Target="http://pbs.twimg.com/profile_images/1041029715363069952/ekF0BCup_normal.jpg" TargetMode="External" /><Relationship Id="rId376" Type="http://schemas.openxmlformats.org/officeDocument/2006/relationships/hyperlink" Target="http://pbs.twimg.com/profile_images/1041029715363069952/ekF0BCup_normal.jpg" TargetMode="External" /><Relationship Id="rId377" Type="http://schemas.openxmlformats.org/officeDocument/2006/relationships/hyperlink" Target="http://pbs.twimg.com/profile_images/1041029715363069952/ekF0BCup_normal.jpg" TargetMode="External" /><Relationship Id="rId378" Type="http://schemas.openxmlformats.org/officeDocument/2006/relationships/hyperlink" Target="http://pbs.twimg.com/profile_images/1041029715363069952/ekF0BCup_normal.jpg" TargetMode="External" /><Relationship Id="rId379" Type="http://schemas.openxmlformats.org/officeDocument/2006/relationships/hyperlink" Target="http://pbs.twimg.com/profile_images/1041029715363069952/ekF0BCup_normal.jpg" TargetMode="External" /><Relationship Id="rId380" Type="http://schemas.openxmlformats.org/officeDocument/2006/relationships/hyperlink" Target="http://pbs.twimg.com/profile_images/1041029715363069952/ekF0BCup_normal.jpg" TargetMode="External" /><Relationship Id="rId381" Type="http://schemas.openxmlformats.org/officeDocument/2006/relationships/hyperlink" Target="http://pbs.twimg.com/profile_images/1041029715363069952/ekF0BCup_normal.jpg" TargetMode="External" /><Relationship Id="rId382" Type="http://schemas.openxmlformats.org/officeDocument/2006/relationships/hyperlink" Target="http://pbs.twimg.com/profile_images/1041029715363069952/ekF0BCup_normal.jpg" TargetMode="External" /><Relationship Id="rId383" Type="http://schemas.openxmlformats.org/officeDocument/2006/relationships/hyperlink" Target="http://pbs.twimg.com/profile_images/1041029715363069952/ekF0BCup_normal.jpg" TargetMode="External" /><Relationship Id="rId384" Type="http://schemas.openxmlformats.org/officeDocument/2006/relationships/hyperlink" Target="http://pbs.twimg.com/profile_images/1041029715363069952/ekF0BCup_normal.jpg" TargetMode="External" /><Relationship Id="rId385" Type="http://schemas.openxmlformats.org/officeDocument/2006/relationships/hyperlink" Target="http://pbs.twimg.com/profile_images/1041029715363069952/ekF0BCup_normal.jpg" TargetMode="External" /><Relationship Id="rId386" Type="http://schemas.openxmlformats.org/officeDocument/2006/relationships/hyperlink" Target="http://pbs.twimg.com/profile_images/1041029715363069952/ekF0BCup_normal.jpg" TargetMode="External" /><Relationship Id="rId387" Type="http://schemas.openxmlformats.org/officeDocument/2006/relationships/hyperlink" Target="http://pbs.twimg.com/profile_images/1276796161/IMAG0386_normal.jpg" TargetMode="External" /><Relationship Id="rId388" Type="http://schemas.openxmlformats.org/officeDocument/2006/relationships/hyperlink" Target="http://pbs.twimg.com/profile_images/1276796161/IMAG0386_normal.jpg" TargetMode="External" /><Relationship Id="rId389" Type="http://schemas.openxmlformats.org/officeDocument/2006/relationships/hyperlink" Target="https://pbs.twimg.com/media/D_BzXK_WwAAHsRc.jpg" TargetMode="External" /><Relationship Id="rId390" Type="http://schemas.openxmlformats.org/officeDocument/2006/relationships/hyperlink" Target="https://pbs.twimg.com/media/D_Ls31yXkAAT27w.jpg" TargetMode="External" /><Relationship Id="rId391" Type="http://schemas.openxmlformats.org/officeDocument/2006/relationships/hyperlink" Target="http://pbs.twimg.com/profile_images/1045016357257920512/1qA7HXn4_normal.jpg" TargetMode="External" /><Relationship Id="rId392" Type="http://schemas.openxmlformats.org/officeDocument/2006/relationships/hyperlink" Target="http://pbs.twimg.com/profile_images/1064309399869505537/mVj6BJXT_normal.jpg" TargetMode="External" /><Relationship Id="rId393" Type="http://schemas.openxmlformats.org/officeDocument/2006/relationships/hyperlink" Target="https://pbs.twimg.com/media/D_RtK8CU4AMd8BQ.jpg" TargetMode="External" /><Relationship Id="rId394" Type="http://schemas.openxmlformats.org/officeDocument/2006/relationships/hyperlink" Target="https://pbs.twimg.com/media/D-jsU2PW4AAFujb.png" TargetMode="External" /><Relationship Id="rId395" Type="http://schemas.openxmlformats.org/officeDocument/2006/relationships/hyperlink" Target="https://pbs.twimg.com/media/D_HT8hKWkAUVeTY.jpg" TargetMode="External" /><Relationship Id="rId396" Type="http://schemas.openxmlformats.org/officeDocument/2006/relationships/hyperlink" Target="http://pbs.twimg.com/profile_images/966676343365791745/juOXzDmw_normal.jpg" TargetMode="External" /><Relationship Id="rId397" Type="http://schemas.openxmlformats.org/officeDocument/2006/relationships/hyperlink" Target="https://pbs.twimg.com/media/D_SCpv_X4AAoEaR.jpg" TargetMode="External" /><Relationship Id="rId398" Type="http://schemas.openxmlformats.org/officeDocument/2006/relationships/hyperlink" Target="https://pbs.twimg.com/media/D-kjPOLXUAAy8R4.jpg" TargetMode="External" /><Relationship Id="rId399" Type="http://schemas.openxmlformats.org/officeDocument/2006/relationships/hyperlink" Target="http://pbs.twimg.com/profile_images/966676343365791745/juOXzDmw_normal.jpg" TargetMode="External" /><Relationship Id="rId400" Type="http://schemas.openxmlformats.org/officeDocument/2006/relationships/hyperlink" Target="https://pbs.twimg.com/media/D-ps1rUWwAIVNB6.jpg" TargetMode="External" /><Relationship Id="rId401" Type="http://schemas.openxmlformats.org/officeDocument/2006/relationships/hyperlink" Target="https://pbs.twimg.com/media/D-u2bECX4AAnmxC.jpg" TargetMode="External" /><Relationship Id="rId402" Type="http://schemas.openxmlformats.org/officeDocument/2006/relationships/hyperlink" Target="https://pbs.twimg.com/media/D-ySH5sWkAAow0A.jpg" TargetMode="External" /><Relationship Id="rId403" Type="http://schemas.openxmlformats.org/officeDocument/2006/relationships/hyperlink" Target="http://pbs.twimg.com/profile_images/966676343365791745/juOXzDmw_normal.jpg" TargetMode="External" /><Relationship Id="rId404" Type="http://schemas.openxmlformats.org/officeDocument/2006/relationships/hyperlink" Target="https://pbs.twimg.com/media/D-4SpsuWwAAVSe0.png" TargetMode="External" /><Relationship Id="rId405" Type="http://schemas.openxmlformats.org/officeDocument/2006/relationships/hyperlink" Target="https://pbs.twimg.com/media/D--TL6hXYAEbzFB.jpg" TargetMode="External" /><Relationship Id="rId406" Type="http://schemas.openxmlformats.org/officeDocument/2006/relationships/hyperlink" Target="https://pbs.twimg.com/media/D_Bu6CfWwAEwrgW.jpg" TargetMode="External" /><Relationship Id="rId407" Type="http://schemas.openxmlformats.org/officeDocument/2006/relationships/hyperlink" Target="https://pbs.twimg.com/media/D_DcynSXoAEybS4.jpg" TargetMode="External" /><Relationship Id="rId408" Type="http://schemas.openxmlformats.org/officeDocument/2006/relationships/hyperlink" Target="https://pbs.twimg.com/media/D_G4fs4W4AEEm6T.jpg" TargetMode="External" /><Relationship Id="rId409" Type="http://schemas.openxmlformats.org/officeDocument/2006/relationships/hyperlink" Target="https://pbs.twimg.com/media/D_HvcZ0WwAEFpWw.jpg" TargetMode="External" /><Relationship Id="rId410" Type="http://schemas.openxmlformats.org/officeDocument/2006/relationships/hyperlink" Target="https://pbs.twimg.com/media/D_ImaD8XkAAvfaq.jpg" TargetMode="External" /><Relationship Id="rId411" Type="http://schemas.openxmlformats.org/officeDocument/2006/relationships/hyperlink" Target="https://pbs.twimg.com/media/D_MCFZgW4AA6KFU.jpg" TargetMode="External" /><Relationship Id="rId412" Type="http://schemas.openxmlformats.org/officeDocument/2006/relationships/hyperlink" Target="https://pbs.twimg.com/media/D_RLrlnU8AAoN4k.jpg" TargetMode="External" /><Relationship Id="rId413" Type="http://schemas.openxmlformats.org/officeDocument/2006/relationships/hyperlink" Target="https://pbs.twimg.com/media/D-9fuvoWkAQfUgf.jpg" TargetMode="External" /><Relationship Id="rId414" Type="http://schemas.openxmlformats.org/officeDocument/2006/relationships/hyperlink" Target="https://pbs.twimg.com/media/D_SCqJ5XkAENg_0.jpg" TargetMode="External" /><Relationship Id="rId415" Type="http://schemas.openxmlformats.org/officeDocument/2006/relationships/hyperlink" Target="http://pbs.twimg.com/profile_images/897595726884085760/hMD7qjSZ_normal.jpg" TargetMode="External" /><Relationship Id="rId416" Type="http://schemas.openxmlformats.org/officeDocument/2006/relationships/hyperlink" Target="https://pbs.twimg.com/ext_tw_video_thumb/1149576119596670977/pu/img/VnUGkRRJYiMvIBhe.jpg" TargetMode="External" /><Relationship Id="rId417" Type="http://schemas.openxmlformats.org/officeDocument/2006/relationships/hyperlink" Target="https://pbs.twimg.com/ext_tw_video_thumb/1149704467505438721/pu/img/ZFKRaz7jc79DzKom.jpg" TargetMode="External" /><Relationship Id="rId418" Type="http://schemas.openxmlformats.org/officeDocument/2006/relationships/hyperlink" Target="https://twitter.com/researchmrx/status/1146242812956086272" TargetMode="External" /><Relationship Id="rId419" Type="http://schemas.openxmlformats.org/officeDocument/2006/relationships/hyperlink" Target="https://twitter.com/aggie_east1/status/1146281692547768320" TargetMode="External" /><Relationship Id="rId420" Type="http://schemas.openxmlformats.org/officeDocument/2006/relationships/hyperlink" Target="https://twitter.com/vfd128/status/1146307446476091392" TargetMode="External" /><Relationship Id="rId421" Type="http://schemas.openxmlformats.org/officeDocument/2006/relationships/hyperlink" Target="https://twitter.com/nordcomputer/status/1146318968346599424" TargetMode="External" /><Relationship Id="rId422" Type="http://schemas.openxmlformats.org/officeDocument/2006/relationships/hyperlink" Target="https://twitter.com/veritasgenetics/status/1145743546982576128" TargetMode="External" /><Relationship Id="rId423" Type="http://schemas.openxmlformats.org/officeDocument/2006/relationships/hyperlink" Target="https://twitter.com/dnacowgirl/status/1146350035103297536" TargetMode="External" /><Relationship Id="rId424" Type="http://schemas.openxmlformats.org/officeDocument/2006/relationships/hyperlink" Target="https://twitter.com/piphutch1/status/1146398854880714757" TargetMode="External" /><Relationship Id="rId425" Type="http://schemas.openxmlformats.org/officeDocument/2006/relationships/hyperlink" Target="https://twitter.com/cakunyili/status/1146457219292160002" TargetMode="External" /><Relationship Id="rId426" Type="http://schemas.openxmlformats.org/officeDocument/2006/relationships/hyperlink" Target="https://twitter.com/therealmcteag/status/1146469645542723584" TargetMode="External" /><Relationship Id="rId427" Type="http://schemas.openxmlformats.org/officeDocument/2006/relationships/hyperlink" Target="https://twitter.com/lokeshbezzam/status/1146471959661690880" TargetMode="External" /><Relationship Id="rId428" Type="http://schemas.openxmlformats.org/officeDocument/2006/relationships/hyperlink" Target="https://twitter.com/dnafitnesstest/status/1146532737261740034" TargetMode="External" /><Relationship Id="rId429" Type="http://schemas.openxmlformats.org/officeDocument/2006/relationships/hyperlink" Target="https://twitter.com/artemisfilms/status/1146279834315890689" TargetMode="External" /><Relationship Id="rId430" Type="http://schemas.openxmlformats.org/officeDocument/2006/relationships/hyperlink" Target="https://twitter.com/claireaforster/status/1146540430198112256" TargetMode="External" /><Relationship Id="rId431" Type="http://schemas.openxmlformats.org/officeDocument/2006/relationships/hyperlink" Target="https://twitter.com/elizabethvosk/status/1146570704185249793" TargetMode="External" /><Relationship Id="rId432" Type="http://schemas.openxmlformats.org/officeDocument/2006/relationships/hyperlink" Target="https://twitter.com/cleansleeping/status/1146593632901840896" TargetMode="External" /><Relationship Id="rId433" Type="http://schemas.openxmlformats.org/officeDocument/2006/relationships/hyperlink" Target="https://twitter.com/tacticalvideos/status/1146593894525788161" TargetMode="External" /><Relationship Id="rId434" Type="http://schemas.openxmlformats.org/officeDocument/2006/relationships/hyperlink" Target="https://twitter.com/cellfreelab/status/1146660172779180034" TargetMode="External" /><Relationship Id="rId435" Type="http://schemas.openxmlformats.org/officeDocument/2006/relationships/hyperlink" Target="https://twitter.com/rcadesignbio/status/1146660174259773440" TargetMode="External" /><Relationship Id="rId436" Type="http://schemas.openxmlformats.org/officeDocument/2006/relationships/hyperlink" Target="https://twitter.com/rcadesignbio/status/1146660197894692865" TargetMode="External" /><Relationship Id="rId437" Type="http://schemas.openxmlformats.org/officeDocument/2006/relationships/hyperlink" Target="https://twitter.com/pivotcloud/status/1146673114690068480" TargetMode="External" /><Relationship Id="rId438" Type="http://schemas.openxmlformats.org/officeDocument/2006/relationships/hyperlink" Target="https://twitter.com/pivotcloud/status/1146674563603996673" TargetMode="External" /><Relationship Id="rId439" Type="http://schemas.openxmlformats.org/officeDocument/2006/relationships/hyperlink" Target="https://twitter.com/ediblearchive/status/1146701083496108032" TargetMode="External" /><Relationship Id="rId440" Type="http://schemas.openxmlformats.org/officeDocument/2006/relationships/hyperlink" Target="https://twitter.com/virastuceregim/status/1146703916857475072" TargetMode="External" /><Relationship Id="rId441" Type="http://schemas.openxmlformats.org/officeDocument/2006/relationships/hyperlink" Target="https://twitter.com/mn43751369/status/1146746279134781441" TargetMode="External" /><Relationship Id="rId442" Type="http://schemas.openxmlformats.org/officeDocument/2006/relationships/hyperlink" Target="https://twitter.com/jerrymtolle/status/1146242607393071104" TargetMode="External" /><Relationship Id="rId443" Type="http://schemas.openxmlformats.org/officeDocument/2006/relationships/hyperlink" Target="https://twitter.com/jerrymtolle/status/1146763704899260416" TargetMode="External" /><Relationship Id="rId444" Type="http://schemas.openxmlformats.org/officeDocument/2006/relationships/hyperlink" Target="https://twitter.com/howtofindcom/status/1146448586546266112" TargetMode="External" /><Relationship Id="rId445" Type="http://schemas.openxmlformats.org/officeDocument/2006/relationships/hyperlink" Target="https://twitter.com/howtofindcom/status/1146810958364454912" TargetMode="External" /><Relationship Id="rId446" Type="http://schemas.openxmlformats.org/officeDocument/2006/relationships/hyperlink" Target="https://twitter.com/lynnserafinn/status/1146841335971926017" TargetMode="External" /><Relationship Id="rId447" Type="http://schemas.openxmlformats.org/officeDocument/2006/relationships/hyperlink" Target="https://twitter.com/encrypgen/status/1146947073859698688" TargetMode="External" /><Relationship Id="rId448" Type="http://schemas.openxmlformats.org/officeDocument/2006/relationships/hyperlink" Target="https://twitter.com/drkoepsell/status/1146950134866968576" TargetMode="External" /><Relationship Id="rId449" Type="http://schemas.openxmlformats.org/officeDocument/2006/relationships/hyperlink" Target="https://twitter.com/trojanmolotov/status/1146953283136905216" TargetMode="External" /><Relationship Id="rId450" Type="http://schemas.openxmlformats.org/officeDocument/2006/relationships/hyperlink" Target="https://twitter.com/actdefiance/status/1146967722036621312" TargetMode="External" /><Relationship Id="rId451" Type="http://schemas.openxmlformats.org/officeDocument/2006/relationships/hyperlink" Target="https://twitter.com/anuacharya/status/1147034117629853696" TargetMode="External" /><Relationship Id="rId452" Type="http://schemas.openxmlformats.org/officeDocument/2006/relationships/hyperlink" Target="https://twitter.com/akhibear1/status/1147051874555613184" TargetMode="External" /><Relationship Id="rId453" Type="http://schemas.openxmlformats.org/officeDocument/2006/relationships/hyperlink" Target="https://twitter.com/cellmarkdna/status/1146421064744013824" TargetMode="External" /><Relationship Id="rId454" Type="http://schemas.openxmlformats.org/officeDocument/2006/relationships/hyperlink" Target="https://twitter.com/cellmarkdna/status/1147095123160907776" TargetMode="External" /><Relationship Id="rId455" Type="http://schemas.openxmlformats.org/officeDocument/2006/relationships/hyperlink" Target="https://twitter.com/dnasolutions_uk/status/1146757184765792256" TargetMode="External" /><Relationship Id="rId456" Type="http://schemas.openxmlformats.org/officeDocument/2006/relationships/hyperlink" Target="https://twitter.com/dnasolutions_uk/status/1147124861371895808" TargetMode="External" /><Relationship Id="rId457" Type="http://schemas.openxmlformats.org/officeDocument/2006/relationships/hyperlink" Target="https://twitter.com/jtsoutherland/status/1147135329658441728" TargetMode="External" /><Relationship Id="rId458" Type="http://schemas.openxmlformats.org/officeDocument/2006/relationships/hyperlink" Target="https://twitter.com/hayleytx8/status/1147146051855507456" TargetMode="External" /><Relationship Id="rId459" Type="http://schemas.openxmlformats.org/officeDocument/2006/relationships/hyperlink" Target="https://twitter.com/txadopteerights/status/1147126081469763585" TargetMode="External" /><Relationship Id="rId460" Type="http://schemas.openxmlformats.org/officeDocument/2006/relationships/hyperlink" Target="https://twitter.com/marcipurcell/status/1147168557630984192" TargetMode="External" /><Relationship Id="rId461" Type="http://schemas.openxmlformats.org/officeDocument/2006/relationships/hyperlink" Target="https://twitter.com/hi_im_chewie/status/1147261357475147776" TargetMode="External" /><Relationship Id="rId462" Type="http://schemas.openxmlformats.org/officeDocument/2006/relationships/hyperlink" Target="https://twitter.com/marcbesselink/status/1147487624900296706" TargetMode="External" /><Relationship Id="rId463" Type="http://schemas.openxmlformats.org/officeDocument/2006/relationships/hyperlink" Target="https://twitter.com/chicagogenetics/status/1147602921313452032" TargetMode="External" /><Relationship Id="rId464" Type="http://schemas.openxmlformats.org/officeDocument/2006/relationships/hyperlink" Target="https://twitter.com/dnapodcast/status/1147601042961551360" TargetMode="External" /><Relationship Id="rId465" Type="http://schemas.openxmlformats.org/officeDocument/2006/relationships/hyperlink" Target="https://twitter.com/ruthvsharpe/status/1147614381615865857" TargetMode="External" /><Relationship Id="rId466" Type="http://schemas.openxmlformats.org/officeDocument/2006/relationships/hyperlink" Target="https://twitter.com/endbslforever/status/1147675442700267521" TargetMode="External" /><Relationship Id="rId467" Type="http://schemas.openxmlformats.org/officeDocument/2006/relationships/hyperlink" Target="https://twitter.com/meechelleo/status/1052143124456361984" TargetMode="External" /><Relationship Id="rId468" Type="http://schemas.openxmlformats.org/officeDocument/2006/relationships/hyperlink" Target="https://twitter.com/obamahasbigears/status/1147714414096912384" TargetMode="External" /><Relationship Id="rId469" Type="http://schemas.openxmlformats.org/officeDocument/2006/relationships/hyperlink" Target="https://twitter.com/azalea5560/status/1147743530821046273" TargetMode="External" /><Relationship Id="rId470" Type="http://schemas.openxmlformats.org/officeDocument/2006/relationships/hyperlink" Target="https://twitter.com/veritasgenetics/status/1145796566445432832" TargetMode="External" /><Relationship Id="rId471" Type="http://schemas.openxmlformats.org/officeDocument/2006/relationships/hyperlink" Target="https://twitter.com/gregroumelvbhc/status/1147912678234398720" TargetMode="External" /><Relationship Id="rId472" Type="http://schemas.openxmlformats.org/officeDocument/2006/relationships/hyperlink" Target="https://twitter.com/evesturges/status/1147943152927424512" TargetMode="External" /><Relationship Id="rId473" Type="http://schemas.openxmlformats.org/officeDocument/2006/relationships/hyperlink" Target="https://twitter.com/zeemalayalam/status/1148149884765085696" TargetMode="External" /><Relationship Id="rId474" Type="http://schemas.openxmlformats.org/officeDocument/2006/relationships/hyperlink" Target="https://twitter.com/mathrubhuminews/status/1148162961204060161" TargetMode="External" /><Relationship Id="rId475" Type="http://schemas.openxmlformats.org/officeDocument/2006/relationships/hyperlink" Target="https://twitter.com/nh_india/status/1148211049331601408" TargetMode="External" /><Relationship Id="rId476" Type="http://schemas.openxmlformats.org/officeDocument/2006/relationships/hyperlink" Target="https://twitter.com/24x7politics/status/1148211786627371009" TargetMode="External" /><Relationship Id="rId477" Type="http://schemas.openxmlformats.org/officeDocument/2006/relationships/hyperlink" Target="https://twitter.com/parentingjungle/status/1148227213009010689" TargetMode="External" /><Relationship Id="rId478" Type="http://schemas.openxmlformats.org/officeDocument/2006/relationships/hyperlink" Target="https://twitter.com/genealogytips1/status/1148284468152528897" TargetMode="External" /><Relationship Id="rId479" Type="http://schemas.openxmlformats.org/officeDocument/2006/relationships/hyperlink" Target="https://twitter.com/mygenxdna/status/1146609828078465024" TargetMode="External" /><Relationship Id="rId480" Type="http://schemas.openxmlformats.org/officeDocument/2006/relationships/hyperlink" Target="https://twitter.com/mygenxdna/status/1148285639017848832" TargetMode="External" /><Relationship Id="rId481" Type="http://schemas.openxmlformats.org/officeDocument/2006/relationships/hyperlink" Target="https://twitter.com/steviekarbo69/status/1148311399426330624" TargetMode="External" /><Relationship Id="rId482" Type="http://schemas.openxmlformats.org/officeDocument/2006/relationships/hyperlink" Target="https://twitter.com/severancemag/status/1148440811442511877" TargetMode="External" /><Relationship Id="rId483" Type="http://schemas.openxmlformats.org/officeDocument/2006/relationships/hyperlink" Target="https://twitter.com/katesblanchard/status/1148476881022464000" TargetMode="External" /><Relationship Id="rId484" Type="http://schemas.openxmlformats.org/officeDocument/2006/relationships/hyperlink" Target="https://twitter.com/gillian_seetso/status/1148521389021900800" TargetMode="External" /><Relationship Id="rId485" Type="http://schemas.openxmlformats.org/officeDocument/2006/relationships/hyperlink" Target="https://twitter.com/hartwigmedical/status/1123914378695389186" TargetMode="External" /><Relationship Id="rId486" Type="http://schemas.openxmlformats.org/officeDocument/2006/relationships/hyperlink" Target="https://twitter.com/levine3levine/status/1148574918008889344" TargetMode="External" /><Relationship Id="rId487" Type="http://schemas.openxmlformats.org/officeDocument/2006/relationships/hyperlink" Target="https://twitter.com/coastaldna/status/1147965333334048768" TargetMode="External" /><Relationship Id="rId488" Type="http://schemas.openxmlformats.org/officeDocument/2006/relationships/hyperlink" Target="https://twitter.com/coastaldna/status/1148580728235601920" TargetMode="External" /><Relationship Id="rId489" Type="http://schemas.openxmlformats.org/officeDocument/2006/relationships/hyperlink" Target="https://twitter.com/aoils/status/1148634304207052805" TargetMode="External" /><Relationship Id="rId490" Type="http://schemas.openxmlformats.org/officeDocument/2006/relationships/hyperlink" Target="https://twitter.com/hifudoctor/status/1148640311062740992" TargetMode="External" /><Relationship Id="rId491" Type="http://schemas.openxmlformats.org/officeDocument/2006/relationships/hyperlink" Target="https://twitter.com/deuceontheair/status/1148644519602057216" TargetMode="External" /><Relationship Id="rId492" Type="http://schemas.openxmlformats.org/officeDocument/2006/relationships/hyperlink" Target="https://twitter.com/957theparty/status/1148642340149424128" TargetMode="External" /><Relationship Id="rId493" Type="http://schemas.openxmlformats.org/officeDocument/2006/relationships/hyperlink" Target="https://twitter.com/theninablanco/status/1148646470519644160" TargetMode="External" /><Relationship Id="rId494" Type="http://schemas.openxmlformats.org/officeDocument/2006/relationships/hyperlink" Target="https://twitter.com/orig3n/status/1148396209435901953" TargetMode="External" /><Relationship Id="rId495" Type="http://schemas.openxmlformats.org/officeDocument/2006/relationships/hyperlink" Target="https://twitter.com/mglicksman2/status/1148650289534255107" TargetMode="External" /><Relationship Id="rId496" Type="http://schemas.openxmlformats.org/officeDocument/2006/relationships/hyperlink" Target="https://twitter.com/ecuppen/status/1148664368684511232" TargetMode="External" /><Relationship Id="rId497" Type="http://schemas.openxmlformats.org/officeDocument/2006/relationships/hyperlink" Target="https://twitter.com/immoralreport/status/1148460539225317376" TargetMode="External" /><Relationship Id="rId498" Type="http://schemas.openxmlformats.org/officeDocument/2006/relationships/hyperlink" Target="https://twitter.com/rickenrich/status/1148460024856891392" TargetMode="External" /><Relationship Id="rId499" Type="http://schemas.openxmlformats.org/officeDocument/2006/relationships/hyperlink" Target="https://twitter.com/rickenrich/status/1148736189920247808" TargetMode="External" /><Relationship Id="rId500" Type="http://schemas.openxmlformats.org/officeDocument/2006/relationships/hyperlink" Target="https://twitter.com/rickenrich/status/1146869193851068417" TargetMode="External" /><Relationship Id="rId501" Type="http://schemas.openxmlformats.org/officeDocument/2006/relationships/hyperlink" Target="https://twitter.com/jeremymowery/status/1148780510631661568" TargetMode="External" /><Relationship Id="rId502" Type="http://schemas.openxmlformats.org/officeDocument/2006/relationships/hyperlink" Target="https://twitter.com/dnahome1/status/1148176272977211393" TargetMode="External" /><Relationship Id="rId503" Type="http://schemas.openxmlformats.org/officeDocument/2006/relationships/hyperlink" Target="https://twitter.com/dnahome1/status/1148184409545347072" TargetMode="External" /><Relationship Id="rId504" Type="http://schemas.openxmlformats.org/officeDocument/2006/relationships/hyperlink" Target="https://twitter.com/dnahome1/status/1148185829795344384" TargetMode="External" /><Relationship Id="rId505" Type="http://schemas.openxmlformats.org/officeDocument/2006/relationships/hyperlink" Target="https://twitter.com/dnahome1/status/1148225277446828032" TargetMode="External" /><Relationship Id="rId506" Type="http://schemas.openxmlformats.org/officeDocument/2006/relationships/hyperlink" Target="https://twitter.com/dnahome1/status/1148866774638714881" TargetMode="External" /><Relationship Id="rId507" Type="http://schemas.openxmlformats.org/officeDocument/2006/relationships/hyperlink" Target="https://twitter.com/hartwigmedical/status/1148531760281653250" TargetMode="External" /><Relationship Id="rId508" Type="http://schemas.openxmlformats.org/officeDocument/2006/relationships/hyperlink" Target="https://twitter.com/umcugenetica/status/1148881711842942976" TargetMode="External" /><Relationship Id="rId509" Type="http://schemas.openxmlformats.org/officeDocument/2006/relationships/hyperlink" Target="https://twitter.com/myheritagenorge/status/1148916507121819650" TargetMode="External" /><Relationship Id="rId510" Type="http://schemas.openxmlformats.org/officeDocument/2006/relationships/hyperlink" Target="https://twitter.com/angie_lefty22/status/1148922293567021056" TargetMode="External" /><Relationship Id="rId511" Type="http://schemas.openxmlformats.org/officeDocument/2006/relationships/hyperlink" Target="https://twitter.com/mjlblogger/status/1147536027504054272" TargetMode="External" /><Relationship Id="rId512" Type="http://schemas.openxmlformats.org/officeDocument/2006/relationships/hyperlink" Target="https://twitter.com/mjlblogger/status/1148276061370761217" TargetMode="External" /><Relationship Id="rId513" Type="http://schemas.openxmlformats.org/officeDocument/2006/relationships/hyperlink" Target="https://twitter.com/familytreetips2/status/1148280798086336512" TargetMode="External" /><Relationship Id="rId514" Type="http://schemas.openxmlformats.org/officeDocument/2006/relationships/hyperlink" Target="https://twitter.com/garthgerman/status/1148940394853326849" TargetMode="External" /><Relationship Id="rId515" Type="http://schemas.openxmlformats.org/officeDocument/2006/relationships/hyperlink" Target="https://twitter.com/familytreetips2/status/1148945211936190464" TargetMode="External" /><Relationship Id="rId516" Type="http://schemas.openxmlformats.org/officeDocument/2006/relationships/hyperlink" Target="https://twitter.com/comradenambu/status/1149004099993690112" TargetMode="External" /><Relationship Id="rId517" Type="http://schemas.openxmlformats.org/officeDocument/2006/relationships/hyperlink" Target="https://twitter.com/writersafterdrk/status/1149085396279726086" TargetMode="External" /><Relationship Id="rId518" Type="http://schemas.openxmlformats.org/officeDocument/2006/relationships/hyperlink" Target="https://twitter.com/sakurachingbchu/status/1149147548084518912" TargetMode="External" /><Relationship Id="rId519" Type="http://schemas.openxmlformats.org/officeDocument/2006/relationships/hyperlink" Target="https://twitter.com/angieservellon_/status/1149318483009667073" TargetMode="External" /><Relationship Id="rId520" Type="http://schemas.openxmlformats.org/officeDocument/2006/relationships/hyperlink" Target="https://twitter.com/bizarroclone/status/1149332331959689216" TargetMode="External" /><Relationship Id="rId521" Type="http://schemas.openxmlformats.org/officeDocument/2006/relationships/hyperlink" Target="https://twitter.com/naijasnow/status/1149344701872529409" TargetMode="External" /><Relationship Id="rId522" Type="http://schemas.openxmlformats.org/officeDocument/2006/relationships/hyperlink" Target="https://twitter.com/genomickitchen/status/1149347956023332864" TargetMode="External" /><Relationship Id="rId523" Type="http://schemas.openxmlformats.org/officeDocument/2006/relationships/hyperlink" Target="https://twitter.com/alphabiolabsusa/status/1147581239739789312" TargetMode="External" /><Relationship Id="rId524" Type="http://schemas.openxmlformats.org/officeDocument/2006/relationships/hyperlink" Target="https://twitter.com/alphabiolabsusa/status/1149362859379429379" TargetMode="External" /><Relationship Id="rId525" Type="http://schemas.openxmlformats.org/officeDocument/2006/relationships/hyperlink" Target="https://twitter.com/alabamajean/status/1149409827380191233" TargetMode="External" /><Relationship Id="rId526" Type="http://schemas.openxmlformats.org/officeDocument/2006/relationships/hyperlink" Target="https://twitter.com/johnber52009576/status/1149412317467013120" TargetMode="External" /><Relationship Id="rId527" Type="http://schemas.openxmlformats.org/officeDocument/2006/relationships/hyperlink" Target="https://twitter.com/mjbiotech/status/1146924801715527681" TargetMode="External" /><Relationship Id="rId528" Type="http://schemas.openxmlformats.org/officeDocument/2006/relationships/hyperlink" Target="https://twitter.com/mjbiotech/status/1146924837132259328" TargetMode="External" /><Relationship Id="rId529" Type="http://schemas.openxmlformats.org/officeDocument/2006/relationships/hyperlink" Target="https://twitter.com/mjbiotech/status/1146924842127712257" TargetMode="External" /><Relationship Id="rId530" Type="http://schemas.openxmlformats.org/officeDocument/2006/relationships/hyperlink" Target="https://twitter.com/mjbiotech/status/1146924850554003456" TargetMode="External" /><Relationship Id="rId531" Type="http://schemas.openxmlformats.org/officeDocument/2006/relationships/hyperlink" Target="https://twitter.com/mjbiotech/status/1146924876017614848" TargetMode="External" /><Relationship Id="rId532" Type="http://schemas.openxmlformats.org/officeDocument/2006/relationships/hyperlink" Target="https://twitter.com/mjbiotech/status/1146924883168944128" TargetMode="External" /><Relationship Id="rId533" Type="http://schemas.openxmlformats.org/officeDocument/2006/relationships/hyperlink" Target="https://twitter.com/mjbiotech/status/1146924891205226497" TargetMode="External" /><Relationship Id="rId534" Type="http://schemas.openxmlformats.org/officeDocument/2006/relationships/hyperlink" Target="https://twitter.com/mjbiotech/status/1146924935304163328" TargetMode="External" /><Relationship Id="rId535" Type="http://schemas.openxmlformats.org/officeDocument/2006/relationships/hyperlink" Target="https://twitter.com/mjbiotech/status/1146924941104885760" TargetMode="External" /><Relationship Id="rId536" Type="http://schemas.openxmlformats.org/officeDocument/2006/relationships/hyperlink" Target="https://twitter.com/mjbiotech/status/1146924964177743873" TargetMode="External" /><Relationship Id="rId537" Type="http://schemas.openxmlformats.org/officeDocument/2006/relationships/hyperlink" Target="https://twitter.com/mjbiotech/status/1149431417023225856" TargetMode="External" /><Relationship Id="rId538" Type="http://schemas.openxmlformats.org/officeDocument/2006/relationships/hyperlink" Target="https://twitter.com/mjbiotech/status/1149431521360699395" TargetMode="External" /><Relationship Id="rId539" Type="http://schemas.openxmlformats.org/officeDocument/2006/relationships/hyperlink" Target="https://twitter.com/prioritydomains/status/1149437254391226368" TargetMode="External" /><Relationship Id="rId540" Type="http://schemas.openxmlformats.org/officeDocument/2006/relationships/hyperlink" Target="https://twitter.com/prioritydomains/status/1149437573057699840" TargetMode="External" /><Relationship Id="rId541" Type="http://schemas.openxmlformats.org/officeDocument/2006/relationships/hyperlink" Target="https://twitter.com/prioritydomains/status/1149437581148508160" TargetMode="External" /><Relationship Id="rId542" Type="http://schemas.openxmlformats.org/officeDocument/2006/relationships/hyperlink" Target="https://twitter.com/prioritydomains/status/1149437615483101184" TargetMode="External" /><Relationship Id="rId543" Type="http://schemas.openxmlformats.org/officeDocument/2006/relationships/hyperlink" Target="https://twitter.com/prioritydomains/status/1149437625834622976" TargetMode="External" /><Relationship Id="rId544" Type="http://schemas.openxmlformats.org/officeDocument/2006/relationships/hyperlink" Target="https://twitter.com/prioritydomains/status/1149437631673118720" TargetMode="External" /><Relationship Id="rId545" Type="http://schemas.openxmlformats.org/officeDocument/2006/relationships/hyperlink" Target="https://twitter.com/prioritydomains/status/1149437675344138240" TargetMode="External" /><Relationship Id="rId546" Type="http://schemas.openxmlformats.org/officeDocument/2006/relationships/hyperlink" Target="https://twitter.com/prioritydomains/status/1149437684760236032" TargetMode="External" /><Relationship Id="rId547" Type="http://schemas.openxmlformats.org/officeDocument/2006/relationships/hyperlink" Target="https://twitter.com/prioritydomains/status/1149437699193016327" TargetMode="External" /><Relationship Id="rId548" Type="http://schemas.openxmlformats.org/officeDocument/2006/relationships/hyperlink" Target="https://twitter.com/prioritydomains/status/1149437768591912962" TargetMode="External" /><Relationship Id="rId549" Type="http://schemas.openxmlformats.org/officeDocument/2006/relationships/hyperlink" Target="https://twitter.com/prioritydomains/status/1149438028852736001" TargetMode="External" /><Relationship Id="rId550" Type="http://schemas.openxmlformats.org/officeDocument/2006/relationships/hyperlink" Target="https://twitter.com/nutritionaldna/status/1036612324268892160" TargetMode="External" /><Relationship Id="rId551" Type="http://schemas.openxmlformats.org/officeDocument/2006/relationships/hyperlink" Target="https://twitter.com/nutritionaldna/status/1146659401232715777" TargetMode="External" /><Relationship Id="rId552" Type="http://schemas.openxmlformats.org/officeDocument/2006/relationships/hyperlink" Target="https://twitter.com/nutritionaldna/status/1146659412574134272" TargetMode="External" /><Relationship Id="rId553" Type="http://schemas.openxmlformats.org/officeDocument/2006/relationships/hyperlink" Target="https://twitter.com/nutritionaldna/status/1146659449127526400" TargetMode="External" /><Relationship Id="rId554" Type="http://schemas.openxmlformats.org/officeDocument/2006/relationships/hyperlink" Target="https://twitter.com/nutritionaldna/status/1146659458707316736" TargetMode="External" /><Relationship Id="rId555" Type="http://schemas.openxmlformats.org/officeDocument/2006/relationships/hyperlink" Target="https://twitter.com/nutritionaldna/status/1149083315145773056" TargetMode="External" /><Relationship Id="rId556" Type="http://schemas.openxmlformats.org/officeDocument/2006/relationships/hyperlink" Target="https://twitter.com/dnaed_tech/status/1149448775917813763" TargetMode="External" /><Relationship Id="rId557" Type="http://schemas.openxmlformats.org/officeDocument/2006/relationships/hyperlink" Target="https://twitter.com/dnaed_tech/status/1146594972088643587" TargetMode="External" /><Relationship Id="rId558" Type="http://schemas.openxmlformats.org/officeDocument/2006/relationships/hyperlink" Target="https://twitter.com/dnaed_tech/status/1146595007614377985" TargetMode="External" /><Relationship Id="rId559" Type="http://schemas.openxmlformats.org/officeDocument/2006/relationships/hyperlink" Target="https://twitter.com/dnaed_tech/status/1146927136856510465" TargetMode="External" /><Relationship Id="rId560" Type="http://schemas.openxmlformats.org/officeDocument/2006/relationships/hyperlink" Target="https://twitter.com/dnaed_tech/status/1146927179940421632" TargetMode="External" /><Relationship Id="rId561" Type="http://schemas.openxmlformats.org/officeDocument/2006/relationships/hyperlink" Target="https://twitter.com/dnaed_tech/status/1146927228892135425" TargetMode="External" /><Relationship Id="rId562" Type="http://schemas.openxmlformats.org/officeDocument/2006/relationships/hyperlink" Target="https://twitter.com/dnaed_tech/status/1146927246860533765" TargetMode="External" /><Relationship Id="rId563" Type="http://schemas.openxmlformats.org/officeDocument/2006/relationships/hyperlink" Target="https://twitter.com/dnaed_tech/status/1147516017125539842" TargetMode="External" /><Relationship Id="rId564" Type="http://schemas.openxmlformats.org/officeDocument/2006/relationships/hyperlink" Target="https://twitter.com/dnaed_tech/status/1148663632273780737" TargetMode="External" /><Relationship Id="rId565" Type="http://schemas.openxmlformats.org/officeDocument/2006/relationships/hyperlink" Target="https://twitter.com/defencebriefing/status/1146589356343345152" TargetMode="External" /><Relationship Id="rId566" Type="http://schemas.openxmlformats.org/officeDocument/2006/relationships/hyperlink" Target="https://twitter.com/defencebriefing/status/1146589748779028480" TargetMode="External" /><Relationship Id="rId567" Type="http://schemas.openxmlformats.org/officeDocument/2006/relationships/hyperlink" Target="https://twitter.com/defencebriefing/status/1148699425235230721" TargetMode="External" /><Relationship Id="rId568" Type="http://schemas.openxmlformats.org/officeDocument/2006/relationships/hyperlink" Target="https://twitter.com/dnaintel/status/1146589558945042432" TargetMode="External" /><Relationship Id="rId569" Type="http://schemas.openxmlformats.org/officeDocument/2006/relationships/hyperlink" Target="https://twitter.com/dnaintel/status/1146588000022872064" TargetMode="External" /><Relationship Id="rId570" Type="http://schemas.openxmlformats.org/officeDocument/2006/relationships/hyperlink" Target="https://twitter.com/dnaintel/status/1148424435462021121" TargetMode="External" /><Relationship Id="rId571" Type="http://schemas.openxmlformats.org/officeDocument/2006/relationships/hyperlink" Target="https://twitter.com/dnaintel/status/1055095586142216192" TargetMode="External" /><Relationship Id="rId572" Type="http://schemas.openxmlformats.org/officeDocument/2006/relationships/hyperlink" Target="https://twitter.com/dnaintel/status/1148424508677742592" TargetMode="External" /><Relationship Id="rId573" Type="http://schemas.openxmlformats.org/officeDocument/2006/relationships/hyperlink" Target="https://twitter.com/dnaintel/status/1146588248711602177" TargetMode="External" /><Relationship Id="rId574" Type="http://schemas.openxmlformats.org/officeDocument/2006/relationships/hyperlink" Target="https://twitter.com/dnaintel/status/1148424537513570307" TargetMode="External" /><Relationship Id="rId575" Type="http://schemas.openxmlformats.org/officeDocument/2006/relationships/hyperlink" Target="https://twitter.com/dnaintel/status/1107466350857990144" TargetMode="External" /><Relationship Id="rId576" Type="http://schemas.openxmlformats.org/officeDocument/2006/relationships/hyperlink" Target="https://twitter.com/dnaintel/status/1149515146034700290" TargetMode="External" /><Relationship Id="rId577" Type="http://schemas.openxmlformats.org/officeDocument/2006/relationships/hyperlink" Target="https://twitter.com/dnaintel/status/1138509950530072578" TargetMode="External" /><Relationship Id="rId578" Type="http://schemas.openxmlformats.org/officeDocument/2006/relationships/hyperlink" Target="https://twitter.com/dnaintel/status/1139307695977226241" TargetMode="External" /><Relationship Id="rId579" Type="http://schemas.openxmlformats.org/officeDocument/2006/relationships/hyperlink" Target="https://twitter.com/dnaintel/status/1102240644280524802" TargetMode="External" /><Relationship Id="rId580" Type="http://schemas.openxmlformats.org/officeDocument/2006/relationships/hyperlink" Target="https://twitter.com/dnaintel/status/1133727939592368129" TargetMode="External" /><Relationship Id="rId581" Type="http://schemas.openxmlformats.org/officeDocument/2006/relationships/hyperlink" Target="https://twitter.com/dnaintel/status/1146586944895426560" TargetMode="External" /><Relationship Id="rId582" Type="http://schemas.openxmlformats.org/officeDocument/2006/relationships/hyperlink" Target="https://twitter.com/dnaintel/status/1146587639870566405" TargetMode="External" /><Relationship Id="rId583" Type="http://schemas.openxmlformats.org/officeDocument/2006/relationships/hyperlink" Target="https://twitter.com/dnaintel/status/1146588576357986304" TargetMode="External" /><Relationship Id="rId584" Type="http://schemas.openxmlformats.org/officeDocument/2006/relationships/hyperlink" Target="https://twitter.com/dnaintel/status/1146588818176446464" TargetMode="External" /><Relationship Id="rId585" Type="http://schemas.openxmlformats.org/officeDocument/2006/relationships/hyperlink" Target="https://twitter.com/dnaintel/status/1146589111190528000" TargetMode="External" /><Relationship Id="rId586" Type="http://schemas.openxmlformats.org/officeDocument/2006/relationships/hyperlink" Target="https://twitter.com/dnaintel/status/1146589407996239873" TargetMode="External" /><Relationship Id="rId587" Type="http://schemas.openxmlformats.org/officeDocument/2006/relationships/hyperlink" Target="https://twitter.com/dnaintel/status/1146603303196925952" TargetMode="External" /><Relationship Id="rId588" Type="http://schemas.openxmlformats.org/officeDocument/2006/relationships/hyperlink" Target="https://twitter.com/dnaintel/status/1146603330283692032" TargetMode="External" /><Relationship Id="rId589" Type="http://schemas.openxmlformats.org/officeDocument/2006/relationships/hyperlink" Target="https://twitter.com/dnaintel/status/1147515250704601088" TargetMode="External" /><Relationship Id="rId590" Type="http://schemas.openxmlformats.org/officeDocument/2006/relationships/hyperlink" Target="https://twitter.com/dnaintel/status/1148424497315426304" TargetMode="External" /><Relationship Id="rId591" Type="http://schemas.openxmlformats.org/officeDocument/2006/relationships/hyperlink" Target="https://twitter.com/medoromania/status/1149240427964506112" TargetMode="External" /><Relationship Id="rId592" Type="http://schemas.openxmlformats.org/officeDocument/2006/relationships/hyperlink" Target="https://twitter.com/medoromania/status/1146698208074227712" TargetMode="External" /><Relationship Id="rId593" Type="http://schemas.openxmlformats.org/officeDocument/2006/relationships/hyperlink" Target="https://twitter.com/medoromania/status/1148544786476994561" TargetMode="External" /><Relationship Id="rId594" Type="http://schemas.openxmlformats.org/officeDocument/2006/relationships/hyperlink" Target="https://twitter.com/medoromania/status/1149608837558591489" TargetMode="External" /><Relationship Id="rId595" Type="http://schemas.openxmlformats.org/officeDocument/2006/relationships/hyperlink" Target="https://twitter.com/biocompare/status/1149638560158326789" TargetMode="External" /><Relationship Id="rId596" Type="http://schemas.openxmlformats.org/officeDocument/2006/relationships/hyperlink" Target="https://twitter.com/arlenebheed/status/1149646429318606848" TargetMode="External" /><Relationship Id="rId597" Type="http://schemas.openxmlformats.org/officeDocument/2006/relationships/hyperlink" Target="https://twitter.com/kenyabioinfo/status/1149664163683135494" TargetMode="External" /><Relationship Id="rId598" Type="http://schemas.openxmlformats.org/officeDocument/2006/relationships/hyperlink" Target="https://twitter.com/alphabiolabs/status/1146425958158802946" TargetMode="External" /><Relationship Id="rId599" Type="http://schemas.openxmlformats.org/officeDocument/2006/relationships/hyperlink" Target="https://twitter.com/alphabiolabs/status/1148932418168078336" TargetMode="External" /><Relationship Id="rId600" Type="http://schemas.openxmlformats.org/officeDocument/2006/relationships/hyperlink" Target="https://twitter.com/alphabiolabs/status/1149294807820451852" TargetMode="External" /><Relationship Id="rId601" Type="http://schemas.openxmlformats.org/officeDocument/2006/relationships/hyperlink" Target="https://twitter.com/alphabiolabs/status/1149687459938217984" TargetMode="External" /><Relationship Id="rId602" Type="http://schemas.openxmlformats.org/officeDocument/2006/relationships/hyperlink" Target="https://twitter.com/alphabiolabs/status/1146486327468273666" TargetMode="External" /><Relationship Id="rId603" Type="http://schemas.openxmlformats.org/officeDocument/2006/relationships/hyperlink" Target="https://twitter.com/alphabiolabs/status/1146788387698946049" TargetMode="External" /><Relationship Id="rId604" Type="http://schemas.openxmlformats.org/officeDocument/2006/relationships/hyperlink" Target="https://twitter.com/alphabiolabs/status/1146848726612361216" TargetMode="External" /><Relationship Id="rId605" Type="http://schemas.openxmlformats.org/officeDocument/2006/relationships/hyperlink" Target="https://twitter.com/alphabiolabs/status/1147211108438220800" TargetMode="External" /><Relationship Id="rId606" Type="http://schemas.openxmlformats.org/officeDocument/2006/relationships/hyperlink" Target="https://twitter.com/alphabiolabs/status/1147452672594927616" TargetMode="External" /><Relationship Id="rId607" Type="http://schemas.openxmlformats.org/officeDocument/2006/relationships/hyperlink" Target="https://twitter.com/alphabiolabs/status/1147513091128745985" TargetMode="External" /><Relationship Id="rId608" Type="http://schemas.openxmlformats.org/officeDocument/2006/relationships/hyperlink" Target="https://twitter.com/alphabiolabs/status/1147875465413255169" TargetMode="External" /><Relationship Id="rId609" Type="http://schemas.openxmlformats.org/officeDocument/2006/relationships/hyperlink" Target="https://twitter.com/alphabiolabs/status/1148298264577544197" TargetMode="External" /><Relationship Id="rId610" Type="http://schemas.openxmlformats.org/officeDocument/2006/relationships/hyperlink" Target="https://twitter.com/alphabiolabs/status/1148539850058084353" TargetMode="External" /><Relationship Id="rId611" Type="http://schemas.openxmlformats.org/officeDocument/2006/relationships/hyperlink" Target="https://twitter.com/alphabiolabs/status/1148660668482146305" TargetMode="External" /><Relationship Id="rId612" Type="http://schemas.openxmlformats.org/officeDocument/2006/relationships/hyperlink" Target="https://twitter.com/alphabiolabs/status/1148902238364065793" TargetMode="External" /><Relationship Id="rId613" Type="http://schemas.openxmlformats.org/officeDocument/2006/relationships/hyperlink" Target="https://twitter.com/alphabiolabs/status/1148962653840297990" TargetMode="External" /><Relationship Id="rId614" Type="http://schemas.openxmlformats.org/officeDocument/2006/relationships/hyperlink" Target="https://twitter.com/alphabiolabs/status/1149023086043422720" TargetMode="External" /><Relationship Id="rId615" Type="http://schemas.openxmlformats.org/officeDocument/2006/relationships/hyperlink" Target="https://twitter.com/alphabiolabs/status/1149264625285894144" TargetMode="External" /><Relationship Id="rId616" Type="http://schemas.openxmlformats.org/officeDocument/2006/relationships/hyperlink" Target="https://twitter.com/alphabiolabs/status/1149627020352974853" TargetMode="External" /><Relationship Id="rId617" Type="http://schemas.openxmlformats.org/officeDocument/2006/relationships/hyperlink" Target="https://twitter.com/original_gene/status/1148241689053716480" TargetMode="External" /><Relationship Id="rId618" Type="http://schemas.openxmlformats.org/officeDocument/2006/relationships/hyperlink" Target="https://twitter.com/original_gene/status/1149687467311865858" TargetMode="External" /><Relationship Id="rId619" Type="http://schemas.openxmlformats.org/officeDocument/2006/relationships/hyperlink" Target="https://twitter.com/marthaatccs/status/1149697494164615168" TargetMode="External" /><Relationship Id="rId620" Type="http://schemas.openxmlformats.org/officeDocument/2006/relationships/hyperlink" Target="https://twitter.com/tecan_talk/status/1149576151439798273" TargetMode="External" /><Relationship Id="rId621" Type="http://schemas.openxmlformats.org/officeDocument/2006/relationships/hyperlink" Target="https://twitter.com/tecan_talk/status/1149704495150096384" TargetMode="External" /><Relationship Id="rId622" Type="http://schemas.openxmlformats.org/officeDocument/2006/relationships/hyperlink" Target="https://api.twitter.com/1.1/geo/id/01fb108e6298e285.json" TargetMode="External" /><Relationship Id="rId623" Type="http://schemas.openxmlformats.org/officeDocument/2006/relationships/hyperlink" Target="https://api.twitter.com/1.1/geo/id/243cc16f6417a167.json" TargetMode="External" /><Relationship Id="rId624" Type="http://schemas.openxmlformats.org/officeDocument/2006/relationships/hyperlink" Target="https://api.twitter.com/1.1/geo/id/3b77caf94bfc81fe.json" TargetMode="External" /><Relationship Id="rId625" Type="http://schemas.openxmlformats.org/officeDocument/2006/relationships/hyperlink" Target="https://api.twitter.com/1.1/geo/id/178a87b8e2eaa375.json" TargetMode="External" /><Relationship Id="rId626" Type="http://schemas.openxmlformats.org/officeDocument/2006/relationships/hyperlink" Target="https://api.twitter.com/1.1/geo/id/35fd5bacecc4c6e5.json" TargetMode="External" /><Relationship Id="rId627" Type="http://schemas.openxmlformats.org/officeDocument/2006/relationships/comments" Target="../comments12.xml" /><Relationship Id="rId628" Type="http://schemas.openxmlformats.org/officeDocument/2006/relationships/vmlDrawing" Target="../drawings/vmlDrawing6.vml" /><Relationship Id="rId629" Type="http://schemas.openxmlformats.org/officeDocument/2006/relationships/table" Target="../tables/table15.xml" /><Relationship Id="rId63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 Type="http://schemas.openxmlformats.org/officeDocument/2006/relationships/hyperlink" Target="http://edition.cnn.com/2019/07/03/us/shark-tooth-trnd/index.html" TargetMode="External" /><Relationship Id="rId3" Type="http://schemas.openxmlformats.org/officeDocument/2006/relationships/hyperlink" Target="https://www.cnet.com/news/how-sharing-your-dna-solves-horrible-crimes-and-stirs-a-privacy-debate/" TargetMode="External" /><Relationship Id="rId4" Type="http://schemas.openxmlformats.org/officeDocument/2006/relationships/hyperlink" Target="https://www.theatlantic.com/science/archive/2019/03/dna-tests-for-envelopes-have-a-price/583636/" TargetMode="External" /><Relationship Id="rId5" Type="http://schemas.openxmlformats.org/officeDocument/2006/relationships/hyperlink" Target="https://www.npr.org/2019/07/03/738586883/mideast-philistines-from-europe?utm_campaign=storyshare&amp;utm_source=twitter.com&amp;utm_medium=social" TargetMode="External" /><Relationship Id="rId6" Type="http://schemas.openxmlformats.org/officeDocument/2006/relationships/hyperlink" Target="https://www.military.com/daily-news/2019/07/03/mail-ancestry-dna-kits-may-help-enemy-target-you-navys-top-officer-says.html#.XR1UBlcMNi0.twitter" TargetMode="External" /><Relationship Id="rId7" Type="http://schemas.openxmlformats.org/officeDocument/2006/relationships/hyperlink" Target="https://www.wired.com/story/dna-sequencing-detect-infectious-disease/?mbid=social_twitter_onsiteshare" TargetMode="External" /><Relationship Id="rId8" Type="http://schemas.openxmlformats.org/officeDocument/2006/relationships/hyperlink" Target="https://dan.com/buy-domain/dnaintel.com?redirected=true&amp;tld=com" TargetMode="External" /><Relationship Id="rId9" Type="http://schemas.openxmlformats.org/officeDocument/2006/relationships/hyperlink" Target="https://dan.com/buy-domain/inteldna.com?redirected=true&amp;tld=com" TargetMode="External" /><Relationship Id="rId10" Type="http://schemas.openxmlformats.org/officeDocument/2006/relationships/hyperlink" Target="https://medicalxpress.com/news/2019-07-dna-reveals-schizophrenia-clue.html" TargetMode="External" /><Relationship Id="rId11" Type="http://schemas.openxmlformats.org/officeDocument/2006/relationships/hyperlink" Target="https://www.nationalheraldindia.com/national/kerala-cpi-m-secretarys-son-appears-before-police-agrees-to-dna-test" TargetMode="External" /><Relationship Id="rId12" Type="http://schemas.openxmlformats.org/officeDocument/2006/relationships/hyperlink" Target="https://twitter.com/TheaterUlm/status/1146076254183088128" TargetMode="External" /><Relationship Id="rId13" Type="http://schemas.openxmlformats.org/officeDocument/2006/relationships/hyperlink" Target="https://www.instagram.com/p/BzdiPGiggsV/?igshid=agxdz5jrztq6" TargetMode="External" /><Relationship Id="rId14" Type="http://schemas.openxmlformats.org/officeDocument/2006/relationships/hyperlink" Target="https://www.instagram.com/p/BzeV2eylHc_/?igshid=2hzh4y70vucl" TargetMode="External" /><Relationship Id="rId15" Type="http://schemas.openxmlformats.org/officeDocument/2006/relationships/hyperlink" Target="https://howtofind.com/what-can-a-dna-test-really-say-about-you-part-iii" TargetMode="External" /><Relationship Id="rId16" Type="http://schemas.openxmlformats.org/officeDocument/2006/relationships/hyperlink" Target="https://howtofind.com/what-can-a-dna-test-really-say-about-you-part-ii" TargetMode="External" /><Relationship Id="rId17" Type="http://schemas.openxmlformats.org/officeDocument/2006/relationships/hyperlink" Target="http://trentinogenealogy.com/2019/05/dna-ethnicity-report-estimate/" TargetMode="External" /><Relationship Id="rId18" Type="http://schemas.openxmlformats.org/officeDocument/2006/relationships/hyperlink" Target="https://www.cellmark.co.uk/" TargetMode="External" /><Relationship Id="rId19" Type="http://schemas.openxmlformats.org/officeDocument/2006/relationships/hyperlink" Target="https://www.cellmark.co.uk/dna-testing/immigration-relationship-test/" TargetMode="External" /><Relationship Id="rId20" Type="http://schemas.openxmlformats.org/officeDocument/2006/relationships/hyperlink" Target="https://www.dailymail.co.uk/news/article-7091823/Crooning-lothario-Julio-Iglesias-faces-court-DNA-battle-claims-love-child.html" TargetMode="External" /><Relationship Id="rId21" Type="http://schemas.openxmlformats.org/officeDocument/2006/relationships/hyperlink" Target="https://thenextweb.com/insider/2019/07/03/a-public-dna-database-led-to-a-murder-conviction-but-innocent-people-may-pay-the-price/?utm_source=twitter&amp;utm_medium=referral&amp;utm_content=A%2Bpublic%2BDNA%2Bdatabase%2Bled%2Bto%2Ba%2Bmurder%2Bconviction%252C%2Bbut%2Binnocent%2Bpeople%2Bmay%2Bpay%2Bthe%2Bprice" TargetMode="External" /><Relationship Id="rId22" Type="http://schemas.openxmlformats.org/officeDocument/2006/relationships/hyperlink" Target="http://edition.cnn.com/2019/07/03/us/shark-tooth-trnd/index.html" TargetMode="External" /><Relationship Id="rId23" Type="http://schemas.openxmlformats.org/officeDocument/2006/relationships/hyperlink" Target="https://www.cnet.com/news/how-sharing-your-dna-solves-horrible-crimes-and-stirs-a-privacy-debate/" TargetMode="External" /><Relationship Id="rId24" Type="http://schemas.openxmlformats.org/officeDocument/2006/relationships/hyperlink" Target="https://www.theatlantic.com/science/archive/2019/03/dna-tests-for-envelopes-have-a-price/583636/" TargetMode="External" /><Relationship Id="rId25" Type="http://schemas.openxmlformats.org/officeDocument/2006/relationships/hyperlink" Target="https://www.npr.org/2019/07/03/738586883/mideast-philistines-from-europe?utm_campaign=storyshare&amp;utm_source=twitter.com&amp;utm_medium=social" TargetMode="External" /><Relationship Id="rId26" Type="http://schemas.openxmlformats.org/officeDocument/2006/relationships/hyperlink" Target="https://www.military.com/daily-news/2019/07/03/mail-ancestry-dna-kits-may-help-enemy-target-you-navys-top-officer-says.html#.XR1UBlcMNi0.twitter" TargetMode="External" /><Relationship Id="rId27" Type="http://schemas.openxmlformats.org/officeDocument/2006/relationships/hyperlink" Target="https://dan.com/buy-domain/dnaintel.com?redirected=true&amp;tld=com" TargetMode="External" /><Relationship Id="rId28" Type="http://schemas.openxmlformats.org/officeDocument/2006/relationships/hyperlink" Target="https://dan.com/buy-domain/inteldna.com?redirected=true&amp;tld=com" TargetMode="External" /><Relationship Id="rId29" Type="http://schemas.openxmlformats.org/officeDocument/2006/relationships/hyperlink" Target="https://medicalxpress.com/news/2019-07-dna-reveals-schizophrenia-clue.html" TargetMode="External" /><Relationship Id="rId30" Type="http://schemas.openxmlformats.org/officeDocument/2006/relationships/hyperlink" Target="https://www.wired.com/story/dna-sequencing-detect-infectious-disease/?mbid=social_twitter_onsiteshare" TargetMode="External" /><Relationship Id="rId31" Type="http://schemas.openxmlformats.org/officeDocument/2006/relationships/hyperlink" Target="https://www.cnbc.com/2019/07/01/for-600-veritas-genetics-sequences-6point4-billion-letters-of-your-dna.html" TargetMode="External" /><Relationship Id="rId32" Type="http://schemas.openxmlformats.org/officeDocument/2006/relationships/hyperlink" Target="https://onezero.medium.com/you-can-now-get-your-whole-genome-sequenced-for-less-than-an-iphone-a951e3d33f84" TargetMode="External" /><Relationship Id="rId33" Type="http://schemas.openxmlformats.org/officeDocument/2006/relationships/hyperlink" Target="https://twitter.com/ewarren/status/1148327100614660097" TargetMode="External" /><Relationship Id="rId34" Type="http://schemas.openxmlformats.org/officeDocument/2006/relationships/hyperlink" Target="https://twitter.com/southerncharme7/status/1146645632448389120" TargetMode="External" /><Relationship Id="rId35" Type="http://schemas.openxmlformats.org/officeDocument/2006/relationships/hyperlink" Target="https://twitter.com/Trumpgi73068803/status/1148452840643260416" TargetMode="External" /><Relationship Id="rId36" Type="http://schemas.openxmlformats.org/officeDocument/2006/relationships/hyperlink" Target="https://www.alphabiolabs.co.uk/public-testing-services/" TargetMode="External" /><Relationship Id="rId37" Type="http://schemas.openxmlformats.org/officeDocument/2006/relationships/hyperlink" Target="https://www.alphabiolabs.co.uk/public-testing-services/paternity-testing/" TargetMode="External" /><Relationship Id="rId38" Type="http://schemas.openxmlformats.org/officeDocument/2006/relationships/hyperlink" Target="https://www.alphabiolabs.co.uk/public-testing-services/zygosity-dna-testing/" TargetMode="External" /><Relationship Id="rId39" Type="http://schemas.openxmlformats.org/officeDocument/2006/relationships/hyperlink" Target="https://www.dailymail.co.uk/news/article-7232351/Julio-Iglesias-LOSES-paternity-case-Spanish-court-rules-father-man.html" TargetMode="External" /><Relationship Id="rId40" Type="http://schemas.openxmlformats.org/officeDocument/2006/relationships/hyperlink" Target="https://www.alphabiolabs.co.uk/2019/07/01/can-you-take-a-paternity-test-without-a-father/" TargetMode="External" /><Relationship Id="rId41" Type="http://schemas.openxmlformats.org/officeDocument/2006/relationships/hyperlink" Target="https://www.alphabiolabs.co.uk/public-testing-services/prenatal-dna-testing/" TargetMode="External" /><Relationship Id="rId42" Type="http://schemas.openxmlformats.org/officeDocument/2006/relationships/hyperlink" Target="https://www.alphabiolabs.co.uk/2019/07/02/paternity-test-in-pregnancy/" TargetMode="External" /><Relationship Id="rId43" Type="http://schemas.openxmlformats.org/officeDocument/2006/relationships/hyperlink" Target="https://www.alphabiolabs.co.uk/product/paternity-test/" TargetMode="External" /><Relationship Id="rId44" Type="http://schemas.openxmlformats.org/officeDocument/2006/relationships/hyperlink" Target="https://www.alphabiolabs.co.uk/public-testing-services/grandparent-dna-test/" TargetMode="External" /><Relationship Id="rId45" Type="http://schemas.openxmlformats.org/officeDocument/2006/relationships/hyperlink" Target="https://www.alphabiolabs.co.uk/public-testing-services/sibling-dna-test/" TargetMode="External" /><Relationship Id="rId46" Type="http://schemas.openxmlformats.org/officeDocument/2006/relationships/hyperlink" Target="https://www.hartwigmedicalfoundation.nl/gegevens-uit-de-echte-wereld-gebruiken-voor-betere-oncologische-zorg/" TargetMode="External" /><Relationship Id="rId47" Type="http://schemas.openxmlformats.org/officeDocument/2006/relationships/hyperlink" Target="https://www.hartwigmedicalfoundation.nl/personalised-medicine-voor-alvleesklierkanker-toekomstmuziek/" TargetMode="Externa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o8HJvg9II" TargetMode="External" /><Relationship Id="rId2" Type="http://schemas.openxmlformats.org/officeDocument/2006/relationships/hyperlink" Target="https://t.co/KvGEtv3UqJ" TargetMode="External" /><Relationship Id="rId3" Type="http://schemas.openxmlformats.org/officeDocument/2006/relationships/hyperlink" Target="https://t.co/bIHvcS0ZmC" TargetMode="External" /><Relationship Id="rId4" Type="http://schemas.openxmlformats.org/officeDocument/2006/relationships/hyperlink" Target="https://t.co/h8js2Rk81v" TargetMode="External" /><Relationship Id="rId5" Type="http://schemas.openxmlformats.org/officeDocument/2006/relationships/hyperlink" Target="https://t.co/4I2Bf4oU4U" TargetMode="External" /><Relationship Id="rId6" Type="http://schemas.openxmlformats.org/officeDocument/2006/relationships/hyperlink" Target="https://t.co/APl9pR23ik" TargetMode="External" /><Relationship Id="rId7" Type="http://schemas.openxmlformats.org/officeDocument/2006/relationships/hyperlink" Target="https://t.co/ZKjExFWujb" TargetMode="External" /><Relationship Id="rId8" Type="http://schemas.openxmlformats.org/officeDocument/2006/relationships/hyperlink" Target="https://t.co/lBRG4Dh1AC" TargetMode="External" /><Relationship Id="rId9" Type="http://schemas.openxmlformats.org/officeDocument/2006/relationships/hyperlink" Target="https://t.co/JV5396gd2O" TargetMode="External" /><Relationship Id="rId10" Type="http://schemas.openxmlformats.org/officeDocument/2006/relationships/hyperlink" Target="https://t.co/AgGlT6HWqC" TargetMode="External" /><Relationship Id="rId11" Type="http://schemas.openxmlformats.org/officeDocument/2006/relationships/hyperlink" Target="https://t.co/S8O82Ybk8O" TargetMode="External" /><Relationship Id="rId12" Type="http://schemas.openxmlformats.org/officeDocument/2006/relationships/hyperlink" Target="https://t.co/FXJ58bGI0t" TargetMode="External" /><Relationship Id="rId13" Type="http://schemas.openxmlformats.org/officeDocument/2006/relationships/hyperlink" Target="https://t.co/yKZQXB10TT" TargetMode="External" /><Relationship Id="rId14" Type="http://schemas.openxmlformats.org/officeDocument/2006/relationships/hyperlink" Target="https://t.co/2giU7JGJuc" TargetMode="External" /><Relationship Id="rId15" Type="http://schemas.openxmlformats.org/officeDocument/2006/relationships/hyperlink" Target="https://t.co/Zl5KSVOUJK" TargetMode="External" /><Relationship Id="rId16" Type="http://schemas.openxmlformats.org/officeDocument/2006/relationships/hyperlink" Target="https://t.co/BS8pmNeTrD" TargetMode="External" /><Relationship Id="rId17" Type="http://schemas.openxmlformats.org/officeDocument/2006/relationships/hyperlink" Target="https://t.co/DE2FPyqNbD" TargetMode="External" /><Relationship Id="rId18" Type="http://schemas.openxmlformats.org/officeDocument/2006/relationships/hyperlink" Target="https://t.co/iZa93f7Keg" TargetMode="External" /><Relationship Id="rId19" Type="http://schemas.openxmlformats.org/officeDocument/2006/relationships/hyperlink" Target="https://t.co/wXaesyCwdJ" TargetMode="External" /><Relationship Id="rId20" Type="http://schemas.openxmlformats.org/officeDocument/2006/relationships/hyperlink" Target="https://t.co/fFat4fL58u" TargetMode="External" /><Relationship Id="rId21" Type="http://schemas.openxmlformats.org/officeDocument/2006/relationships/hyperlink" Target="https://t.co/7rfa1alajD" TargetMode="External" /><Relationship Id="rId22" Type="http://schemas.openxmlformats.org/officeDocument/2006/relationships/hyperlink" Target="https://t.co/kEf8ZQejmX" TargetMode="External" /><Relationship Id="rId23" Type="http://schemas.openxmlformats.org/officeDocument/2006/relationships/hyperlink" Target="http://www.military.com/" TargetMode="External" /><Relationship Id="rId24" Type="http://schemas.openxmlformats.org/officeDocument/2006/relationships/hyperlink" Target="https://t.co/0G4yCYV5YG" TargetMode="External" /><Relationship Id="rId25" Type="http://schemas.openxmlformats.org/officeDocument/2006/relationships/hyperlink" Target="http://t.co/IaghNW8Xm2" TargetMode="External" /><Relationship Id="rId26" Type="http://schemas.openxmlformats.org/officeDocument/2006/relationships/hyperlink" Target="https://t.co/h47Q1Y7JWS" TargetMode="External" /><Relationship Id="rId27" Type="http://schemas.openxmlformats.org/officeDocument/2006/relationships/hyperlink" Target="https://t.co/8aljgCRCIc" TargetMode="External" /><Relationship Id="rId28" Type="http://schemas.openxmlformats.org/officeDocument/2006/relationships/hyperlink" Target="https://t.co/9TCtE7p8SB" TargetMode="External" /><Relationship Id="rId29" Type="http://schemas.openxmlformats.org/officeDocument/2006/relationships/hyperlink" Target="https://t.co/SbmLMC4NwK" TargetMode="External" /><Relationship Id="rId30" Type="http://schemas.openxmlformats.org/officeDocument/2006/relationships/hyperlink" Target="https://t.co/PJK4LY30F6" TargetMode="External" /><Relationship Id="rId31" Type="http://schemas.openxmlformats.org/officeDocument/2006/relationships/hyperlink" Target="https://t.co/E2L0PPPdnt" TargetMode="External" /><Relationship Id="rId32" Type="http://schemas.openxmlformats.org/officeDocument/2006/relationships/hyperlink" Target="https://t.co/SKjBvtAx9z" TargetMode="External" /><Relationship Id="rId33" Type="http://schemas.openxmlformats.org/officeDocument/2006/relationships/hyperlink" Target="https://t.co/tyHkVPSvyV" TargetMode="External" /><Relationship Id="rId34" Type="http://schemas.openxmlformats.org/officeDocument/2006/relationships/hyperlink" Target="https://t.co/pfCEyzC9jS" TargetMode="External" /><Relationship Id="rId35" Type="http://schemas.openxmlformats.org/officeDocument/2006/relationships/hyperlink" Target="https://t.co/wFoPg9fENB" TargetMode="External" /><Relationship Id="rId36" Type="http://schemas.openxmlformats.org/officeDocument/2006/relationships/hyperlink" Target="https://t.co/iVwbpffMwy" TargetMode="External" /><Relationship Id="rId37" Type="http://schemas.openxmlformats.org/officeDocument/2006/relationships/hyperlink" Target="https://t.co/5TAF6ijWwt" TargetMode="External" /><Relationship Id="rId38" Type="http://schemas.openxmlformats.org/officeDocument/2006/relationships/hyperlink" Target="http://t.co/YQnHviQyp3" TargetMode="External" /><Relationship Id="rId39" Type="http://schemas.openxmlformats.org/officeDocument/2006/relationships/hyperlink" Target="https://t.co/nwylRBxg3t" TargetMode="External" /><Relationship Id="rId40" Type="http://schemas.openxmlformats.org/officeDocument/2006/relationships/hyperlink" Target="https://t.co/2Gge0twdqs" TargetMode="External" /><Relationship Id="rId41" Type="http://schemas.openxmlformats.org/officeDocument/2006/relationships/hyperlink" Target="https://t.co/esPY2mG5iI" TargetMode="External" /><Relationship Id="rId42" Type="http://schemas.openxmlformats.org/officeDocument/2006/relationships/hyperlink" Target="http://t.co/9bIKdGeG0Z" TargetMode="External" /><Relationship Id="rId43" Type="http://schemas.openxmlformats.org/officeDocument/2006/relationships/hyperlink" Target="http://t.co/HHMOX4hZV7" TargetMode="External" /><Relationship Id="rId44" Type="http://schemas.openxmlformats.org/officeDocument/2006/relationships/hyperlink" Target="https://t.co/uufYZnhBZk" TargetMode="External" /><Relationship Id="rId45" Type="http://schemas.openxmlformats.org/officeDocument/2006/relationships/hyperlink" Target="https://t.co/mfkc25q0Nh" TargetMode="External" /><Relationship Id="rId46" Type="http://schemas.openxmlformats.org/officeDocument/2006/relationships/hyperlink" Target="https://t.co/mfkc25q0Nh" TargetMode="External" /><Relationship Id="rId47" Type="http://schemas.openxmlformats.org/officeDocument/2006/relationships/hyperlink" Target="https://t.co/OUeN3t4Dku" TargetMode="External" /><Relationship Id="rId48" Type="http://schemas.openxmlformats.org/officeDocument/2006/relationships/hyperlink" Target="https://t.co/asbg9F67Ql" TargetMode="External" /><Relationship Id="rId49" Type="http://schemas.openxmlformats.org/officeDocument/2006/relationships/hyperlink" Target="https://t.co/SnoLUx0Jn6" TargetMode="External" /><Relationship Id="rId50" Type="http://schemas.openxmlformats.org/officeDocument/2006/relationships/hyperlink" Target="https://t.co/ehLPkbOaa6" TargetMode="External" /><Relationship Id="rId51" Type="http://schemas.openxmlformats.org/officeDocument/2006/relationships/hyperlink" Target="https://t.co/nOATSK0FKg" TargetMode="External" /><Relationship Id="rId52" Type="http://schemas.openxmlformats.org/officeDocument/2006/relationships/hyperlink" Target="https://t.co/rrK03agcWp" TargetMode="External" /><Relationship Id="rId53" Type="http://schemas.openxmlformats.org/officeDocument/2006/relationships/hyperlink" Target="https://t.co/mDgnO3QUup" TargetMode="External" /><Relationship Id="rId54" Type="http://schemas.openxmlformats.org/officeDocument/2006/relationships/hyperlink" Target="https://t.co/OTH6srPzMw" TargetMode="External" /><Relationship Id="rId55" Type="http://schemas.openxmlformats.org/officeDocument/2006/relationships/hyperlink" Target="https://t.co/V8pPUNdeQb" TargetMode="External" /><Relationship Id="rId56" Type="http://schemas.openxmlformats.org/officeDocument/2006/relationships/hyperlink" Target="https://t.co/OMxB0x7xC5" TargetMode="External" /><Relationship Id="rId57" Type="http://schemas.openxmlformats.org/officeDocument/2006/relationships/hyperlink" Target="https://t.co/wDZeL7T6zW" TargetMode="External" /><Relationship Id="rId58" Type="http://schemas.openxmlformats.org/officeDocument/2006/relationships/hyperlink" Target="https://t.co/WpVfey0er2" TargetMode="External" /><Relationship Id="rId59" Type="http://schemas.openxmlformats.org/officeDocument/2006/relationships/hyperlink" Target="https://t.co/k781U4GosL" TargetMode="External" /><Relationship Id="rId60" Type="http://schemas.openxmlformats.org/officeDocument/2006/relationships/hyperlink" Target="https://t.co/GeP1lOXgH3" TargetMode="External" /><Relationship Id="rId61" Type="http://schemas.openxmlformats.org/officeDocument/2006/relationships/hyperlink" Target="https://t.co/FXJ58bGI0t" TargetMode="External" /><Relationship Id="rId62" Type="http://schemas.openxmlformats.org/officeDocument/2006/relationships/hyperlink" Target="https://t.co/D3PsdQ7Nx6" TargetMode="External" /><Relationship Id="rId63" Type="http://schemas.openxmlformats.org/officeDocument/2006/relationships/hyperlink" Target="https://t.co/cLn0jAxenN" TargetMode="External" /><Relationship Id="rId64" Type="http://schemas.openxmlformats.org/officeDocument/2006/relationships/hyperlink" Target="https://t.co/i6vfzcaGY7" TargetMode="External" /><Relationship Id="rId65" Type="http://schemas.openxmlformats.org/officeDocument/2006/relationships/hyperlink" Target="https://t.co/2H1kAFi0qz" TargetMode="External" /><Relationship Id="rId66" Type="http://schemas.openxmlformats.org/officeDocument/2006/relationships/hyperlink" Target="http://t.co/eQkWIOAI" TargetMode="External" /><Relationship Id="rId67" Type="http://schemas.openxmlformats.org/officeDocument/2006/relationships/hyperlink" Target="https://t.co/EC0QuiiBM2" TargetMode="External" /><Relationship Id="rId68" Type="http://schemas.openxmlformats.org/officeDocument/2006/relationships/hyperlink" Target="https://t.co/GkUCiqLMA9" TargetMode="External" /><Relationship Id="rId69" Type="http://schemas.openxmlformats.org/officeDocument/2006/relationships/hyperlink" Target="https://t.co/625KNlyynP" TargetMode="External" /><Relationship Id="rId70" Type="http://schemas.openxmlformats.org/officeDocument/2006/relationships/hyperlink" Target="https://t.co/8x3yzce6LS" TargetMode="External" /><Relationship Id="rId71" Type="http://schemas.openxmlformats.org/officeDocument/2006/relationships/hyperlink" Target="http://t.co/vltOHl2vKP" TargetMode="External" /><Relationship Id="rId72" Type="http://schemas.openxmlformats.org/officeDocument/2006/relationships/hyperlink" Target="https://t.co/S7CvQZwe5w" TargetMode="External" /><Relationship Id="rId73" Type="http://schemas.openxmlformats.org/officeDocument/2006/relationships/hyperlink" Target="https://t.co/hFWQAfnRBC" TargetMode="External" /><Relationship Id="rId74" Type="http://schemas.openxmlformats.org/officeDocument/2006/relationships/hyperlink" Target="https://t.co/z9WCZJqJyH" TargetMode="External" /><Relationship Id="rId75" Type="http://schemas.openxmlformats.org/officeDocument/2006/relationships/hyperlink" Target="https://t.co/z9WCZJIkqf" TargetMode="External" /><Relationship Id="rId76" Type="http://schemas.openxmlformats.org/officeDocument/2006/relationships/hyperlink" Target="https://t.co/o4W83q8Lbo" TargetMode="External" /><Relationship Id="rId77" Type="http://schemas.openxmlformats.org/officeDocument/2006/relationships/hyperlink" Target="https://t.co/TUqlw0VfLY" TargetMode="External" /><Relationship Id="rId78" Type="http://schemas.openxmlformats.org/officeDocument/2006/relationships/hyperlink" Target="https://t.co/EzNvtjoQvd" TargetMode="External" /><Relationship Id="rId79" Type="http://schemas.openxmlformats.org/officeDocument/2006/relationships/hyperlink" Target="https://t.co/Y4eKYyryGn" TargetMode="External" /><Relationship Id="rId80" Type="http://schemas.openxmlformats.org/officeDocument/2006/relationships/hyperlink" Target="https://t.co/40A9kHlo9r" TargetMode="External" /><Relationship Id="rId81" Type="http://schemas.openxmlformats.org/officeDocument/2006/relationships/hyperlink" Target="https://t.co/40A9kHCZy1" TargetMode="External" /><Relationship Id="rId82" Type="http://schemas.openxmlformats.org/officeDocument/2006/relationships/hyperlink" Target="https://t.co/CS7va7rrEj" TargetMode="External" /><Relationship Id="rId83" Type="http://schemas.openxmlformats.org/officeDocument/2006/relationships/hyperlink" Target="https://t.co/oHfymqBiSQ" TargetMode="External" /><Relationship Id="rId84" Type="http://schemas.openxmlformats.org/officeDocument/2006/relationships/hyperlink" Target="https://t.co/XKkY8lCSgD" TargetMode="External" /><Relationship Id="rId85" Type="http://schemas.openxmlformats.org/officeDocument/2006/relationships/hyperlink" Target="https://t.co/BtKfTKRCOR" TargetMode="External" /><Relationship Id="rId86" Type="http://schemas.openxmlformats.org/officeDocument/2006/relationships/hyperlink" Target="https://t.co/GpQErcEp3y" TargetMode="External" /><Relationship Id="rId87" Type="http://schemas.openxmlformats.org/officeDocument/2006/relationships/hyperlink" Target="http://t.co/AxACnDHq59" TargetMode="External" /><Relationship Id="rId88" Type="http://schemas.openxmlformats.org/officeDocument/2006/relationships/hyperlink" Target="http://t.co/Tgs12effy9" TargetMode="External" /><Relationship Id="rId89" Type="http://schemas.openxmlformats.org/officeDocument/2006/relationships/hyperlink" Target="https://t.co/SWuDQueO2w" TargetMode="External" /><Relationship Id="rId90" Type="http://schemas.openxmlformats.org/officeDocument/2006/relationships/hyperlink" Target="http://t.co/kteRld85sd" TargetMode="External" /><Relationship Id="rId91" Type="http://schemas.openxmlformats.org/officeDocument/2006/relationships/hyperlink" Target="https://t.co/9Mq76PW7Lg" TargetMode="External" /><Relationship Id="rId92" Type="http://schemas.openxmlformats.org/officeDocument/2006/relationships/hyperlink" Target="https://t.co/Tk7jCVUzyO" TargetMode="External" /><Relationship Id="rId93" Type="http://schemas.openxmlformats.org/officeDocument/2006/relationships/hyperlink" Target="https://t.co/84MgC4BMS5" TargetMode="External" /><Relationship Id="rId94" Type="http://schemas.openxmlformats.org/officeDocument/2006/relationships/hyperlink" Target="https://t.co/xjcmfHmbBN" TargetMode="External" /><Relationship Id="rId95" Type="http://schemas.openxmlformats.org/officeDocument/2006/relationships/hyperlink" Target="https://t.co/hp8f3nlDIX" TargetMode="External" /><Relationship Id="rId96" Type="http://schemas.openxmlformats.org/officeDocument/2006/relationships/hyperlink" Target="https://t.co/YaQv2LHGdl" TargetMode="External" /><Relationship Id="rId97" Type="http://schemas.openxmlformats.org/officeDocument/2006/relationships/hyperlink" Target="https://t.co/VSDEqV20EW" TargetMode="External" /><Relationship Id="rId98" Type="http://schemas.openxmlformats.org/officeDocument/2006/relationships/hyperlink" Target="https://t.co/HuSaOVwabb" TargetMode="External" /><Relationship Id="rId99" Type="http://schemas.openxmlformats.org/officeDocument/2006/relationships/hyperlink" Target="https://t.co/DNkAJOtEPl" TargetMode="External" /><Relationship Id="rId100" Type="http://schemas.openxmlformats.org/officeDocument/2006/relationships/hyperlink" Target="https://t.co/DkZfWRj9pb" TargetMode="External" /><Relationship Id="rId101" Type="http://schemas.openxmlformats.org/officeDocument/2006/relationships/hyperlink" Target="https://t.co/jFkt97au2p" TargetMode="External" /><Relationship Id="rId102" Type="http://schemas.openxmlformats.org/officeDocument/2006/relationships/hyperlink" Target="https://t.co/HIVoFXuUIV" TargetMode="External" /><Relationship Id="rId103" Type="http://schemas.openxmlformats.org/officeDocument/2006/relationships/hyperlink" Target="https://t.co/gu1pIKscie" TargetMode="External" /><Relationship Id="rId104" Type="http://schemas.openxmlformats.org/officeDocument/2006/relationships/hyperlink" Target="http://t.co/W2SFxIXkC4" TargetMode="External" /><Relationship Id="rId105" Type="http://schemas.openxmlformats.org/officeDocument/2006/relationships/hyperlink" Target="http://t.co/KFPpjtZ4cd" TargetMode="External" /><Relationship Id="rId106" Type="http://schemas.openxmlformats.org/officeDocument/2006/relationships/hyperlink" Target="http://t.co/mwaSar7U14" TargetMode="External" /><Relationship Id="rId107" Type="http://schemas.openxmlformats.org/officeDocument/2006/relationships/hyperlink" Target="http://t.co/HJ97wO0TrK" TargetMode="External" /><Relationship Id="rId108" Type="http://schemas.openxmlformats.org/officeDocument/2006/relationships/hyperlink" Target="http://t.co/oep6qFawDK" TargetMode="External" /><Relationship Id="rId109" Type="http://schemas.openxmlformats.org/officeDocument/2006/relationships/hyperlink" Target="https://t.co/zJfzzilnto" TargetMode="External" /><Relationship Id="rId110" Type="http://schemas.openxmlformats.org/officeDocument/2006/relationships/hyperlink" Target="http://t.co/5f0FmzLOMG" TargetMode="External" /><Relationship Id="rId111" Type="http://schemas.openxmlformats.org/officeDocument/2006/relationships/hyperlink" Target="https://t.co/DLurCQ5XDC" TargetMode="External" /><Relationship Id="rId112" Type="http://schemas.openxmlformats.org/officeDocument/2006/relationships/hyperlink" Target="https://t.co/jFdEg2xz0j" TargetMode="External" /><Relationship Id="rId113" Type="http://schemas.openxmlformats.org/officeDocument/2006/relationships/hyperlink" Target="https://t.co/BEBSnlQeVZ" TargetMode="External" /><Relationship Id="rId114" Type="http://schemas.openxmlformats.org/officeDocument/2006/relationships/hyperlink" Target="http://t.co/nGdHX881s3" TargetMode="External" /><Relationship Id="rId115" Type="http://schemas.openxmlformats.org/officeDocument/2006/relationships/hyperlink" Target="https://pbs.twimg.com/profile_banners/2256664812/1546922991" TargetMode="External" /><Relationship Id="rId116" Type="http://schemas.openxmlformats.org/officeDocument/2006/relationships/hyperlink" Target="https://pbs.twimg.com/profile_banners/36603061/1562393523" TargetMode="External" /><Relationship Id="rId117" Type="http://schemas.openxmlformats.org/officeDocument/2006/relationships/hyperlink" Target="https://pbs.twimg.com/profile_banners/54748362/1558663569" TargetMode="External" /><Relationship Id="rId118" Type="http://schemas.openxmlformats.org/officeDocument/2006/relationships/hyperlink" Target="https://pbs.twimg.com/profile_banners/743219125321752576/1549580723" TargetMode="External" /><Relationship Id="rId119" Type="http://schemas.openxmlformats.org/officeDocument/2006/relationships/hyperlink" Target="https://pbs.twimg.com/profile_banners/1143873358355935232/1561556061" TargetMode="External" /><Relationship Id="rId120" Type="http://schemas.openxmlformats.org/officeDocument/2006/relationships/hyperlink" Target="https://pbs.twimg.com/profile_banners/39689218/1561416793" TargetMode="External" /><Relationship Id="rId121" Type="http://schemas.openxmlformats.org/officeDocument/2006/relationships/hyperlink" Target="https://pbs.twimg.com/profile_banners/21948981/1489506419" TargetMode="External" /><Relationship Id="rId122" Type="http://schemas.openxmlformats.org/officeDocument/2006/relationships/hyperlink" Target="https://pbs.twimg.com/profile_banners/2387644962/1561990598" TargetMode="External" /><Relationship Id="rId123" Type="http://schemas.openxmlformats.org/officeDocument/2006/relationships/hyperlink" Target="https://pbs.twimg.com/profile_banners/20536157/1560894096" TargetMode="External" /><Relationship Id="rId124" Type="http://schemas.openxmlformats.org/officeDocument/2006/relationships/hyperlink" Target="https://pbs.twimg.com/profile_banners/783713289515794432/1555953053" TargetMode="External" /><Relationship Id="rId125" Type="http://schemas.openxmlformats.org/officeDocument/2006/relationships/hyperlink" Target="https://pbs.twimg.com/profile_banners/571202103/1552491973" TargetMode="External" /><Relationship Id="rId126" Type="http://schemas.openxmlformats.org/officeDocument/2006/relationships/hyperlink" Target="https://pbs.twimg.com/profile_banners/1123227507631820803/1557781451" TargetMode="External" /><Relationship Id="rId127" Type="http://schemas.openxmlformats.org/officeDocument/2006/relationships/hyperlink" Target="https://pbs.twimg.com/profile_banners/39619445/1459450084" TargetMode="External" /><Relationship Id="rId128" Type="http://schemas.openxmlformats.org/officeDocument/2006/relationships/hyperlink" Target="https://pbs.twimg.com/profile_banners/46985204/1485181625" TargetMode="External" /><Relationship Id="rId129" Type="http://schemas.openxmlformats.org/officeDocument/2006/relationships/hyperlink" Target="https://pbs.twimg.com/profile_banners/33838201/1525739769" TargetMode="External" /><Relationship Id="rId130" Type="http://schemas.openxmlformats.org/officeDocument/2006/relationships/hyperlink" Target="https://pbs.twimg.com/profile_banners/210067453/1556228831" TargetMode="External" /><Relationship Id="rId131" Type="http://schemas.openxmlformats.org/officeDocument/2006/relationships/hyperlink" Target="https://pbs.twimg.com/profile_banners/1107335072/1486424851" TargetMode="External" /><Relationship Id="rId132" Type="http://schemas.openxmlformats.org/officeDocument/2006/relationships/hyperlink" Target="https://pbs.twimg.com/profile_banners/75246346/1476440891" TargetMode="External" /><Relationship Id="rId133" Type="http://schemas.openxmlformats.org/officeDocument/2006/relationships/hyperlink" Target="https://pbs.twimg.com/profile_banners/1052584676265680896/1544818592" TargetMode="External" /><Relationship Id="rId134" Type="http://schemas.openxmlformats.org/officeDocument/2006/relationships/hyperlink" Target="https://pbs.twimg.com/profile_banners/4770835272/1560406288" TargetMode="External" /><Relationship Id="rId135" Type="http://schemas.openxmlformats.org/officeDocument/2006/relationships/hyperlink" Target="https://pbs.twimg.com/profile_banners/342906274/1496287259" TargetMode="External" /><Relationship Id="rId136" Type="http://schemas.openxmlformats.org/officeDocument/2006/relationships/hyperlink" Target="https://pbs.twimg.com/profile_banners/957273470269841410/1517566575" TargetMode="External" /><Relationship Id="rId137" Type="http://schemas.openxmlformats.org/officeDocument/2006/relationships/hyperlink" Target="https://pbs.twimg.com/profile_banners/1040317560078692352/1537042885" TargetMode="External" /><Relationship Id="rId138" Type="http://schemas.openxmlformats.org/officeDocument/2006/relationships/hyperlink" Target="https://pbs.twimg.com/profile_banners/772927277742960640/1473116261" TargetMode="External" /><Relationship Id="rId139" Type="http://schemas.openxmlformats.org/officeDocument/2006/relationships/hyperlink" Target="https://pbs.twimg.com/profile_banners/1142893471667249152/1561322315" TargetMode="External" /><Relationship Id="rId140" Type="http://schemas.openxmlformats.org/officeDocument/2006/relationships/hyperlink" Target="https://pbs.twimg.com/profile_banners/14692385/1498764124" TargetMode="External" /><Relationship Id="rId141" Type="http://schemas.openxmlformats.org/officeDocument/2006/relationships/hyperlink" Target="https://pbs.twimg.com/profile_banners/926382417631436801/1509798617" TargetMode="External" /><Relationship Id="rId142" Type="http://schemas.openxmlformats.org/officeDocument/2006/relationships/hyperlink" Target="https://pbs.twimg.com/profile_banners/759251/1508752874" TargetMode="External" /><Relationship Id="rId143" Type="http://schemas.openxmlformats.org/officeDocument/2006/relationships/hyperlink" Target="https://pbs.twimg.com/profile_banners/864156001485959173/1495490259" TargetMode="External" /><Relationship Id="rId144" Type="http://schemas.openxmlformats.org/officeDocument/2006/relationships/hyperlink" Target="https://pbs.twimg.com/profile_banners/887622042702491650/1515512217" TargetMode="External" /><Relationship Id="rId145" Type="http://schemas.openxmlformats.org/officeDocument/2006/relationships/hyperlink" Target="https://pbs.twimg.com/profile_banners/1071855164921995264/1544385429" TargetMode="External" /><Relationship Id="rId146" Type="http://schemas.openxmlformats.org/officeDocument/2006/relationships/hyperlink" Target="https://pbs.twimg.com/profile_banners/1087738696848281600/1551697479" TargetMode="External" /><Relationship Id="rId147" Type="http://schemas.openxmlformats.org/officeDocument/2006/relationships/hyperlink" Target="https://pbs.twimg.com/profile_banners/16381764/1533146611" TargetMode="External" /><Relationship Id="rId148" Type="http://schemas.openxmlformats.org/officeDocument/2006/relationships/hyperlink" Target="https://pbs.twimg.com/profile_banners/856628098539954178/1534178842" TargetMode="External" /><Relationship Id="rId149" Type="http://schemas.openxmlformats.org/officeDocument/2006/relationships/hyperlink" Target="https://pbs.twimg.com/profile_banners/10876852/1557914630" TargetMode="External" /><Relationship Id="rId150" Type="http://schemas.openxmlformats.org/officeDocument/2006/relationships/hyperlink" Target="https://pbs.twimg.com/profile_banners/272803076/1370619989" TargetMode="External" /><Relationship Id="rId151" Type="http://schemas.openxmlformats.org/officeDocument/2006/relationships/hyperlink" Target="https://pbs.twimg.com/profile_banners/3057797019/1454359290" TargetMode="External" /><Relationship Id="rId152" Type="http://schemas.openxmlformats.org/officeDocument/2006/relationships/hyperlink" Target="https://pbs.twimg.com/profile_banners/1101658602522066945/1551556731" TargetMode="External" /><Relationship Id="rId153" Type="http://schemas.openxmlformats.org/officeDocument/2006/relationships/hyperlink" Target="https://pbs.twimg.com/profile_banners/1051557686/1561570376" TargetMode="External" /><Relationship Id="rId154" Type="http://schemas.openxmlformats.org/officeDocument/2006/relationships/hyperlink" Target="https://pbs.twimg.com/profile_banners/1262428364/1562844395" TargetMode="External" /><Relationship Id="rId155" Type="http://schemas.openxmlformats.org/officeDocument/2006/relationships/hyperlink" Target="https://pbs.twimg.com/profile_banners/1108864079572205569/1554933471" TargetMode="External" /><Relationship Id="rId156" Type="http://schemas.openxmlformats.org/officeDocument/2006/relationships/hyperlink" Target="https://pbs.twimg.com/profile_banners/2843176505/1545186461" TargetMode="External" /><Relationship Id="rId157" Type="http://schemas.openxmlformats.org/officeDocument/2006/relationships/hyperlink" Target="https://pbs.twimg.com/profile_banners/1104526637477969920/1552176115" TargetMode="External" /><Relationship Id="rId158" Type="http://schemas.openxmlformats.org/officeDocument/2006/relationships/hyperlink" Target="https://pbs.twimg.com/profile_banners/725189192003805185/1553220601" TargetMode="External" /><Relationship Id="rId159" Type="http://schemas.openxmlformats.org/officeDocument/2006/relationships/hyperlink" Target="https://pbs.twimg.com/profile_banners/1015407042239062016/1556941187" TargetMode="External" /><Relationship Id="rId160" Type="http://schemas.openxmlformats.org/officeDocument/2006/relationships/hyperlink" Target="https://pbs.twimg.com/profile_banners/978719485166108673/1533163158" TargetMode="External" /><Relationship Id="rId161" Type="http://schemas.openxmlformats.org/officeDocument/2006/relationships/hyperlink" Target="https://pbs.twimg.com/profile_banners/816372586254893057/1558315577" TargetMode="External" /><Relationship Id="rId162" Type="http://schemas.openxmlformats.org/officeDocument/2006/relationships/hyperlink" Target="https://pbs.twimg.com/profile_banners/174110779/1541307141" TargetMode="External" /><Relationship Id="rId163" Type="http://schemas.openxmlformats.org/officeDocument/2006/relationships/hyperlink" Target="https://pbs.twimg.com/profile_banners/1011711509557374976/1530094920" TargetMode="External" /><Relationship Id="rId164" Type="http://schemas.openxmlformats.org/officeDocument/2006/relationships/hyperlink" Target="https://pbs.twimg.com/profile_banners/30109850/1560884585" TargetMode="External" /><Relationship Id="rId165" Type="http://schemas.openxmlformats.org/officeDocument/2006/relationships/hyperlink" Target="https://pbs.twimg.com/profile_banners/928359860164595712/1510891450" TargetMode="External" /><Relationship Id="rId166" Type="http://schemas.openxmlformats.org/officeDocument/2006/relationships/hyperlink" Target="https://pbs.twimg.com/profile_banners/890781997139939328/1561905981" TargetMode="External" /><Relationship Id="rId167" Type="http://schemas.openxmlformats.org/officeDocument/2006/relationships/hyperlink" Target="https://pbs.twimg.com/profile_banners/1709520746/1558732358" TargetMode="External" /><Relationship Id="rId168" Type="http://schemas.openxmlformats.org/officeDocument/2006/relationships/hyperlink" Target="https://pbs.twimg.com/profile_banners/886999759948574720/1560742921" TargetMode="External" /><Relationship Id="rId169" Type="http://schemas.openxmlformats.org/officeDocument/2006/relationships/hyperlink" Target="https://pbs.twimg.com/profile_banners/821235792559427584/1487235659" TargetMode="External" /><Relationship Id="rId170" Type="http://schemas.openxmlformats.org/officeDocument/2006/relationships/hyperlink" Target="https://pbs.twimg.com/profile_banners/231511012/1560295203" TargetMode="External" /><Relationship Id="rId171" Type="http://schemas.openxmlformats.org/officeDocument/2006/relationships/hyperlink" Target="https://pbs.twimg.com/profile_banners/1021214101186498560/1532464894" TargetMode="External" /><Relationship Id="rId172" Type="http://schemas.openxmlformats.org/officeDocument/2006/relationships/hyperlink" Target="https://pbs.twimg.com/profile_banners/1026153409269981185/1562257341" TargetMode="External" /><Relationship Id="rId173" Type="http://schemas.openxmlformats.org/officeDocument/2006/relationships/hyperlink" Target="https://pbs.twimg.com/profile_banners/856292536339410944/1555452564" TargetMode="External" /><Relationship Id="rId174" Type="http://schemas.openxmlformats.org/officeDocument/2006/relationships/hyperlink" Target="https://pbs.twimg.com/profile_banners/922840564109860864/1541683499" TargetMode="External" /><Relationship Id="rId175" Type="http://schemas.openxmlformats.org/officeDocument/2006/relationships/hyperlink" Target="https://pbs.twimg.com/profile_banners/418053657/1555223226" TargetMode="External" /><Relationship Id="rId176" Type="http://schemas.openxmlformats.org/officeDocument/2006/relationships/hyperlink" Target="https://pbs.twimg.com/profile_banners/984899428959047681/1554913576" TargetMode="External" /><Relationship Id="rId177" Type="http://schemas.openxmlformats.org/officeDocument/2006/relationships/hyperlink" Target="https://pbs.twimg.com/profile_banners/1075803653292867588/1546287336" TargetMode="External" /><Relationship Id="rId178" Type="http://schemas.openxmlformats.org/officeDocument/2006/relationships/hyperlink" Target="https://pbs.twimg.com/profile_banners/972681839956709376/1556689228" TargetMode="External" /><Relationship Id="rId179" Type="http://schemas.openxmlformats.org/officeDocument/2006/relationships/hyperlink" Target="https://pbs.twimg.com/profile_banners/746014474100932608/1559981217" TargetMode="External" /><Relationship Id="rId180" Type="http://schemas.openxmlformats.org/officeDocument/2006/relationships/hyperlink" Target="https://pbs.twimg.com/profile_banners/1045278300736753664/1560547985" TargetMode="External" /><Relationship Id="rId181" Type="http://schemas.openxmlformats.org/officeDocument/2006/relationships/hyperlink" Target="https://pbs.twimg.com/profile_banners/14193733/1523502355" TargetMode="External" /><Relationship Id="rId182" Type="http://schemas.openxmlformats.org/officeDocument/2006/relationships/hyperlink" Target="https://pbs.twimg.com/profile_banners/922327862694301696/1527139443" TargetMode="External" /><Relationship Id="rId183" Type="http://schemas.openxmlformats.org/officeDocument/2006/relationships/hyperlink" Target="https://pbs.twimg.com/profile_banners/901200408571523074/1541741591" TargetMode="External" /><Relationship Id="rId184" Type="http://schemas.openxmlformats.org/officeDocument/2006/relationships/hyperlink" Target="https://pbs.twimg.com/profile_banners/4120212917/1526318688" TargetMode="External" /><Relationship Id="rId185" Type="http://schemas.openxmlformats.org/officeDocument/2006/relationships/hyperlink" Target="https://pbs.twimg.com/profile_banners/4381287434/1494781011" TargetMode="External" /><Relationship Id="rId186" Type="http://schemas.openxmlformats.org/officeDocument/2006/relationships/hyperlink" Target="https://pbs.twimg.com/profile_banners/569602872/1474310818" TargetMode="External" /><Relationship Id="rId187" Type="http://schemas.openxmlformats.org/officeDocument/2006/relationships/hyperlink" Target="https://pbs.twimg.com/profile_banners/17754180/1446699307" TargetMode="External" /><Relationship Id="rId188" Type="http://schemas.openxmlformats.org/officeDocument/2006/relationships/hyperlink" Target="https://pbs.twimg.com/profile_banners/1085731820/1446718932" TargetMode="External" /><Relationship Id="rId189" Type="http://schemas.openxmlformats.org/officeDocument/2006/relationships/hyperlink" Target="https://pbs.twimg.com/profile_banners/31103923/1495084793" TargetMode="External" /><Relationship Id="rId190" Type="http://schemas.openxmlformats.org/officeDocument/2006/relationships/hyperlink" Target="https://pbs.twimg.com/profile_banners/3891144919/1449386166" TargetMode="External" /><Relationship Id="rId191" Type="http://schemas.openxmlformats.org/officeDocument/2006/relationships/hyperlink" Target="https://pbs.twimg.com/profile_banners/196096183/1554461691" TargetMode="External" /><Relationship Id="rId192" Type="http://schemas.openxmlformats.org/officeDocument/2006/relationships/hyperlink" Target="https://pbs.twimg.com/profile_banners/539925612/1559562713" TargetMode="External" /><Relationship Id="rId193" Type="http://schemas.openxmlformats.org/officeDocument/2006/relationships/hyperlink" Target="https://pbs.twimg.com/profile_banners/122183584/1562332844" TargetMode="External" /><Relationship Id="rId194" Type="http://schemas.openxmlformats.org/officeDocument/2006/relationships/hyperlink" Target="https://pbs.twimg.com/profile_banners/37960951/1480446385" TargetMode="External" /><Relationship Id="rId195" Type="http://schemas.openxmlformats.org/officeDocument/2006/relationships/hyperlink" Target="https://pbs.twimg.com/profile_banners/890403967821283329/1524152667" TargetMode="External" /><Relationship Id="rId196" Type="http://schemas.openxmlformats.org/officeDocument/2006/relationships/hyperlink" Target="https://pbs.twimg.com/profile_banners/323417384/1555646422" TargetMode="External" /><Relationship Id="rId197" Type="http://schemas.openxmlformats.org/officeDocument/2006/relationships/hyperlink" Target="https://pbs.twimg.com/profile_banners/551243636/1559751357" TargetMode="External" /><Relationship Id="rId198" Type="http://schemas.openxmlformats.org/officeDocument/2006/relationships/hyperlink" Target="https://pbs.twimg.com/profile_banners/3402719747/1538645818" TargetMode="External" /><Relationship Id="rId199" Type="http://schemas.openxmlformats.org/officeDocument/2006/relationships/hyperlink" Target="https://pbs.twimg.com/profile_banners/43339294/1528381064" TargetMode="External" /><Relationship Id="rId200" Type="http://schemas.openxmlformats.org/officeDocument/2006/relationships/hyperlink" Target="https://pbs.twimg.com/profile_banners/710611527380783104/1460839224" TargetMode="External" /><Relationship Id="rId201" Type="http://schemas.openxmlformats.org/officeDocument/2006/relationships/hyperlink" Target="https://pbs.twimg.com/profile_banners/630558314/1499742735" TargetMode="External" /><Relationship Id="rId202" Type="http://schemas.openxmlformats.org/officeDocument/2006/relationships/hyperlink" Target="https://pbs.twimg.com/profile_banners/2790806119/1410289113" TargetMode="External" /><Relationship Id="rId203" Type="http://schemas.openxmlformats.org/officeDocument/2006/relationships/hyperlink" Target="https://pbs.twimg.com/profile_banners/975405130110656512/1555426568" TargetMode="External" /><Relationship Id="rId204" Type="http://schemas.openxmlformats.org/officeDocument/2006/relationships/hyperlink" Target="https://pbs.twimg.com/profile_banners/189749686/1561632235" TargetMode="External" /><Relationship Id="rId205" Type="http://schemas.openxmlformats.org/officeDocument/2006/relationships/hyperlink" Target="https://pbs.twimg.com/profile_banners/1093090866/1476297888" TargetMode="External" /><Relationship Id="rId206" Type="http://schemas.openxmlformats.org/officeDocument/2006/relationships/hyperlink" Target="https://pbs.twimg.com/profile_banners/48881378/1544190075" TargetMode="External" /><Relationship Id="rId207" Type="http://schemas.openxmlformats.org/officeDocument/2006/relationships/hyperlink" Target="https://pbs.twimg.com/profile_banners/408803450/1485924989" TargetMode="External" /><Relationship Id="rId208" Type="http://schemas.openxmlformats.org/officeDocument/2006/relationships/hyperlink" Target="https://pbs.twimg.com/profile_banners/45055696/1550736647" TargetMode="External" /><Relationship Id="rId209" Type="http://schemas.openxmlformats.org/officeDocument/2006/relationships/hyperlink" Target="https://pbs.twimg.com/profile_banners/25073877/1560920145" TargetMode="External" /><Relationship Id="rId210" Type="http://schemas.openxmlformats.org/officeDocument/2006/relationships/hyperlink" Target="https://pbs.twimg.com/profile_banners/873367940984324096/1562404635" TargetMode="External" /><Relationship Id="rId211" Type="http://schemas.openxmlformats.org/officeDocument/2006/relationships/hyperlink" Target="https://pbs.twimg.com/profile_banners/51779155/1533597083" TargetMode="External" /><Relationship Id="rId212" Type="http://schemas.openxmlformats.org/officeDocument/2006/relationships/hyperlink" Target="https://pbs.twimg.com/profile_banners/787018422752194562/1562297296" TargetMode="External" /><Relationship Id="rId213" Type="http://schemas.openxmlformats.org/officeDocument/2006/relationships/hyperlink" Target="https://pbs.twimg.com/profile_banners/1400717330/1558109317" TargetMode="External" /><Relationship Id="rId214" Type="http://schemas.openxmlformats.org/officeDocument/2006/relationships/hyperlink" Target="https://pbs.twimg.com/profile_banners/20402945/1533568341" TargetMode="External" /><Relationship Id="rId215" Type="http://schemas.openxmlformats.org/officeDocument/2006/relationships/hyperlink" Target="https://pbs.twimg.com/profile_banners/66361342/1537463392" TargetMode="External" /><Relationship Id="rId216" Type="http://schemas.openxmlformats.org/officeDocument/2006/relationships/hyperlink" Target="https://pbs.twimg.com/profile_banners/3008757462/1508817544" TargetMode="External" /><Relationship Id="rId217" Type="http://schemas.openxmlformats.org/officeDocument/2006/relationships/hyperlink" Target="https://pbs.twimg.com/profile_banners/16754078/1560832006" TargetMode="External" /><Relationship Id="rId218" Type="http://schemas.openxmlformats.org/officeDocument/2006/relationships/hyperlink" Target="https://pbs.twimg.com/profile_banners/786288360922886145/1476305531" TargetMode="External" /><Relationship Id="rId219" Type="http://schemas.openxmlformats.org/officeDocument/2006/relationships/hyperlink" Target="https://pbs.twimg.com/profile_banners/16122379/1507768631" TargetMode="External" /><Relationship Id="rId220" Type="http://schemas.openxmlformats.org/officeDocument/2006/relationships/hyperlink" Target="https://pbs.twimg.com/profile_banners/722000317882052609/1509962817" TargetMode="External" /><Relationship Id="rId221" Type="http://schemas.openxmlformats.org/officeDocument/2006/relationships/hyperlink" Target="https://pbs.twimg.com/profile_banners/115415222/1470464195" TargetMode="External" /><Relationship Id="rId222" Type="http://schemas.openxmlformats.org/officeDocument/2006/relationships/hyperlink" Target="https://pbs.twimg.com/profile_banners/2590835076/1508483063" TargetMode="External" /><Relationship Id="rId223" Type="http://schemas.openxmlformats.org/officeDocument/2006/relationships/hyperlink" Target="https://pbs.twimg.com/profile_banners/561918266/1548319090" TargetMode="External" /><Relationship Id="rId224" Type="http://schemas.openxmlformats.org/officeDocument/2006/relationships/hyperlink" Target="https://pbs.twimg.com/profile_banners/215759889/1559854188" TargetMode="External" /><Relationship Id="rId225" Type="http://schemas.openxmlformats.org/officeDocument/2006/relationships/hyperlink" Target="https://pbs.twimg.com/profile_banners/1147115028153286656/1562572546" TargetMode="External" /><Relationship Id="rId226" Type="http://schemas.openxmlformats.org/officeDocument/2006/relationships/hyperlink" Target="https://pbs.twimg.com/profile_banners/1091404383131193349/1549050661" TargetMode="External" /><Relationship Id="rId227" Type="http://schemas.openxmlformats.org/officeDocument/2006/relationships/hyperlink" Target="https://pbs.twimg.com/profile_banners/3228741693/1520158749" TargetMode="External" /><Relationship Id="rId228" Type="http://schemas.openxmlformats.org/officeDocument/2006/relationships/hyperlink" Target="https://pbs.twimg.com/profile_banners/941045623352102913/1553554034" TargetMode="External" /><Relationship Id="rId229" Type="http://schemas.openxmlformats.org/officeDocument/2006/relationships/hyperlink" Target="https://pbs.twimg.com/profile_banners/111069310/1495591377" TargetMode="External" /><Relationship Id="rId230" Type="http://schemas.openxmlformats.org/officeDocument/2006/relationships/hyperlink" Target="https://pbs.twimg.com/profile_banners/1096224331905097728/1556757009" TargetMode="External" /><Relationship Id="rId231" Type="http://schemas.openxmlformats.org/officeDocument/2006/relationships/hyperlink" Target="https://pbs.twimg.com/profile_banners/50419839/1519672494" TargetMode="External" /><Relationship Id="rId232" Type="http://schemas.openxmlformats.org/officeDocument/2006/relationships/hyperlink" Target="https://pbs.twimg.com/profile_banners/2421326550/1560624006" TargetMode="External" /><Relationship Id="rId233" Type="http://schemas.openxmlformats.org/officeDocument/2006/relationships/hyperlink" Target="https://pbs.twimg.com/profile_banners/2643142552/1561272061" TargetMode="External" /><Relationship Id="rId234" Type="http://schemas.openxmlformats.org/officeDocument/2006/relationships/hyperlink" Target="https://pbs.twimg.com/profile_banners/1548002935/1546657167" TargetMode="External" /><Relationship Id="rId235" Type="http://schemas.openxmlformats.org/officeDocument/2006/relationships/hyperlink" Target="https://pbs.twimg.com/profile_banners/39866901/1509818795" TargetMode="External" /><Relationship Id="rId236" Type="http://schemas.openxmlformats.org/officeDocument/2006/relationships/hyperlink" Target="https://pbs.twimg.com/profile_banners/47776927/1478138529" TargetMode="External" /><Relationship Id="rId237" Type="http://schemas.openxmlformats.org/officeDocument/2006/relationships/hyperlink" Target="https://pbs.twimg.com/profile_banners/24235377/1428686597" TargetMode="External" /><Relationship Id="rId238" Type="http://schemas.openxmlformats.org/officeDocument/2006/relationships/hyperlink" Target="https://pbs.twimg.com/profile_banners/238227973/1561052557" TargetMode="External" /><Relationship Id="rId239" Type="http://schemas.openxmlformats.org/officeDocument/2006/relationships/hyperlink" Target="https://pbs.twimg.com/profile_banners/160458101/1536165952" TargetMode="External" /><Relationship Id="rId240" Type="http://schemas.openxmlformats.org/officeDocument/2006/relationships/hyperlink" Target="https://pbs.twimg.com/profile_banners/3376927462/1536282431" TargetMode="External" /><Relationship Id="rId241" Type="http://schemas.openxmlformats.org/officeDocument/2006/relationships/hyperlink" Target="https://pbs.twimg.com/profile_banners/722793491059769344/1503089629" TargetMode="External" /><Relationship Id="rId242" Type="http://schemas.openxmlformats.org/officeDocument/2006/relationships/hyperlink" Target="https://pbs.twimg.com/profile_banners/1144076569847091200/1561604413" TargetMode="External" /><Relationship Id="rId243" Type="http://schemas.openxmlformats.org/officeDocument/2006/relationships/hyperlink" Target="https://pbs.twimg.com/profile_banners/983410145412747264/1523299519" TargetMode="External" /><Relationship Id="rId244" Type="http://schemas.openxmlformats.org/officeDocument/2006/relationships/hyperlink" Target="https://pbs.twimg.com/profile_banners/830354966598582272/1514070709" TargetMode="External" /><Relationship Id="rId245" Type="http://schemas.openxmlformats.org/officeDocument/2006/relationships/hyperlink" Target="https://pbs.twimg.com/profile_banners/30063549/1430476590" TargetMode="External" /><Relationship Id="rId246" Type="http://schemas.openxmlformats.org/officeDocument/2006/relationships/hyperlink" Target="https://pbs.twimg.com/profile_banners/245378428/1541552806" TargetMode="External" /><Relationship Id="rId247" Type="http://schemas.openxmlformats.org/officeDocument/2006/relationships/hyperlink" Target="https://pbs.twimg.com/profile_banners/274777320/1556065341" TargetMode="External" /><Relationship Id="rId248" Type="http://schemas.openxmlformats.org/officeDocument/2006/relationships/hyperlink" Target="https://pbs.twimg.com/profile_banners/357606935/1549675771" TargetMode="External" /><Relationship Id="rId249" Type="http://schemas.openxmlformats.org/officeDocument/2006/relationships/hyperlink" Target="https://pbs.twimg.com/profile_banners/783792992/1534782985" TargetMode="External" /><Relationship Id="rId250" Type="http://schemas.openxmlformats.org/officeDocument/2006/relationships/hyperlink" Target="https://pbs.twimg.com/profile_banners/219643444/1404127213" TargetMode="External" /><Relationship Id="rId251" Type="http://schemas.openxmlformats.org/officeDocument/2006/relationships/hyperlink" Target="https://pbs.twimg.com/profile_banners/2231303587/1551166724" TargetMode="External" /><Relationship Id="rId252" Type="http://schemas.openxmlformats.org/officeDocument/2006/relationships/hyperlink" Target="https://pbs.twimg.com/profile_banners/237512740/1551896941" TargetMode="External" /><Relationship Id="rId253" Type="http://schemas.openxmlformats.org/officeDocument/2006/relationships/hyperlink" Target="https://pbs.twimg.com/profile_banners/767013646685708288/1515795319" TargetMode="External" /><Relationship Id="rId254" Type="http://schemas.openxmlformats.org/officeDocument/2006/relationships/hyperlink" Target="https://pbs.twimg.com/profile_banners/1441122968/1420675561" TargetMode="External" /><Relationship Id="rId255" Type="http://schemas.openxmlformats.org/officeDocument/2006/relationships/hyperlink" Target="https://pbs.twimg.com/profile_banners/7363352/1522668109" TargetMode="External" /><Relationship Id="rId256" Type="http://schemas.openxmlformats.org/officeDocument/2006/relationships/hyperlink" Target="https://pbs.twimg.com/profile_banners/354229519/1527278656" TargetMode="External" /><Relationship Id="rId257" Type="http://schemas.openxmlformats.org/officeDocument/2006/relationships/hyperlink" Target="https://pbs.twimg.com/profile_banners/4275595415/1535986017" TargetMode="External" /><Relationship Id="rId258" Type="http://schemas.openxmlformats.org/officeDocument/2006/relationships/hyperlink" Target="https://pbs.twimg.com/profile_banners/2277541399/1436230417" TargetMode="External" /><Relationship Id="rId259" Type="http://schemas.openxmlformats.org/officeDocument/2006/relationships/hyperlink" Target="https://pbs.twimg.com/profile_banners/2361688350/1435094350" TargetMode="External" /><Relationship Id="rId260" Type="http://schemas.openxmlformats.org/officeDocument/2006/relationships/hyperlink" Target="https://pbs.twimg.com/profile_banners/274196456/1519309005" TargetMode="External" /><Relationship Id="rId261" Type="http://schemas.openxmlformats.org/officeDocument/2006/relationships/hyperlink" Target="https://pbs.twimg.com/profile_banners/46452468/1560473659" TargetMode="External" /><Relationship Id="rId262" Type="http://schemas.openxmlformats.org/officeDocument/2006/relationships/hyperlink" Target="https://pbs.twimg.com/profile_banners/2827610178/1502986495" TargetMode="External" /><Relationship Id="rId263" Type="http://schemas.openxmlformats.org/officeDocument/2006/relationships/hyperlink" Target="https://pbs.twimg.com/profile_banners/2804931440/1472019114" TargetMode="External" /><Relationship Id="rId264" Type="http://schemas.openxmlformats.org/officeDocument/2006/relationships/hyperlink" Target="https://pbs.twimg.com/profile_banners/18531131/1521152969" TargetMode="External" /><Relationship Id="rId265" Type="http://schemas.openxmlformats.org/officeDocument/2006/relationships/hyperlink" Target="https://pbs.twimg.com/profile_banners/978268604532748288/1522072954" TargetMode="External" /><Relationship Id="rId266" Type="http://schemas.openxmlformats.org/officeDocument/2006/relationships/hyperlink" Target="https://pbs.twimg.com/profile_banners/3931392513/1528007188" TargetMode="External" /><Relationship Id="rId267" Type="http://schemas.openxmlformats.org/officeDocument/2006/relationships/hyperlink" Target="https://pbs.twimg.com/profile_banners/878247600096509952/1541810444" TargetMode="External" /><Relationship Id="rId268" Type="http://schemas.openxmlformats.org/officeDocument/2006/relationships/hyperlink" Target="https://pbs.twimg.com/profile_banners/1115059585029742594/1554686633" TargetMode="External" /><Relationship Id="rId269" Type="http://schemas.openxmlformats.org/officeDocument/2006/relationships/hyperlink" Target="https://pbs.twimg.com/profile_banners/1344951/1560881940" TargetMode="External" /><Relationship Id="rId270" Type="http://schemas.openxmlformats.org/officeDocument/2006/relationships/hyperlink" Target="https://pbs.twimg.com/profile_banners/1101453391086211072/1551442517" TargetMode="External" /><Relationship Id="rId271" Type="http://schemas.openxmlformats.org/officeDocument/2006/relationships/hyperlink" Target="https://pbs.twimg.com/profile_banners/1035857852978614272/1535961511" TargetMode="External" /><Relationship Id="rId272" Type="http://schemas.openxmlformats.org/officeDocument/2006/relationships/hyperlink" Target="https://pbs.twimg.com/profile_banners/275686563/1515605311" TargetMode="External" /><Relationship Id="rId273" Type="http://schemas.openxmlformats.org/officeDocument/2006/relationships/hyperlink" Target="https://pbs.twimg.com/profile_banners/17471979/1559160752" TargetMode="External" /><Relationship Id="rId274" Type="http://schemas.openxmlformats.org/officeDocument/2006/relationships/hyperlink" Target="https://pbs.twimg.com/profile_banners/31164769/1554372741" TargetMode="External" /><Relationship Id="rId275" Type="http://schemas.openxmlformats.org/officeDocument/2006/relationships/hyperlink" Target="https://pbs.twimg.com/profile_banners/76003810/1546356286" TargetMode="External" /><Relationship Id="rId276" Type="http://schemas.openxmlformats.org/officeDocument/2006/relationships/hyperlink" Target="https://pbs.twimg.com/profile_banners/13719342/1555687732" TargetMode="External" /><Relationship Id="rId277" Type="http://schemas.openxmlformats.org/officeDocument/2006/relationships/hyperlink" Target="https://pbs.twimg.com/profile_banners/2934941422/1497877475" TargetMode="External" /><Relationship Id="rId278" Type="http://schemas.openxmlformats.org/officeDocument/2006/relationships/hyperlink" Target="https://pbs.twimg.com/profile_banners/526378201/1527852194" TargetMode="External" /><Relationship Id="rId279" Type="http://schemas.openxmlformats.org/officeDocument/2006/relationships/hyperlink" Target="https://pbs.twimg.com/profile_banners/85626267/1562525660" TargetMode="External" /><Relationship Id="rId280" Type="http://schemas.openxmlformats.org/officeDocument/2006/relationships/hyperlink" Target="https://pbs.twimg.com/profile_banners/15308478/1559555421" TargetMode="External" /><Relationship Id="rId281" Type="http://schemas.openxmlformats.org/officeDocument/2006/relationships/hyperlink" Target="https://pbs.twimg.com/profile_banners/801446816109699072/1534328720" TargetMode="External" /><Relationship Id="rId282" Type="http://schemas.openxmlformats.org/officeDocument/2006/relationships/hyperlink" Target="https://pbs.twimg.com/profile_banners/2750826697/1502838510"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5/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3/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0/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5/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0/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2/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9/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5/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4/bg.gif" TargetMode="External" /><Relationship Id="rId329" Type="http://schemas.openxmlformats.org/officeDocument/2006/relationships/hyperlink" Target="http://abs.twimg.com/images/themes/theme17/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7/bg.gif" TargetMode="External" /><Relationship Id="rId333" Type="http://schemas.openxmlformats.org/officeDocument/2006/relationships/hyperlink" Target="http://abs.twimg.com/images/themes/theme2/bg.gif" TargetMode="External" /><Relationship Id="rId334" Type="http://schemas.openxmlformats.org/officeDocument/2006/relationships/hyperlink" Target="http://abs.twimg.com/images/themes/theme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3/bg.gif" TargetMode="External" /><Relationship Id="rId360" Type="http://schemas.openxmlformats.org/officeDocument/2006/relationships/hyperlink" Target="http://abs.twimg.com/images/themes/theme13/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9/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1/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5/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0/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5/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9/bg.gif" TargetMode="External" /><Relationship Id="rId394" Type="http://schemas.openxmlformats.org/officeDocument/2006/relationships/hyperlink" Target="http://abs.twimg.com/images/themes/theme4/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4/bg.gif" TargetMode="External" /><Relationship Id="rId400" Type="http://schemas.openxmlformats.org/officeDocument/2006/relationships/hyperlink" Target="http://abs.twimg.com/images/themes/theme5/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3/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pbs.twimg.com/profile_images/1082501359629287424/wxvBLPtH_normal.jpg" TargetMode="External" /><Relationship Id="rId422" Type="http://schemas.openxmlformats.org/officeDocument/2006/relationships/hyperlink" Target="http://pbs.twimg.com/profile_images/1147387852537208833/B2poh8s8_normal.pn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986418119529738241/Rz8LZAPm_normal.jpg" TargetMode="External" /><Relationship Id="rId425" Type="http://schemas.openxmlformats.org/officeDocument/2006/relationships/hyperlink" Target="http://pbs.twimg.com/profile_images/1093646837758578689/xUTKMBk2_normal.jpg" TargetMode="External" /><Relationship Id="rId426" Type="http://schemas.openxmlformats.org/officeDocument/2006/relationships/hyperlink" Target="http://pbs.twimg.com/profile_images/1143873592129675266/0MfEtRWN_normal.jpg" TargetMode="External" /><Relationship Id="rId427" Type="http://schemas.openxmlformats.org/officeDocument/2006/relationships/hyperlink" Target="http://pbs.twimg.com/profile_images/1060985741201694720/k9svlZBG_normal.jpg" TargetMode="External" /><Relationship Id="rId428" Type="http://schemas.openxmlformats.org/officeDocument/2006/relationships/hyperlink" Target="http://pbs.twimg.com/profile_images/1135173545355632640/hywf_IPN_normal.png" TargetMode="External" /><Relationship Id="rId429" Type="http://schemas.openxmlformats.org/officeDocument/2006/relationships/hyperlink" Target="http://pbs.twimg.com/profile_images/1145697671828692992/kQwBHOl1_normal.png" TargetMode="External" /><Relationship Id="rId430" Type="http://schemas.openxmlformats.org/officeDocument/2006/relationships/hyperlink" Target="http://pbs.twimg.com/profile_images/1057899591708753921/PSpUS-Hp_normal.jpg" TargetMode="External" /><Relationship Id="rId431" Type="http://schemas.openxmlformats.org/officeDocument/2006/relationships/hyperlink" Target="http://pbs.twimg.com/profile_images/1139970432436752384/Pe0HvjBV_normal.jpg" TargetMode="External" /><Relationship Id="rId432" Type="http://schemas.openxmlformats.org/officeDocument/2006/relationships/hyperlink" Target="http://pbs.twimg.com/profile_images/900033008685666305/c6Q38U35_normal.png" TargetMode="External" /><Relationship Id="rId433" Type="http://schemas.openxmlformats.org/officeDocument/2006/relationships/hyperlink" Target="http://pbs.twimg.com/profile_images/1128046612008329218/OUpiu5hh_normal.png" TargetMode="External" /><Relationship Id="rId434" Type="http://schemas.openxmlformats.org/officeDocument/2006/relationships/hyperlink" Target="http://pbs.twimg.com/profile_images/1072899034606723073/RfRvNlUy_normal.jpg" TargetMode="External" /><Relationship Id="rId435" Type="http://schemas.openxmlformats.org/officeDocument/2006/relationships/hyperlink" Target="http://pbs.twimg.com/profile_images/479285078934040576/HpVirH6r_normal.jpeg" TargetMode="External" /><Relationship Id="rId436" Type="http://schemas.openxmlformats.org/officeDocument/2006/relationships/hyperlink" Target="http://pbs.twimg.com/profile_images/993649592422907904/yD7LkqU2_normal.jpg" TargetMode="External" /><Relationship Id="rId437" Type="http://schemas.openxmlformats.org/officeDocument/2006/relationships/hyperlink" Target="http://pbs.twimg.com/profile_images/752429386184306688/JJCVGyYv_normal.jpg" TargetMode="External" /><Relationship Id="rId438" Type="http://schemas.openxmlformats.org/officeDocument/2006/relationships/hyperlink" Target="http://pbs.twimg.com/profile_images/1121531116085751808/JMJmjDdW_normal.jpg" TargetMode="External" /><Relationship Id="rId439" Type="http://schemas.openxmlformats.org/officeDocument/2006/relationships/hyperlink" Target="http://pbs.twimg.com/profile_images/1098107131679641600/O8cov6pb_normal.png" TargetMode="External" /><Relationship Id="rId440" Type="http://schemas.openxmlformats.org/officeDocument/2006/relationships/hyperlink" Target="http://pbs.twimg.com/profile_images/1149715874175000577/Al17cVfx_normal.jpg" TargetMode="External" /><Relationship Id="rId441" Type="http://schemas.openxmlformats.org/officeDocument/2006/relationships/hyperlink" Target="http://pbs.twimg.com/profile_images/979311951456055296/nN4E7f5K_normal.jpg" TargetMode="External" /><Relationship Id="rId442" Type="http://schemas.openxmlformats.org/officeDocument/2006/relationships/hyperlink" Target="http://pbs.twimg.com/profile_images/1073673035972923392/nbeZhx2L_normal.jpg" TargetMode="External" /><Relationship Id="rId443" Type="http://schemas.openxmlformats.org/officeDocument/2006/relationships/hyperlink" Target="http://pbs.twimg.com/profile_images/688526173937115137/ydfeBsgk_normal.png" TargetMode="External" /><Relationship Id="rId444" Type="http://schemas.openxmlformats.org/officeDocument/2006/relationships/hyperlink" Target="http://pbs.twimg.com/profile_images/1136302589316780032/4oI0iYnW_normal.png" TargetMode="External" /><Relationship Id="rId445" Type="http://schemas.openxmlformats.org/officeDocument/2006/relationships/hyperlink" Target="http://pbs.twimg.com/profile_images/959369369884164096/acJzKGJc_normal.jpg" TargetMode="External" /><Relationship Id="rId446" Type="http://schemas.openxmlformats.org/officeDocument/2006/relationships/hyperlink" Target="http://pbs.twimg.com/profile_images/1041029715363069952/ekF0BCup_normal.jpg" TargetMode="External" /><Relationship Id="rId447" Type="http://schemas.openxmlformats.org/officeDocument/2006/relationships/hyperlink" Target="http://pbs.twimg.com/profile_images/772931207105359873/Oz-qDBxE_normal.jpg" TargetMode="External" /><Relationship Id="rId448" Type="http://schemas.openxmlformats.org/officeDocument/2006/relationships/hyperlink" Target="http://pbs.twimg.com/profile_images/1142897501860704257/b0NvOzk-_normal.jpg" TargetMode="External" /><Relationship Id="rId449" Type="http://schemas.openxmlformats.org/officeDocument/2006/relationships/hyperlink" Target="http://pbs.twimg.com/profile_images/880506581640773632/eNTAl2D__normal.jpg" TargetMode="External" /><Relationship Id="rId450" Type="http://schemas.openxmlformats.org/officeDocument/2006/relationships/hyperlink" Target="http://pbs.twimg.com/profile_images/926788944297103361/o9tVzxqK_normal.jpg" TargetMode="External" /><Relationship Id="rId451" Type="http://schemas.openxmlformats.org/officeDocument/2006/relationships/hyperlink" Target="http://pbs.twimg.com/profile_images/508960761826131968/LnvhR8ED_normal.png" TargetMode="External" /><Relationship Id="rId452" Type="http://schemas.openxmlformats.org/officeDocument/2006/relationships/hyperlink" Target="http://pbs.twimg.com/profile_images/866588686749773824/TUXgZPt5_normal.jpg" TargetMode="External" /><Relationship Id="rId453" Type="http://schemas.openxmlformats.org/officeDocument/2006/relationships/hyperlink" Target="http://pbs.twimg.com/profile_images/1040227290691653633/Z1g-upCw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pbs.twimg.com/profile_images/1071857523517521920/x9q7d9iA_normal.jp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pbs.twimg.com/profile_images/1094975305356398593/P--bKfyo_normal.jpg" TargetMode="External" /><Relationship Id="rId458" Type="http://schemas.openxmlformats.org/officeDocument/2006/relationships/hyperlink" Target="http://pbs.twimg.com/profile_images/1024715710776463361/ZJ5fPQHi_normal.jpg" TargetMode="External" /><Relationship Id="rId459" Type="http://schemas.openxmlformats.org/officeDocument/2006/relationships/hyperlink" Target="http://pbs.twimg.com/profile_images/1029045109579497474/UhsEpFpX_normal.jpg" TargetMode="External" /><Relationship Id="rId460" Type="http://schemas.openxmlformats.org/officeDocument/2006/relationships/hyperlink" Target="http://pbs.twimg.com/profile_images/1013677783300665344/RqhvBSM3_normal.jpg" TargetMode="External" /><Relationship Id="rId461" Type="http://schemas.openxmlformats.org/officeDocument/2006/relationships/hyperlink" Target="http://pbs.twimg.com/profile_images/814461106638950400/XMAXPklH_normal.jpg" TargetMode="External" /><Relationship Id="rId462" Type="http://schemas.openxmlformats.org/officeDocument/2006/relationships/hyperlink" Target="http://pbs.twimg.com/profile_images/1139910211983093760/1PWHNJxP_normal.png" TargetMode="External" /><Relationship Id="rId463" Type="http://schemas.openxmlformats.org/officeDocument/2006/relationships/hyperlink" Target="http://pbs.twimg.com/profile_images/1125220226688114689/hquiHgwr_normal.jpg" TargetMode="External" /><Relationship Id="rId464" Type="http://schemas.openxmlformats.org/officeDocument/2006/relationships/hyperlink" Target="http://pbs.twimg.com/profile_images/1148945970576744448/deZUheNd_normal.jpg" TargetMode="External" /><Relationship Id="rId465" Type="http://schemas.openxmlformats.org/officeDocument/2006/relationships/hyperlink" Target="http://pbs.twimg.com/profile_images/1122062925114404865/dynoi0jl_normal.jpg" TargetMode="External" /><Relationship Id="rId466" Type="http://schemas.openxmlformats.org/officeDocument/2006/relationships/hyperlink" Target="http://pbs.twimg.com/profile_images/1128473347900301312/1xpxO68D_normal.jpg" TargetMode="External" /><Relationship Id="rId467" Type="http://schemas.openxmlformats.org/officeDocument/2006/relationships/hyperlink" Target="http://pbs.twimg.com/profile_images/1102918674271358976/fLV7xAYD_normal.jpg" TargetMode="External" /><Relationship Id="rId468" Type="http://schemas.openxmlformats.org/officeDocument/2006/relationships/hyperlink" Target="http://pbs.twimg.com/profile_images/1104532320676012032/CnxC3-A1_normal.png" TargetMode="External" /><Relationship Id="rId469" Type="http://schemas.openxmlformats.org/officeDocument/2006/relationships/hyperlink" Target="http://pbs.twimg.com/profile_images/1102268137737576448/j_ehAmkM_normal.jpg" TargetMode="External" /><Relationship Id="rId470" Type="http://schemas.openxmlformats.org/officeDocument/2006/relationships/hyperlink" Target="http://pbs.twimg.com/profile_images/874852138408660993/m63pgUHI_normal.jpg" TargetMode="External" /><Relationship Id="rId471" Type="http://schemas.openxmlformats.org/officeDocument/2006/relationships/hyperlink" Target="http://pbs.twimg.com/profile_images/1124519014468870144/LwpJyYcB_normal.png" TargetMode="External" /><Relationship Id="rId472" Type="http://schemas.openxmlformats.org/officeDocument/2006/relationships/hyperlink" Target="http://pbs.twimg.com/profile_images/1108090082219737088/jfTqPRi-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958117993413783554/znQvD4cS_normal.jpg" TargetMode="External" /><Relationship Id="rId475" Type="http://schemas.openxmlformats.org/officeDocument/2006/relationships/hyperlink" Target="http://pbs.twimg.com/profile_images/1075249738528817154/P30ZyPZa_normal.jpg" TargetMode="External" /><Relationship Id="rId476" Type="http://schemas.openxmlformats.org/officeDocument/2006/relationships/hyperlink" Target="http://pbs.twimg.com/profile_images/1011911341819359232/h3U6W1Dh_normal.jpg" TargetMode="External" /><Relationship Id="rId477" Type="http://schemas.openxmlformats.org/officeDocument/2006/relationships/hyperlink" Target="http://pbs.twimg.com/profile_images/1147060810369372161/0Cido6wb_normal.jpg" TargetMode="External" /><Relationship Id="rId478" Type="http://schemas.openxmlformats.org/officeDocument/2006/relationships/hyperlink" Target="http://pbs.twimg.com/profile_images/928364102258429952/mWgQ-Kgl_normal.jpg" TargetMode="External" /><Relationship Id="rId479" Type="http://schemas.openxmlformats.org/officeDocument/2006/relationships/hyperlink" Target="http://pbs.twimg.com/profile_images/1129209256513855488/2R2Oh0gB_normal.jpg" TargetMode="External" /><Relationship Id="rId480" Type="http://schemas.openxmlformats.org/officeDocument/2006/relationships/hyperlink" Target="http://pbs.twimg.com/profile_images/1117397300991733766/b4bnQQPM_normal.jpg" TargetMode="External" /><Relationship Id="rId481" Type="http://schemas.openxmlformats.org/officeDocument/2006/relationships/hyperlink" Target="http://pbs.twimg.com/profile_images/1140464582814834688/XDoUqqYV_normal.jpg" TargetMode="External" /><Relationship Id="rId482" Type="http://schemas.openxmlformats.org/officeDocument/2006/relationships/hyperlink" Target="http://pbs.twimg.com/profile_images/965823125341556736/9-DKUP2S_normal.jpg" TargetMode="External" /><Relationship Id="rId483" Type="http://schemas.openxmlformats.org/officeDocument/2006/relationships/hyperlink" Target="http://pbs.twimg.com/profile_images/873196775590559748/3jZ20C1w_normal.jpg" TargetMode="External" /><Relationship Id="rId484" Type="http://schemas.openxmlformats.org/officeDocument/2006/relationships/hyperlink" Target="http://pbs.twimg.com/profile_images/1142535203396694016/UZ-kDeNv_normal.jpg" TargetMode="External" /><Relationship Id="rId485" Type="http://schemas.openxmlformats.org/officeDocument/2006/relationships/hyperlink" Target="http://pbs.twimg.com/profile_images/1138649271270608898/wgnmasrG_normal.jpg" TargetMode="External" /><Relationship Id="rId486" Type="http://schemas.openxmlformats.org/officeDocument/2006/relationships/hyperlink" Target="http://pbs.twimg.com/profile_images/1062428640707674113/lKB7f7sY_normal.jpg" TargetMode="External" /><Relationship Id="rId487" Type="http://schemas.openxmlformats.org/officeDocument/2006/relationships/hyperlink" Target="http://pbs.twimg.com/profile_images/1060523575365550085/CA7Lgint_normal.jpg" TargetMode="External" /><Relationship Id="rId488" Type="http://schemas.openxmlformats.org/officeDocument/2006/relationships/hyperlink" Target="http://pbs.twimg.com/profile_images/1108254428262555648/Wd2xIH-Z_normal.jpg" TargetMode="External" /><Relationship Id="rId489" Type="http://schemas.openxmlformats.org/officeDocument/2006/relationships/hyperlink" Target="http://pbs.twimg.com/profile_images/1139745027964489728/yLQcumOk_normal.jpg" TargetMode="External" /><Relationship Id="rId490" Type="http://schemas.openxmlformats.org/officeDocument/2006/relationships/hyperlink" Target="http://pbs.twimg.com/profile_images/1147165987235667975/emNlB2I4_normal.jpg" TargetMode="External" /><Relationship Id="rId491" Type="http://schemas.openxmlformats.org/officeDocument/2006/relationships/hyperlink" Target="http://pbs.twimg.com/profile_images/1148807838774394880/e_DXhW66_normal.jpg" TargetMode="External" /><Relationship Id="rId492" Type="http://schemas.openxmlformats.org/officeDocument/2006/relationships/hyperlink" Target="http://pbs.twimg.com/profile_images/1129058158616358914/3Xs85gxc_normal.jpg" TargetMode="External" /><Relationship Id="rId493" Type="http://schemas.openxmlformats.org/officeDocument/2006/relationships/hyperlink" Target="http://pbs.twimg.com/profile_images/1115647447030804480/3yPKDKIp_normal.jpg" TargetMode="External" /><Relationship Id="rId494" Type="http://schemas.openxmlformats.org/officeDocument/2006/relationships/hyperlink" Target="http://pbs.twimg.com/profile_images/984266326406520832/CNA4evV8_normal.jpg" TargetMode="External" /><Relationship Id="rId495" Type="http://schemas.openxmlformats.org/officeDocument/2006/relationships/hyperlink" Target="http://pbs.twimg.com/profile_images/999520504728846336/wlafG8rc_normal.jpg" TargetMode="External" /><Relationship Id="rId496" Type="http://schemas.openxmlformats.org/officeDocument/2006/relationships/hyperlink" Target="http://pbs.twimg.com/profile_images/1013930917570666496/1zaNLilx_normal.jpg" TargetMode="External" /><Relationship Id="rId497" Type="http://schemas.openxmlformats.org/officeDocument/2006/relationships/hyperlink" Target="http://pbs.twimg.com/profile_images/990657482203713536/MZ-D-16Y_normal.jpg" TargetMode="External" /><Relationship Id="rId498" Type="http://schemas.openxmlformats.org/officeDocument/2006/relationships/hyperlink" Target="http://pbs.twimg.com/profile_images/1099123219091636224/5-CjOHgr_normal.jpg" TargetMode="External" /><Relationship Id="rId499" Type="http://schemas.openxmlformats.org/officeDocument/2006/relationships/hyperlink" Target="http://pbs.twimg.com/profile_images/901799627799674880/tS101DHS_normal.jpg" TargetMode="External" /><Relationship Id="rId500" Type="http://schemas.openxmlformats.org/officeDocument/2006/relationships/hyperlink" Target="http://pbs.twimg.com/profile_images/1109998520/Fred_Twitter_normal.jpg" TargetMode="External" /><Relationship Id="rId501" Type="http://schemas.openxmlformats.org/officeDocument/2006/relationships/hyperlink" Target="http://pbs.twimg.com/profile_images/626127448514494464/JAnon_Rk_normal.jpg" TargetMode="External" /><Relationship Id="rId502" Type="http://schemas.openxmlformats.org/officeDocument/2006/relationships/hyperlink" Target="http://pbs.twimg.com/profile_images/694018961407541248/fTtl85gx_normal.jpg" TargetMode="External" /><Relationship Id="rId503" Type="http://schemas.openxmlformats.org/officeDocument/2006/relationships/hyperlink" Target="http://pbs.twimg.com/profile_images/1047094337887244288/mfNzVLQ4_normal.jpg" TargetMode="External" /><Relationship Id="rId504" Type="http://schemas.openxmlformats.org/officeDocument/2006/relationships/hyperlink" Target="http://pbs.twimg.com/profile_images/921688782239174656/88hKpPbD_normal.jpg" TargetMode="External" /><Relationship Id="rId505" Type="http://schemas.openxmlformats.org/officeDocument/2006/relationships/hyperlink" Target="http://pbs.twimg.com/profile_images/1111233129489092608/2I5Qf3Sk_normal.png" TargetMode="External" /><Relationship Id="rId506" Type="http://schemas.openxmlformats.org/officeDocument/2006/relationships/hyperlink" Target="http://pbs.twimg.com/profile_images/1131532028854382592/jnHf4dCU_normal.png" TargetMode="External" /><Relationship Id="rId507" Type="http://schemas.openxmlformats.org/officeDocument/2006/relationships/hyperlink" Target="http://pbs.twimg.com/profile_images/1147133291595804673/DElvi92l_normal.png" TargetMode="External" /><Relationship Id="rId508" Type="http://schemas.openxmlformats.org/officeDocument/2006/relationships/hyperlink" Target="http://pbs.twimg.com/profile_images/830927771484430336/Lb1GBxc3_normal.jpg" TargetMode="External" /><Relationship Id="rId509" Type="http://schemas.openxmlformats.org/officeDocument/2006/relationships/hyperlink" Target="http://pbs.twimg.com/profile_images/1083939428488359936/ydvW3V-n_normal.jpg" TargetMode="External" /><Relationship Id="rId510" Type="http://schemas.openxmlformats.org/officeDocument/2006/relationships/hyperlink" Target="http://pbs.twimg.com/profile_images/803676135469056000/JIfLGsbo_normal.jpg" TargetMode="External" /><Relationship Id="rId511" Type="http://schemas.openxmlformats.org/officeDocument/2006/relationships/hyperlink" Target="http://pbs.twimg.com/profile_images/977035097063940096/JAmMu7B9_normal.jpg" TargetMode="External" /><Relationship Id="rId512" Type="http://schemas.openxmlformats.org/officeDocument/2006/relationships/hyperlink" Target="http://pbs.twimg.com/profile_images/1095400747716435969/S1Qc55yJ_normal.jpg" TargetMode="External" /><Relationship Id="rId513" Type="http://schemas.openxmlformats.org/officeDocument/2006/relationships/hyperlink" Target="http://pbs.twimg.com/profile_images/1121142210127368194/zlkIZ6nR_normal.jpg" TargetMode="External" /><Relationship Id="rId514" Type="http://schemas.openxmlformats.org/officeDocument/2006/relationships/hyperlink" Target="http://pbs.twimg.com/profile_images/1092766398454161408/Vv12Bzui_normal.jpg" TargetMode="External" /><Relationship Id="rId515" Type="http://schemas.openxmlformats.org/officeDocument/2006/relationships/hyperlink" Target="http://pbs.twimg.com/profile_images/1004729012571332608/0e8Lc6jl_normal.jpg" TargetMode="External" /><Relationship Id="rId516" Type="http://schemas.openxmlformats.org/officeDocument/2006/relationships/hyperlink" Target="http://pbs.twimg.com/profile_images/713369175301820417/UnQKODFd_normal.jpg" TargetMode="External" /><Relationship Id="rId517" Type="http://schemas.openxmlformats.org/officeDocument/2006/relationships/hyperlink" Target="http://pbs.twimg.com/profile_images/884606234393018369/F6esxVge_normal.jpg" TargetMode="External" /><Relationship Id="rId518" Type="http://schemas.openxmlformats.org/officeDocument/2006/relationships/hyperlink" Target="http://pbs.twimg.com/profile_images/1149579112236761088/qSEi2til_normal.jpg" TargetMode="External" /><Relationship Id="rId519" Type="http://schemas.openxmlformats.org/officeDocument/2006/relationships/hyperlink" Target="http://pbs.twimg.com/profile_images/1003126507613585411/BTixbXOf_normal.jpg" TargetMode="External" /><Relationship Id="rId520" Type="http://schemas.openxmlformats.org/officeDocument/2006/relationships/hyperlink" Target="http://pbs.twimg.com/profile_images/1144061454074744832/oHD0v9G5_normal.jpg" TargetMode="External" /><Relationship Id="rId521" Type="http://schemas.openxmlformats.org/officeDocument/2006/relationships/hyperlink" Target="http://pbs.twimg.com/profile_images/819629543027834886/ax_Bugws_normal.jpg" TargetMode="External" /><Relationship Id="rId522" Type="http://schemas.openxmlformats.org/officeDocument/2006/relationships/hyperlink" Target="http://pbs.twimg.com/profile_images/1071580784555909120/_wnekqmC_normal.jpg" TargetMode="External" /><Relationship Id="rId523" Type="http://schemas.openxmlformats.org/officeDocument/2006/relationships/hyperlink" Target="http://pbs.twimg.com/profile_images/1107799341564080131/8E9biIpz_normal.jpg" TargetMode="External" /><Relationship Id="rId524" Type="http://schemas.openxmlformats.org/officeDocument/2006/relationships/hyperlink" Target="http://pbs.twimg.com/profile_images/861270323680997376/uAnM86ui_normal.jpg" TargetMode="External" /><Relationship Id="rId525" Type="http://schemas.openxmlformats.org/officeDocument/2006/relationships/hyperlink" Target="http://pbs.twimg.com/profile_images/874276197357596672/kUuht00m_normal.jpg" TargetMode="External" /><Relationship Id="rId526" Type="http://schemas.openxmlformats.org/officeDocument/2006/relationships/hyperlink" Target="http://pbs.twimg.com/profile_images/1146696964345479168/5mpXQw8l_normal.jpg" TargetMode="External" /><Relationship Id="rId527" Type="http://schemas.openxmlformats.org/officeDocument/2006/relationships/hyperlink" Target="http://pbs.twimg.com/profile_images/1114589442189217794/UbAlZFkq_normal.jpg" TargetMode="External" /><Relationship Id="rId528" Type="http://schemas.openxmlformats.org/officeDocument/2006/relationships/hyperlink" Target="http://pbs.twimg.com/profile_images/1130636739716894721/tUoaMs2G_normal.jpg" TargetMode="External" /><Relationship Id="rId529" Type="http://schemas.openxmlformats.org/officeDocument/2006/relationships/hyperlink" Target="http://pbs.twimg.com/profile_images/1106290947225198597/RAjZbXVA_normal.jpg" TargetMode="External" /><Relationship Id="rId530" Type="http://schemas.openxmlformats.org/officeDocument/2006/relationships/hyperlink" Target="http://pbs.twimg.com/profile_images/1121136445811503104/zIqb3qhX_normal.png" TargetMode="External" /><Relationship Id="rId531" Type="http://schemas.openxmlformats.org/officeDocument/2006/relationships/hyperlink" Target="http://pbs.twimg.com/profile_images/1042822966436921344/cOnI_uty_normal.jpg" TargetMode="External" /><Relationship Id="rId532" Type="http://schemas.openxmlformats.org/officeDocument/2006/relationships/hyperlink" Target="http://pbs.twimg.com/profile_images/771099705631764485/uwmJ8_jm_normal.jpg" TargetMode="External" /><Relationship Id="rId533" Type="http://schemas.openxmlformats.org/officeDocument/2006/relationships/hyperlink" Target="http://pbs.twimg.com/profile_images/732955284386144257/xrqTlucS_normal.jpg" TargetMode="External" /><Relationship Id="rId534" Type="http://schemas.openxmlformats.org/officeDocument/2006/relationships/hyperlink" Target="http://pbs.twimg.com/profile_images/1145766260355022848/ca6SH_UJ_normal.jpg" TargetMode="External" /><Relationship Id="rId535" Type="http://schemas.openxmlformats.org/officeDocument/2006/relationships/hyperlink" Target="http://pbs.twimg.com/profile_images/789205487304581120/m9yu5uE__normal.jpg" TargetMode="External" /><Relationship Id="rId536" Type="http://schemas.openxmlformats.org/officeDocument/2006/relationships/hyperlink" Target="http://pbs.twimg.com/profile_images/918274171431370752/vuFBvkws_normal.jpg" TargetMode="External" /><Relationship Id="rId537" Type="http://schemas.openxmlformats.org/officeDocument/2006/relationships/hyperlink" Target="http://pbs.twimg.com/profile_images/919588680636833792/zInJCegY_normal.jpg" TargetMode="External" /><Relationship Id="rId538" Type="http://schemas.openxmlformats.org/officeDocument/2006/relationships/hyperlink" Target="http://pbs.twimg.com/profile_images/761799215404109824/71G1w_T8_normal.jpg" TargetMode="External" /><Relationship Id="rId539" Type="http://schemas.openxmlformats.org/officeDocument/2006/relationships/hyperlink" Target="http://pbs.twimg.com/profile_images/865440783444320259/LDZkKH5F_normal.jpg" TargetMode="External" /><Relationship Id="rId540" Type="http://schemas.openxmlformats.org/officeDocument/2006/relationships/hyperlink" Target="http://pbs.twimg.com/profile_images/1087780190409740288/Ao_klrD1_normal.jpg" TargetMode="External" /><Relationship Id="rId541" Type="http://schemas.openxmlformats.org/officeDocument/2006/relationships/hyperlink" Target="http://pbs.twimg.com/profile_images/828907922403053568/AG7DtLxE_normal.jpg" TargetMode="External" /><Relationship Id="rId542" Type="http://schemas.openxmlformats.org/officeDocument/2006/relationships/hyperlink" Target="http://pbs.twimg.com/profile_images/1148499251376381952/pNi-wVSp_normal.png" TargetMode="External" /><Relationship Id="rId543" Type="http://schemas.openxmlformats.org/officeDocument/2006/relationships/hyperlink" Target="http://pbs.twimg.com/profile_images/1091405178639532032/AVMvHLEI_normal.jpg" TargetMode="External" /><Relationship Id="rId544" Type="http://schemas.openxmlformats.org/officeDocument/2006/relationships/hyperlink" Target="http://pbs.twimg.com/profile_images/951460469939867648/239tUyvP_normal.jpg" TargetMode="External" /><Relationship Id="rId545" Type="http://schemas.openxmlformats.org/officeDocument/2006/relationships/hyperlink" Target="http://pbs.twimg.com/profile_images/1103309489711783951/TGAfvqrn_normal.png" TargetMode="External" /><Relationship Id="rId546" Type="http://schemas.openxmlformats.org/officeDocument/2006/relationships/hyperlink" Target="http://pbs.twimg.com/profile_images/659167736816365568/SQ0LhRqE_normal.jpg" TargetMode="External" /><Relationship Id="rId547" Type="http://schemas.openxmlformats.org/officeDocument/2006/relationships/hyperlink" Target="http://pbs.twimg.com/profile_images/1097583096260636672/1j6Pt4RO_normal.png" TargetMode="External" /><Relationship Id="rId548" Type="http://schemas.openxmlformats.org/officeDocument/2006/relationships/hyperlink" Target="http://pbs.twimg.com/profile_images/1008112556626579456/W462Kh1K_normal.jpg" TargetMode="External" /><Relationship Id="rId549" Type="http://schemas.openxmlformats.org/officeDocument/2006/relationships/hyperlink" Target="http://pbs.twimg.com/profile_images/1021357292703363074/gi7EdqFg_normal.jpg" TargetMode="External" /><Relationship Id="rId550" Type="http://schemas.openxmlformats.org/officeDocument/2006/relationships/hyperlink" Target="http://pbs.twimg.com/profile_images/1109445658271010816/2OwgeCxT_normal.png" TargetMode="External" /><Relationship Id="rId551" Type="http://schemas.openxmlformats.org/officeDocument/2006/relationships/hyperlink" Target="http://pbs.twimg.com/profile_images/3545642487/7445710692b6b99ca73a7d08785025ac_normal.jpeg" TargetMode="External" /><Relationship Id="rId552" Type="http://schemas.openxmlformats.org/officeDocument/2006/relationships/hyperlink" Target="http://pbs.twimg.com/profile_images/1081384191625850881/mzIi0DAL_normal.jpg" TargetMode="External" /><Relationship Id="rId553" Type="http://schemas.openxmlformats.org/officeDocument/2006/relationships/hyperlink" Target="http://pbs.twimg.com/profile_images/1121917498109112325/qhYOQi5W_normal.jpg" TargetMode="External" /><Relationship Id="rId554" Type="http://schemas.openxmlformats.org/officeDocument/2006/relationships/hyperlink" Target="http://pbs.twimg.com/profile_images/843853694948978688/7Zljlxvm_normal.jpg" TargetMode="External" /><Relationship Id="rId555" Type="http://schemas.openxmlformats.org/officeDocument/2006/relationships/hyperlink" Target="http://pbs.twimg.com/profile_images/963904127360172044/Aneo72um_normal.jpg" TargetMode="External" /><Relationship Id="rId556" Type="http://schemas.openxmlformats.org/officeDocument/2006/relationships/hyperlink" Target="http://pbs.twimg.com/profile_images/1145648091606863874/hXiSmb9J_normal.jpg" TargetMode="External" /><Relationship Id="rId557" Type="http://schemas.openxmlformats.org/officeDocument/2006/relationships/hyperlink" Target="http://pbs.twimg.com/profile_images/955897580747079680/8N4Ynhhd_normal.jpg" TargetMode="External" /><Relationship Id="rId558" Type="http://schemas.openxmlformats.org/officeDocument/2006/relationships/hyperlink" Target="http://pbs.twimg.com/profile_images/810571465569538048/Q1KCwGOS_normal.jpg" TargetMode="External" /><Relationship Id="rId559" Type="http://schemas.openxmlformats.org/officeDocument/2006/relationships/hyperlink" Target="http://pbs.twimg.com/profile_images/3189033715/c268b328bb7fb794d841d35107b32487_normal.jpeg" TargetMode="External" /><Relationship Id="rId560" Type="http://schemas.openxmlformats.org/officeDocument/2006/relationships/hyperlink" Target="http://pbs.twimg.com/profile_images/1066911566677721088/Y2c6R_vM_normal.jpg" TargetMode="External" /><Relationship Id="rId561" Type="http://schemas.openxmlformats.org/officeDocument/2006/relationships/hyperlink" Target="http://pbs.twimg.com/profile_images/815945781802844160/WkHtVTua_normal.jpg" TargetMode="External" /><Relationship Id="rId562" Type="http://schemas.openxmlformats.org/officeDocument/2006/relationships/hyperlink" Target="http://pbs.twimg.com/profile_images/543701215264006144/OrNkt7_Z_normal.jpeg" TargetMode="External" /><Relationship Id="rId563" Type="http://schemas.openxmlformats.org/officeDocument/2006/relationships/hyperlink" Target="http://pbs.twimg.com/profile_images/1147333215180341248/8swfnB43_normal.jpg" TargetMode="External" /><Relationship Id="rId564" Type="http://schemas.openxmlformats.org/officeDocument/2006/relationships/hyperlink" Target="http://pbs.twimg.com/profile_images/1048935785066647552/JWuAZI2e_normal.jpg" TargetMode="External" /><Relationship Id="rId565" Type="http://schemas.openxmlformats.org/officeDocument/2006/relationships/hyperlink" Target="http://pbs.twimg.com/profile_images/997207206587088897/xqOt-qAb_normal.jpg" TargetMode="External" /><Relationship Id="rId566" Type="http://schemas.openxmlformats.org/officeDocument/2006/relationships/hyperlink" Target="http://pbs.twimg.com/profile_images/717015821797736449/zetMJZTe_normal.jpg" TargetMode="External" /><Relationship Id="rId567" Type="http://schemas.openxmlformats.org/officeDocument/2006/relationships/hyperlink" Target="http://pbs.twimg.com/profile_images/1059975513433763841/2WOI9WtB_normal.jpg" TargetMode="External" /><Relationship Id="rId568" Type="http://schemas.openxmlformats.org/officeDocument/2006/relationships/hyperlink" Target="http://pbs.twimg.com/profile_images/1059974710753030146/RKNXTHTS_normal.jpg" TargetMode="External" /><Relationship Id="rId569" Type="http://schemas.openxmlformats.org/officeDocument/2006/relationships/hyperlink" Target="http://pbs.twimg.com/profile_images/1136369779374059520/ZYmLzUtO_normal.png" TargetMode="External" /><Relationship Id="rId570" Type="http://schemas.openxmlformats.org/officeDocument/2006/relationships/hyperlink" Target="http://pbs.twimg.com/profile_images/1872581065/_cid_599_normal.jpg" TargetMode="External" /><Relationship Id="rId571" Type="http://schemas.openxmlformats.org/officeDocument/2006/relationships/hyperlink" Target="http://pbs.twimg.com/profile_images/1064665266435559424/wZtYO03x_normal.jpg" TargetMode="External" /><Relationship Id="rId572" Type="http://schemas.openxmlformats.org/officeDocument/2006/relationships/hyperlink" Target="http://pbs.twimg.com/profile_images/3736492331/abb2ac2e9d4c63cc2b7695b3fc0ce7f1_normal.jpeg" TargetMode="External" /><Relationship Id="rId573" Type="http://schemas.openxmlformats.org/officeDocument/2006/relationships/hyperlink" Target="http://pbs.twimg.com/profile_images/530024491703738368/IpUWoLDg_normal.jpeg" TargetMode="External" /><Relationship Id="rId574" Type="http://schemas.openxmlformats.org/officeDocument/2006/relationships/hyperlink" Target="http://pbs.twimg.com/profile_images/1121169079665082368/VPRxuoSd_normal.jpg" TargetMode="External" /><Relationship Id="rId575" Type="http://schemas.openxmlformats.org/officeDocument/2006/relationships/hyperlink" Target="http://pbs.twimg.com/profile_images/767014602169286656/gAInEenp_normal.jpg" TargetMode="External" /><Relationship Id="rId576" Type="http://schemas.openxmlformats.org/officeDocument/2006/relationships/hyperlink" Target="http://pbs.twimg.com/profile_images/2753962949/d913bccc51b2ff26f2e7204ab60a24e9_normal.jpeg" TargetMode="External" /><Relationship Id="rId577" Type="http://schemas.openxmlformats.org/officeDocument/2006/relationships/hyperlink" Target="http://pbs.twimg.com/profile_images/552979689824731136/YkHPbvTy_normal.jpeg" TargetMode="External" /><Relationship Id="rId578" Type="http://schemas.openxmlformats.org/officeDocument/2006/relationships/hyperlink" Target="http://pbs.twimg.com/profile_images/1060139923796361218/hzZZAXyv_normal.jpg" TargetMode="External" /><Relationship Id="rId579" Type="http://schemas.openxmlformats.org/officeDocument/2006/relationships/hyperlink" Target="http://pbs.twimg.com/profile_images/1147921160350380032/gN1fv65u_normal.jpg" TargetMode="External" /><Relationship Id="rId580" Type="http://schemas.openxmlformats.org/officeDocument/2006/relationships/hyperlink" Target="http://pbs.twimg.com/profile_images/1041680654616936448/VtzNQhRC_normal.jpg" TargetMode="External" /><Relationship Id="rId581" Type="http://schemas.openxmlformats.org/officeDocument/2006/relationships/hyperlink" Target="http://pbs.twimg.com/profile_images/790928514136481795/ZaybxlPA_normal.jpg" TargetMode="External" /><Relationship Id="rId582" Type="http://schemas.openxmlformats.org/officeDocument/2006/relationships/hyperlink" Target="http://pbs.twimg.com/profile_images/1141011657860083712/0HMDcgBo_normal.jpg" TargetMode="External" /><Relationship Id="rId583" Type="http://schemas.openxmlformats.org/officeDocument/2006/relationships/hyperlink" Target="http://pbs.twimg.com/profile_images/966676343365791745/juOXzDmw_normal.jpg" TargetMode="External" /><Relationship Id="rId584" Type="http://schemas.openxmlformats.org/officeDocument/2006/relationships/hyperlink" Target="http://pbs.twimg.com/profile_images/664146719245000704/EEQl7K44_normal.jpg" TargetMode="External" /><Relationship Id="rId585" Type="http://schemas.openxmlformats.org/officeDocument/2006/relationships/hyperlink" Target="http://pbs.twimg.com/profile_images/1139322599224332288/rZyiZylR_normal.jpg" TargetMode="External" /><Relationship Id="rId586" Type="http://schemas.openxmlformats.org/officeDocument/2006/relationships/hyperlink" Target="http://pbs.twimg.com/profile_images/898216681394262016/Ojqui59V_normal.jpg" TargetMode="External" /><Relationship Id="rId587" Type="http://schemas.openxmlformats.org/officeDocument/2006/relationships/hyperlink" Target="http://pbs.twimg.com/profile_images/1017274072156303360/XHuVo0pn_normal.jpg" TargetMode="External" /><Relationship Id="rId588" Type="http://schemas.openxmlformats.org/officeDocument/2006/relationships/hyperlink" Target="http://pbs.twimg.com/profile_images/892132892440051712/yZGhASS7_normal.jpg" TargetMode="External" /><Relationship Id="rId589" Type="http://schemas.openxmlformats.org/officeDocument/2006/relationships/hyperlink" Target="http://pbs.twimg.com/profile_images/978270779707154433/_2Q66n9p_normal.jpg" TargetMode="External" /><Relationship Id="rId590" Type="http://schemas.openxmlformats.org/officeDocument/2006/relationships/hyperlink" Target="http://pbs.twimg.com/profile_images/1003160959773495296/QNm1C2Ft_normal.jpg" TargetMode="External" /><Relationship Id="rId591" Type="http://schemas.openxmlformats.org/officeDocument/2006/relationships/hyperlink" Target="http://pbs.twimg.com/profile_images/1134250767303315456/FhVf3yGm_normal.jpg" TargetMode="External" /><Relationship Id="rId592" Type="http://schemas.openxmlformats.org/officeDocument/2006/relationships/hyperlink" Target="http://pbs.twimg.com/profile_images/1031586214548267009/oFJ3JNLB_normal.jpg" TargetMode="External" /><Relationship Id="rId593" Type="http://schemas.openxmlformats.org/officeDocument/2006/relationships/hyperlink" Target="http://pbs.twimg.com/profile_images/1115062335700389888/TBz-L-_s_normal.jpg" TargetMode="External" /><Relationship Id="rId594" Type="http://schemas.openxmlformats.org/officeDocument/2006/relationships/hyperlink" Target="http://pbs.twimg.com/profile_images/615598832726970372/jsK-gBSt_normal.png" TargetMode="External" /><Relationship Id="rId595" Type="http://schemas.openxmlformats.org/officeDocument/2006/relationships/hyperlink" Target="http://pbs.twimg.com/profile_images/1101456430593466369/tLtywTYG_normal.png" TargetMode="External" /><Relationship Id="rId596" Type="http://schemas.openxmlformats.org/officeDocument/2006/relationships/hyperlink" Target="http://pbs.twimg.com/profile_images/1036523824081186817/kN9DigTQ_normal.jpg" TargetMode="External" /><Relationship Id="rId597" Type="http://schemas.openxmlformats.org/officeDocument/2006/relationships/hyperlink" Target="http://pbs.twimg.com/profile_images/749364509190524928/UITNLp3U_normal.jpg" TargetMode="External" /><Relationship Id="rId598" Type="http://schemas.openxmlformats.org/officeDocument/2006/relationships/hyperlink" Target="http://pbs.twimg.com/profile_images/877903823133704194/Mqp1PXU8_normal.jpg" TargetMode="External" /><Relationship Id="rId599" Type="http://schemas.openxmlformats.org/officeDocument/2006/relationships/hyperlink" Target="http://pbs.twimg.com/profile_images/1276796161/IMAG0386_normal.jpg" TargetMode="External" /><Relationship Id="rId600" Type="http://schemas.openxmlformats.org/officeDocument/2006/relationships/hyperlink" Target="http://pbs.twimg.com/profile_images/1053339335217549312/3AsJxV1h_normal.jpg" TargetMode="External" /><Relationship Id="rId601" Type="http://schemas.openxmlformats.org/officeDocument/2006/relationships/hyperlink" Target="http://pbs.twimg.com/profile_images/1045016357257920512/1qA7HXn4_normal.jpg" TargetMode="External" /><Relationship Id="rId602" Type="http://schemas.openxmlformats.org/officeDocument/2006/relationships/hyperlink" Target="http://pbs.twimg.com/profile_images/1080045751886057482/PgOJPKDC_normal.jpg" TargetMode="External" /><Relationship Id="rId603" Type="http://schemas.openxmlformats.org/officeDocument/2006/relationships/hyperlink" Target="http://pbs.twimg.com/profile_images/1064309399869505537/mVj6BJXT_normal.jpg" TargetMode="External" /><Relationship Id="rId604" Type="http://schemas.openxmlformats.org/officeDocument/2006/relationships/hyperlink" Target="http://pbs.twimg.com/profile_images/1119611002834903041/lAqMOoPW_normal.png" TargetMode="External" /><Relationship Id="rId605" Type="http://schemas.openxmlformats.org/officeDocument/2006/relationships/hyperlink" Target="http://pbs.twimg.com/profile_images/546979559581552640/ptza_z32_normal.png" TargetMode="External" /><Relationship Id="rId606" Type="http://schemas.openxmlformats.org/officeDocument/2006/relationships/hyperlink" Target="http://pbs.twimg.com/profile_images/974270317857329153/LmQWEff3_normal.jpg" TargetMode="External" /><Relationship Id="rId607" Type="http://schemas.openxmlformats.org/officeDocument/2006/relationships/hyperlink" Target="http://pbs.twimg.com/profile_images/1147942124282896384/vtv3nmUb_normal.png" TargetMode="External" /><Relationship Id="rId608" Type="http://schemas.openxmlformats.org/officeDocument/2006/relationships/hyperlink" Target="http://pbs.twimg.com/profile_images/872825874571288576/hoGkjbsS_normal.jpg" TargetMode="External" /><Relationship Id="rId609" Type="http://schemas.openxmlformats.org/officeDocument/2006/relationships/hyperlink" Target="http://pbs.twimg.com/profile_images/1029384208836378626/oAdU6DEW_normal.jpg" TargetMode="External" /><Relationship Id="rId610" Type="http://schemas.openxmlformats.org/officeDocument/2006/relationships/hyperlink" Target="http://pbs.twimg.com/profile_images/897595726884085760/hMD7qjSZ_normal.jpg" TargetMode="External" /><Relationship Id="rId611" Type="http://schemas.openxmlformats.org/officeDocument/2006/relationships/hyperlink" Target="https://twitter.com/researchmrx" TargetMode="External" /><Relationship Id="rId612" Type="http://schemas.openxmlformats.org/officeDocument/2006/relationships/hyperlink" Target="https://twitter.com/jerrymtolle" TargetMode="External" /><Relationship Id="rId613" Type="http://schemas.openxmlformats.org/officeDocument/2006/relationships/hyperlink" Target="https://twitter.com/aggie_east1" TargetMode="External" /><Relationship Id="rId614" Type="http://schemas.openxmlformats.org/officeDocument/2006/relationships/hyperlink" Target="https://twitter.com/artemisfilms" TargetMode="External" /><Relationship Id="rId615" Type="http://schemas.openxmlformats.org/officeDocument/2006/relationships/hyperlink" Target="https://twitter.com/sbsondemand" TargetMode="External" /><Relationship Id="rId616" Type="http://schemas.openxmlformats.org/officeDocument/2006/relationships/hyperlink" Target="https://twitter.com/vfd128" TargetMode="External" /><Relationship Id="rId617" Type="http://schemas.openxmlformats.org/officeDocument/2006/relationships/hyperlink" Target="https://twitter.com/mishacollins" TargetMode="External" /><Relationship Id="rId618" Type="http://schemas.openxmlformats.org/officeDocument/2006/relationships/hyperlink" Target="https://twitter.com/nordcomputer" TargetMode="External" /><Relationship Id="rId619" Type="http://schemas.openxmlformats.org/officeDocument/2006/relationships/hyperlink" Target="https://twitter.com/veritasgenetics" TargetMode="External" /><Relationship Id="rId620" Type="http://schemas.openxmlformats.org/officeDocument/2006/relationships/hyperlink" Target="https://twitter.com/google" TargetMode="External" /><Relationship Id="rId621" Type="http://schemas.openxmlformats.org/officeDocument/2006/relationships/hyperlink" Target="https://twitter.com/dnacowgirl" TargetMode="External" /><Relationship Id="rId622" Type="http://schemas.openxmlformats.org/officeDocument/2006/relationships/hyperlink" Target="https://twitter.com/medium" TargetMode="External" /><Relationship Id="rId623" Type="http://schemas.openxmlformats.org/officeDocument/2006/relationships/hyperlink" Target="https://twitter.com/ozm" TargetMode="External" /><Relationship Id="rId624" Type="http://schemas.openxmlformats.org/officeDocument/2006/relationships/hyperlink" Target="https://twitter.com/emilylmullin" TargetMode="External" /><Relationship Id="rId625" Type="http://schemas.openxmlformats.org/officeDocument/2006/relationships/hyperlink" Target="https://twitter.com/mcgenome" TargetMode="External" /><Relationship Id="rId626" Type="http://schemas.openxmlformats.org/officeDocument/2006/relationships/hyperlink" Target="https://twitter.com/googleai" TargetMode="External" /><Relationship Id="rId627" Type="http://schemas.openxmlformats.org/officeDocument/2006/relationships/hyperlink" Target="https://twitter.com/piphutch1" TargetMode="External" /><Relationship Id="rId628" Type="http://schemas.openxmlformats.org/officeDocument/2006/relationships/hyperlink" Target="https://twitter.com/cakunyili" TargetMode="External" /><Relationship Id="rId629" Type="http://schemas.openxmlformats.org/officeDocument/2006/relationships/hyperlink" Target="https://twitter.com/therealmcteag" TargetMode="External" /><Relationship Id="rId630" Type="http://schemas.openxmlformats.org/officeDocument/2006/relationships/hyperlink" Target="https://twitter.com/lokeshbezzam" TargetMode="External" /><Relationship Id="rId631" Type="http://schemas.openxmlformats.org/officeDocument/2006/relationships/hyperlink" Target="https://twitter.com/sudhirchaudhary" TargetMode="External" /><Relationship Id="rId632" Type="http://schemas.openxmlformats.org/officeDocument/2006/relationships/hyperlink" Target="https://twitter.com/dnafitnesstest" TargetMode="External" /><Relationship Id="rId633" Type="http://schemas.openxmlformats.org/officeDocument/2006/relationships/hyperlink" Target="https://twitter.com/claireaforster" TargetMode="External" /><Relationship Id="rId634" Type="http://schemas.openxmlformats.org/officeDocument/2006/relationships/hyperlink" Target="https://twitter.com/elizabethvosk" TargetMode="External" /><Relationship Id="rId635" Type="http://schemas.openxmlformats.org/officeDocument/2006/relationships/hyperlink" Target="https://twitter.com/cleansleeping" TargetMode="External" /><Relationship Id="rId636" Type="http://schemas.openxmlformats.org/officeDocument/2006/relationships/hyperlink" Target="https://twitter.com/dnaintel" TargetMode="External" /><Relationship Id="rId637" Type="http://schemas.openxmlformats.org/officeDocument/2006/relationships/hyperlink" Target="https://twitter.com/tacticalvideos" TargetMode="External" /><Relationship Id="rId638" Type="http://schemas.openxmlformats.org/officeDocument/2006/relationships/hyperlink" Target="https://twitter.com/defencebriefing" TargetMode="External" /><Relationship Id="rId639" Type="http://schemas.openxmlformats.org/officeDocument/2006/relationships/hyperlink" Target="https://twitter.com/militarydotcom" TargetMode="External" /><Relationship Id="rId640" Type="http://schemas.openxmlformats.org/officeDocument/2006/relationships/hyperlink" Target="https://twitter.com/cellfreelab" TargetMode="External" /><Relationship Id="rId641" Type="http://schemas.openxmlformats.org/officeDocument/2006/relationships/hyperlink" Target="https://twitter.com/cnn" TargetMode="External" /><Relationship Id="rId642" Type="http://schemas.openxmlformats.org/officeDocument/2006/relationships/hyperlink" Target="https://twitter.com/rcadesignbio" TargetMode="External" /><Relationship Id="rId643" Type="http://schemas.openxmlformats.org/officeDocument/2006/relationships/hyperlink" Target="https://twitter.com/pivotcloud" TargetMode="External" /><Relationship Id="rId644" Type="http://schemas.openxmlformats.org/officeDocument/2006/relationships/hyperlink" Target="https://twitter.com/ediblearchive" TargetMode="External" /><Relationship Id="rId645" Type="http://schemas.openxmlformats.org/officeDocument/2006/relationships/hyperlink" Target="https://twitter.com/virastuceregim" TargetMode="External" /><Relationship Id="rId646" Type="http://schemas.openxmlformats.org/officeDocument/2006/relationships/hyperlink" Target="https://twitter.com/mn43751369" TargetMode="External" /><Relationship Id="rId647" Type="http://schemas.openxmlformats.org/officeDocument/2006/relationships/hyperlink" Target="https://twitter.com/howtofindcom" TargetMode="External" /><Relationship Id="rId648" Type="http://schemas.openxmlformats.org/officeDocument/2006/relationships/hyperlink" Target="https://twitter.com/lynnserafinn" TargetMode="External" /><Relationship Id="rId649" Type="http://schemas.openxmlformats.org/officeDocument/2006/relationships/hyperlink" Target="https://twitter.com/encrypgen" TargetMode="External" /><Relationship Id="rId650" Type="http://schemas.openxmlformats.org/officeDocument/2006/relationships/hyperlink" Target="https://twitter.com/thenextweb" TargetMode="External" /><Relationship Id="rId651" Type="http://schemas.openxmlformats.org/officeDocument/2006/relationships/hyperlink" Target="https://twitter.com/drkoepsell" TargetMode="External" /><Relationship Id="rId652" Type="http://schemas.openxmlformats.org/officeDocument/2006/relationships/hyperlink" Target="https://twitter.com/trojanmolotov" TargetMode="External" /><Relationship Id="rId653" Type="http://schemas.openxmlformats.org/officeDocument/2006/relationships/hyperlink" Target="https://twitter.com/actdefiance" TargetMode="External" /><Relationship Id="rId654" Type="http://schemas.openxmlformats.org/officeDocument/2006/relationships/hyperlink" Target="https://twitter.com/stablegeniusrn" TargetMode="External" /><Relationship Id="rId655" Type="http://schemas.openxmlformats.org/officeDocument/2006/relationships/hyperlink" Target="https://twitter.com/raider_hayter" TargetMode="External" /><Relationship Id="rId656" Type="http://schemas.openxmlformats.org/officeDocument/2006/relationships/hyperlink" Target="https://twitter.com/bloodyval69" TargetMode="External" /><Relationship Id="rId657" Type="http://schemas.openxmlformats.org/officeDocument/2006/relationships/hyperlink" Target="https://twitter.com/2chew2" TargetMode="External" /><Relationship Id="rId658" Type="http://schemas.openxmlformats.org/officeDocument/2006/relationships/hyperlink" Target="https://twitter.com/longtallsally79" TargetMode="External" /><Relationship Id="rId659" Type="http://schemas.openxmlformats.org/officeDocument/2006/relationships/hyperlink" Target="https://twitter.com/42gnome" TargetMode="External" /><Relationship Id="rId660" Type="http://schemas.openxmlformats.org/officeDocument/2006/relationships/hyperlink" Target="https://twitter.com/kirindave" TargetMode="External" /><Relationship Id="rId661" Type="http://schemas.openxmlformats.org/officeDocument/2006/relationships/hyperlink" Target="https://twitter.com/eriemom" TargetMode="External" /><Relationship Id="rId662" Type="http://schemas.openxmlformats.org/officeDocument/2006/relationships/hyperlink" Target="https://twitter.com/mattrellen" TargetMode="External" /><Relationship Id="rId663" Type="http://schemas.openxmlformats.org/officeDocument/2006/relationships/hyperlink" Target="https://twitter.com/txconservativel" TargetMode="External" /><Relationship Id="rId664" Type="http://schemas.openxmlformats.org/officeDocument/2006/relationships/hyperlink" Target="https://twitter.com/lou_bruette" TargetMode="External" /><Relationship Id="rId665" Type="http://schemas.openxmlformats.org/officeDocument/2006/relationships/hyperlink" Target="https://twitter.com/staciamackey" TargetMode="External" /><Relationship Id="rId666" Type="http://schemas.openxmlformats.org/officeDocument/2006/relationships/hyperlink" Target="https://twitter.com/powernation22" TargetMode="External" /><Relationship Id="rId667" Type="http://schemas.openxmlformats.org/officeDocument/2006/relationships/hyperlink" Target="https://twitter.com/trumpbane1969" TargetMode="External" /><Relationship Id="rId668" Type="http://schemas.openxmlformats.org/officeDocument/2006/relationships/hyperlink" Target="https://twitter.com/jimbo_always" TargetMode="External" /><Relationship Id="rId669" Type="http://schemas.openxmlformats.org/officeDocument/2006/relationships/hyperlink" Target="https://twitter.com/trumpswig4prez" TargetMode="External" /><Relationship Id="rId670" Type="http://schemas.openxmlformats.org/officeDocument/2006/relationships/hyperlink" Target="https://twitter.com/frwikinson" TargetMode="External" /><Relationship Id="rId671" Type="http://schemas.openxmlformats.org/officeDocument/2006/relationships/hyperlink" Target="https://twitter.com/immigrantdfndr" TargetMode="External" /><Relationship Id="rId672" Type="http://schemas.openxmlformats.org/officeDocument/2006/relationships/hyperlink" Target="https://twitter.com/sagarcher" TargetMode="External" /><Relationship Id="rId673" Type="http://schemas.openxmlformats.org/officeDocument/2006/relationships/hyperlink" Target="https://twitter.com/jordanalipscomb" TargetMode="External" /><Relationship Id="rId674" Type="http://schemas.openxmlformats.org/officeDocument/2006/relationships/hyperlink" Target="https://twitter.com/tigertomjr" TargetMode="External" /><Relationship Id="rId675" Type="http://schemas.openxmlformats.org/officeDocument/2006/relationships/hyperlink" Target="https://twitter.com/wild_horses7781" TargetMode="External" /><Relationship Id="rId676" Type="http://schemas.openxmlformats.org/officeDocument/2006/relationships/hyperlink" Target="https://twitter.com/jeffharperart" TargetMode="External" /><Relationship Id="rId677" Type="http://schemas.openxmlformats.org/officeDocument/2006/relationships/hyperlink" Target="https://twitter.com/mharris888h" TargetMode="External" /><Relationship Id="rId678" Type="http://schemas.openxmlformats.org/officeDocument/2006/relationships/hyperlink" Target="https://twitter.com/teknowmusic" TargetMode="External" /><Relationship Id="rId679" Type="http://schemas.openxmlformats.org/officeDocument/2006/relationships/hyperlink" Target="https://twitter.com/ghostoftick" TargetMode="External" /><Relationship Id="rId680" Type="http://schemas.openxmlformats.org/officeDocument/2006/relationships/hyperlink" Target="https://twitter.com/black_is_back5" TargetMode="External" /><Relationship Id="rId681" Type="http://schemas.openxmlformats.org/officeDocument/2006/relationships/hyperlink" Target="https://twitter.com/missjulialee" TargetMode="External" /><Relationship Id="rId682" Type="http://schemas.openxmlformats.org/officeDocument/2006/relationships/hyperlink" Target="https://twitter.com/bitterlily22" TargetMode="External" /><Relationship Id="rId683" Type="http://schemas.openxmlformats.org/officeDocument/2006/relationships/hyperlink" Target="https://twitter.com/bustthegop" TargetMode="External" /><Relationship Id="rId684" Type="http://schemas.openxmlformats.org/officeDocument/2006/relationships/hyperlink" Target="https://twitter.com/mstrrlm" TargetMode="External" /><Relationship Id="rId685" Type="http://schemas.openxmlformats.org/officeDocument/2006/relationships/hyperlink" Target="https://twitter.com/bushie200" TargetMode="External" /><Relationship Id="rId686" Type="http://schemas.openxmlformats.org/officeDocument/2006/relationships/hyperlink" Target="https://twitter.com/carlvegaaa" TargetMode="External" /><Relationship Id="rId687" Type="http://schemas.openxmlformats.org/officeDocument/2006/relationships/hyperlink" Target="https://twitter.com/imvala" TargetMode="External" /><Relationship Id="rId688" Type="http://schemas.openxmlformats.org/officeDocument/2006/relationships/hyperlink" Target="https://twitter.com/sonadorliveson" TargetMode="External" /><Relationship Id="rId689" Type="http://schemas.openxmlformats.org/officeDocument/2006/relationships/hyperlink" Target="https://twitter.com/jdd2169" TargetMode="External" /><Relationship Id="rId690" Type="http://schemas.openxmlformats.org/officeDocument/2006/relationships/hyperlink" Target="https://twitter.com/thelacowboy" TargetMode="External" /><Relationship Id="rId691" Type="http://schemas.openxmlformats.org/officeDocument/2006/relationships/hyperlink" Target="https://twitter.com/anuacharya" TargetMode="External" /><Relationship Id="rId692" Type="http://schemas.openxmlformats.org/officeDocument/2006/relationships/hyperlink" Target="https://twitter.com/mapmygenome" TargetMode="External" /><Relationship Id="rId693" Type="http://schemas.openxmlformats.org/officeDocument/2006/relationships/hyperlink" Target="https://twitter.com/ndcnn" TargetMode="External" /><Relationship Id="rId694" Type="http://schemas.openxmlformats.org/officeDocument/2006/relationships/hyperlink" Target="https://twitter.com/akhibear1" TargetMode="External" /><Relationship Id="rId695" Type="http://schemas.openxmlformats.org/officeDocument/2006/relationships/hyperlink" Target="https://twitter.com/cellmarkdna" TargetMode="External" /><Relationship Id="rId696" Type="http://schemas.openxmlformats.org/officeDocument/2006/relationships/hyperlink" Target="https://twitter.com/dnasolutions_uk" TargetMode="External" /><Relationship Id="rId697" Type="http://schemas.openxmlformats.org/officeDocument/2006/relationships/hyperlink" Target="https://twitter.com/jtsoutherland" TargetMode="External" /><Relationship Id="rId698" Type="http://schemas.openxmlformats.org/officeDocument/2006/relationships/hyperlink" Target="https://twitter.com/hayleytx8" TargetMode="External" /><Relationship Id="rId699" Type="http://schemas.openxmlformats.org/officeDocument/2006/relationships/hyperlink" Target="https://twitter.com/txadopteerights" TargetMode="External" /><Relationship Id="rId700" Type="http://schemas.openxmlformats.org/officeDocument/2006/relationships/hyperlink" Target="https://twitter.com/marcipurcell" TargetMode="External" /><Relationship Id="rId701" Type="http://schemas.openxmlformats.org/officeDocument/2006/relationships/hyperlink" Target="https://twitter.com/hi_im_chewie" TargetMode="External" /><Relationship Id="rId702" Type="http://schemas.openxmlformats.org/officeDocument/2006/relationships/hyperlink" Target="https://twitter.com/lizzo" TargetMode="External" /><Relationship Id="rId703" Type="http://schemas.openxmlformats.org/officeDocument/2006/relationships/hyperlink" Target="https://twitter.com/marcbesselink" TargetMode="External" /><Relationship Id="rId704" Type="http://schemas.openxmlformats.org/officeDocument/2006/relationships/hyperlink" Target="https://twitter.com/hartwigmedical" TargetMode="External" /><Relationship Id="rId705" Type="http://schemas.openxmlformats.org/officeDocument/2006/relationships/hyperlink" Target="https://twitter.com/amsterdamumc" TargetMode="External" /><Relationship Id="rId706" Type="http://schemas.openxmlformats.org/officeDocument/2006/relationships/hyperlink" Target="https://twitter.com/chicagogenetics" TargetMode="External" /><Relationship Id="rId707" Type="http://schemas.openxmlformats.org/officeDocument/2006/relationships/hyperlink" Target="https://twitter.com/dnapodcast" TargetMode="External" /><Relationship Id="rId708" Type="http://schemas.openxmlformats.org/officeDocument/2006/relationships/hyperlink" Target="https://twitter.com/ruthvsharpe" TargetMode="External" /><Relationship Id="rId709" Type="http://schemas.openxmlformats.org/officeDocument/2006/relationships/hyperlink" Target="https://twitter.com/endbslforever" TargetMode="External" /><Relationship Id="rId710" Type="http://schemas.openxmlformats.org/officeDocument/2006/relationships/hyperlink" Target="https://twitter.com/meechelleo" TargetMode="External" /><Relationship Id="rId711" Type="http://schemas.openxmlformats.org/officeDocument/2006/relationships/hyperlink" Target="https://twitter.com/flotus44" TargetMode="External" /><Relationship Id="rId712" Type="http://schemas.openxmlformats.org/officeDocument/2006/relationships/hyperlink" Target="https://twitter.com/obamahasbigears" TargetMode="External" /><Relationship Id="rId713" Type="http://schemas.openxmlformats.org/officeDocument/2006/relationships/hyperlink" Target="https://twitter.com/azalea5560" TargetMode="External" /><Relationship Id="rId714" Type="http://schemas.openxmlformats.org/officeDocument/2006/relationships/hyperlink" Target="https://twitter.com/kaepernick7" TargetMode="External" /><Relationship Id="rId715" Type="http://schemas.openxmlformats.org/officeDocument/2006/relationships/hyperlink" Target="https://twitter.com/realdonaldtrump" TargetMode="External" /><Relationship Id="rId716" Type="http://schemas.openxmlformats.org/officeDocument/2006/relationships/hyperlink" Target="https://twitter.com/warriorofgod97" TargetMode="External" /><Relationship Id="rId717" Type="http://schemas.openxmlformats.org/officeDocument/2006/relationships/hyperlink" Target="https://twitter.com/gsteck74" TargetMode="External" /><Relationship Id="rId718" Type="http://schemas.openxmlformats.org/officeDocument/2006/relationships/hyperlink" Target="https://twitter.com/god_sgirl" TargetMode="External" /><Relationship Id="rId719" Type="http://schemas.openxmlformats.org/officeDocument/2006/relationships/hyperlink" Target="https://twitter.com/cnbcdisruptors" TargetMode="External" /><Relationship Id="rId720" Type="http://schemas.openxmlformats.org/officeDocument/2006/relationships/hyperlink" Target="https://twitter.com/cnbc" TargetMode="External" /><Relationship Id="rId721" Type="http://schemas.openxmlformats.org/officeDocument/2006/relationships/hyperlink" Target="https://twitter.com/rodrigoatcg" TargetMode="External" /><Relationship Id="rId722" Type="http://schemas.openxmlformats.org/officeDocument/2006/relationships/hyperlink" Target="https://twitter.com/gregroumelvbhc" TargetMode="External" /><Relationship Id="rId723" Type="http://schemas.openxmlformats.org/officeDocument/2006/relationships/hyperlink" Target="https://twitter.com/evesturges" TargetMode="External" /><Relationship Id="rId724" Type="http://schemas.openxmlformats.org/officeDocument/2006/relationships/hyperlink" Target="https://twitter.com/ancestry" TargetMode="External" /><Relationship Id="rId725" Type="http://schemas.openxmlformats.org/officeDocument/2006/relationships/hyperlink" Target="https://twitter.com/23andmesupport" TargetMode="External" /><Relationship Id="rId726" Type="http://schemas.openxmlformats.org/officeDocument/2006/relationships/hyperlink" Target="https://twitter.com/23andmeresearch" TargetMode="External" /><Relationship Id="rId727" Type="http://schemas.openxmlformats.org/officeDocument/2006/relationships/hyperlink" Target="https://twitter.com/zeemalayalam" TargetMode="External" /><Relationship Id="rId728" Type="http://schemas.openxmlformats.org/officeDocument/2006/relationships/hyperlink" Target="https://twitter.com/mathrubhuminews" TargetMode="External" /><Relationship Id="rId729" Type="http://schemas.openxmlformats.org/officeDocument/2006/relationships/hyperlink" Target="https://twitter.com/nh_india" TargetMode="External" /><Relationship Id="rId730" Type="http://schemas.openxmlformats.org/officeDocument/2006/relationships/hyperlink" Target="https://twitter.com/24x7politics" TargetMode="External" /><Relationship Id="rId731" Type="http://schemas.openxmlformats.org/officeDocument/2006/relationships/hyperlink" Target="https://twitter.com/parentingjungle" TargetMode="External" /><Relationship Id="rId732" Type="http://schemas.openxmlformats.org/officeDocument/2006/relationships/hyperlink" Target="https://twitter.com/dnahome1" TargetMode="External" /><Relationship Id="rId733" Type="http://schemas.openxmlformats.org/officeDocument/2006/relationships/hyperlink" Target="https://twitter.com/genealogytips1" TargetMode="External" /><Relationship Id="rId734" Type="http://schemas.openxmlformats.org/officeDocument/2006/relationships/hyperlink" Target="https://twitter.com/mjlblogger" TargetMode="External" /><Relationship Id="rId735" Type="http://schemas.openxmlformats.org/officeDocument/2006/relationships/hyperlink" Target="https://twitter.com/mygenxdna" TargetMode="External" /><Relationship Id="rId736" Type="http://schemas.openxmlformats.org/officeDocument/2006/relationships/hyperlink" Target="https://twitter.com/steviekarbo69" TargetMode="External" /><Relationship Id="rId737" Type="http://schemas.openxmlformats.org/officeDocument/2006/relationships/hyperlink" Target="https://twitter.com/severancemag" TargetMode="External" /><Relationship Id="rId738" Type="http://schemas.openxmlformats.org/officeDocument/2006/relationships/hyperlink" Target="https://twitter.com/katesblanchard" TargetMode="External" /><Relationship Id="rId739" Type="http://schemas.openxmlformats.org/officeDocument/2006/relationships/hyperlink" Target="https://twitter.com/orig3n" TargetMode="External" /><Relationship Id="rId740" Type="http://schemas.openxmlformats.org/officeDocument/2006/relationships/hyperlink" Target="https://twitter.com/gillian_seetso" TargetMode="External" /><Relationship Id="rId741" Type="http://schemas.openxmlformats.org/officeDocument/2006/relationships/hyperlink" Target="https://twitter.com/levine3levine" TargetMode="External" /><Relationship Id="rId742" Type="http://schemas.openxmlformats.org/officeDocument/2006/relationships/hyperlink" Target="https://twitter.com/coastaldna" TargetMode="External" /><Relationship Id="rId743" Type="http://schemas.openxmlformats.org/officeDocument/2006/relationships/hyperlink" Target="https://twitter.com/aoils" TargetMode="External" /><Relationship Id="rId744" Type="http://schemas.openxmlformats.org/officeDocument/2006/relationships/hyperlink" Target="https://twitter.com/hifudoctor" TargetMode="External" /><Relationship Id="rId745" Type="http://schemas.openxmlformats.org/officeDocument/2006/relationships/hyperlink" Target="https://twitter.com/deuceontheair" TargetMode="External" /><Relationship Id="rId746" Type="http://schemas.openxmlformats.org/officeDocument/2006/relationships/hyperlink" Target="https://twitter.com/957theparty" TargetMode="External" /><Relationship Id="rId747" Type="http://schemas.openxmlformats.org/officeDocument/2006/relationships/hyperlink" Target="https://twitter.com/theninablanco" TargetMode="External" /><Relationship Id="rId748" Type="http://schemas.openxmlformats.org/officeDocument/2006/relationships/hyperlink" Target="https://twitter.com/mglicksman2" TargetMode="External" /><Relationship Id="rId749" Type="http://schemas.openxmlformats.org/officeDocument/2006/relationships/hyperlink" Target="https://twitter.com/ecuppen" TargetMode="External" /><Relationship Id="rId750" Type="http://schemas.openxmlformats.org/officeDocument/2006/relationships/hyperlink" Target="https://twitter.com/immoralreport" TargetMode="External" /><Relationship Id="rId751" Type="http://schemas.openxmlformats.org/officeDocument/2006/relationships/hyperlink" Target="https://twitter.com/dnc" TargetMode="External" /><Relationship Id="rId752" Type="http://schemas.openxmlformats.org/officeDocument/2006/relationships/hyperlink" Target="https://twitter.com/rickenrich" TargetMode="External" /><Relationship Id="rId753" Type="http://schemas.openxmlformats.org/officeDocument/2006/relationships/hyperlink" Target="https://twitter.com/trumpgi73068803" TargetMode="External" /><Relationship Id="rId754" Type="http://schemas.openxmlformats.org/officeDocument/2006/relationships/hyperlink" Target="https://twitter.com/deplorableann2" TargetMode="External" /><Relationship Id="rId755" Type="http://schemas.openxmlformats.org/officeDocument/2006/relationships/hyperlink" Target="https://twitter.com/chrish7511" TargetMode="External" /><Relationship Id="rId756" Type="http://schemas.openxmlformats.org/officeDocument/2006/relationships/hyperlink" Target="https://twitter.com/constablecurt" TargetMode="External" /><Relationship Id="rId757" Type="http://schemas.openxmlformats.org/officeDocument/2006/relationships/hyperlink" Target="https://twitter.com/dfmacleod" TargetMode="External" /><Relationship Id="rId758" Type="http://schemas.openxmlformats.org/officeDocument/2006/relationships/hyperlink" Target="https://twitter.com/frankdenauw" TargetMode="External" /><Relationship Id="rId759" Type="http://schemas.openxmlformats.org/officeDocument/2006/relationships/hyperlink" Target="https://twitter.com/ewarren" TargetMode="External" /><Relationship Id="rId760" Type="http://schemas.openxmlformats.org/officeDocument/2006/relationships/hyperlink" Target="https://twitter.com/jeremymowery" TargetMode="External" /><Relationship Id="rId761" Type="http://schemas.openxmlformats.org/officeDocument/2006/relationships/hyperlink" Target="https://twitter.com/ilhanmn" TargetMode="External" /><Relationship Id="rId762" Type="http://schemas.openxmlformats.org/officeDocument/2006/relationships/hyperlink" Target="https://twitter.com/umcugenetica" TargetMode="External" /><Relationship Id="rId763" Type="http://schemas.openxmlformats.org/officeDocument/2006/relationships/hyperlink" Target="https://twitter.com/myheritagenorge" TargetMode="External" /><Relationship Id="rId764" Type="http://schemas.openxmlformats.org/officeDocument/2006/relationships/hyperlink" Target="https://twitter.com/angie_lefty22" TargetMode="External" /><Relationship Id="rId765" Type="http://schemas.openxmlformats.org/officeDocument/2006/relationships/hyperlink" Target="https://twitter.com/familytreetips2" TargetMode="External" /><Relationship Id="rId766" Type="http://schemas.openxmlformats.org/officeDocument/2006/relationships/hyperlink" Target="https://twitter.com/garthgerman" TargetMode="External" /><Relationship Id="rId767" Type="http://schemas.openxmlformats.org/officeDocument/2006/relationships/hyperlink" Target="https://twitter.com/comradenambu" TargetMode="External" /><Relationship Id="rId768" Type="http://schemas.openxmlformats.org/officeDocument/2006/relationships/hyperlink" Target="https://twitter.com/pratheesh" TargetMode="External" /><Relationship Id="rId769" Type="http://schemas.openxmlformats.org/officeDocument/2006/relationships/hyperlink" Target="https://twitter.com/e_salam" TargetMode="External" /><Relationship Id="rId770" Type="http://schemas.openxmlformats.org/officeDocument/2006/relationships/hyperlink" Target="https://twitter.com/writersafterdrk" TargetMode="External" /><Relationship Id="rId771" Type="http://schemas.openxmlformats.org/officeDocument/2006/relationships/hyperlink" Target="https://twitter.com/sakurachingbchu" TargetMode="External" /><Relationship Id="rId772" Type="http://schemas.openxmlformats.org/officeDocument/2006/relationships/hyperlink" Target="https://twitter.com/angieservellon_" TargetMode="External" /><Relationship Id="rId773" Type="http://schemas.openxmlformats.org/officeDocument/2006/relationships/hyperlink" Target="https://twitter.com/alphabiolabs" TargetMode="External" /><Relationship Id="rId774" Type="http://schemas.openxmlformats.org/officeDocument/2006/relationships/hyperlink" Target="https://twitter.com/julioiglesias" TargetMode="External" /><Relationship Id="rId775" Type="http://schemas.openxmlformats.org/officeDocument/2006/relationships/hyperlink" Target="https://twitter.com/enriqueiglesias" TargetMode="External" /><Relationship Id="rId776" Type="http://schemas.openxmlformats.org/officeDocument/2006/relationships/hyperlink" Target="https://twitter.com/bizarroclone" TargetMode="External" /><Relationship Id="rId777" Type="http://schemas.openxmlformats.org/officeDocument/2006/relationships/hyperlink" Target="https://twitter.com/naijasnow" TargetMode="External" /><Relationship Id="rId778" Type="http://schemas.openxmlformats.org/officeDocument/2006/relationships/hyperlink" Target="https://twitter.com/genomickitchen" TargetMode="External" /><Relationship Id="rId779" Type="http://schemas.openxmlformats.org/officeDocument/2006/relationships/hyperlink" Target="https://twitter.com/alphabiolabsusa" TargetMode="External" /><Relationship Id="rId780" Type="http://schemas.openxmlformats.org/officeDocument/2006/relationships/hyperlink" Target="https://twitter.com/alabamajean" TargetMode="External" /><Relationship Id="rId781" Type="http://schemas.openxmlformats.org/officeDocument/2006/relationships/hyperlink" Target="https://twitter.com/johnber52009576" TargetMode="External" /><Relationship Id="rId782" Type="http://schemas.openxmlformats.org/officeDocument/2006/relationships/hyperlink" Target="https://twitter.com/realcandaceo" TargetMode="External" /><Relationship Id="rId783" Type="http://schemas.openxmlformats.org/officeDocument/2006/relationships/hyperlink" Target="https://twitter.com/mjbiotech" TargetMode="External" /><Relationship Id="rId784" Type="http://schemas.openxmlformats.org/officeDocument/2006/relationships/hyperlink" Target="https://twitter.com/wired" TargetMode="External" /><Relationship Id="rId785" Type="http://schemas.openxmlformats.org/officeDocument/2006/relationships/hyperlink" Target="https://twitter.com/prioritydomains" TargetMode="External" /><Relationship Id="rId786" Type="http://schemas.openxmlformats.org/officeDocument/2006/relationships/hyperlink" Target="https://twitter.com/nutritionaldna" TargetMode="External" /><Relationship Id="rId787" Type="http://schemas.openxmlformats.org/officeDocument/2006/relationships/hyperlink" Target="https://twitter.com/dnaed_tech" TargetMode="External" /><Relationship Id="rId788" Type="http://schemas.openxmlformats.org/officeDocument/2006/relationships/hyperlink" Target="https://twitter.com/verge" TargetMode="External" /><Relationship Id="rId789" Type="http://schemas.openxmlformats.org/officeDocument/2006/relationships/hyperlink" Target="https://twitter.com/medoromania" TargetMode="External" /><Relationship Id="rId790" Type="http://schemas.openxmlformats.org/officeDocument/2006/relationships/hyperlink" Target="https://twitter.com/natgeo" TargetMode="External" /><Relationship Id="rId791" Type="http://schemas.openxmlformats.org/officeDocument/2006/relationships/hyperlink" Target="https://twitter.com/biocompare" TargetMode="External" /><Relationship Id="rId792" Type="http://schemas.openxmlformats.org/officeDocument/2006/relationships/hyperlink" Target="https://twitter.com/tecan_talk" TargetMode="External" /><Relationship Id="rId793" Type="http://schemas.openxmlformats.org/officeDocument/2006/relationships/hyperlink" Target="https://twitter.com/arlenebheed" TargetMode="External" /><Relationship Id="rId794" Type="http://schemas.openxmlformats.org/officeDocument/2006/relationships/hyperlink" Target="https://twitter.com/cbs6" TargetMode="External" /><Relationship Id="rId795" Type="http://schemas.openxmlformats.org/officeDocument/2006/relationships/hyperlink" Target="https://twitter.com/kenyabioinfo" TargetMode="External" /><Relationship Id="rId796" Type="http://schemas.openxmlformats.org/officeDocument/2006/relationships/hyperlink" Target="https://twitter.com/thequeensawards" TargetMode="External" /><Relationship Id="rId797" Type="http://schemas.openxmlformats.org/officeDocument/2006/relationships/hyperlink" Target="https://twitter.com/bbceastenders" TargetMode="External" /><Relationship Id="rId798" Type="http://schemas.openxmlformats.org/officeDocument/2006/relationships/hyperlink" Target="https://twitter.com/itvcorrie" TargetMode="External" /><Relationship Id="rId799" Type="http://schemas.openxmlformats.org/officeDocument/2006/relationships/hyperlink" Target="https://twitter.com/original_gene" TargetMode="External" /><Relationship Id="rId800" Type="http://schemas.openxmlformats.org/officeDocument/2006/relationships/hyperlink" Target="https://twitter.com/marthaatccs" TargetMode="External" /><Relationship Id="rId801" Type="http://schemas.openxmlformats.org/officeDocument/2006/relationships/comments" Target="../comments2.xml" /><Relationship Id="rId802" Type="http://schemas.openxmlformats.org/officeDocument/2006/relationships/vmlDrawing" Target="../drawings/vmlDrawing2.vml" /><Relationship Id="rId803" Type="http://schemas.openxmlformats.org/officeDocument/2006/relationships/table" Target="../tables/table2.xml" /><Relationship Id="rId8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2927</v>
      </c>
      <c r="BD2" s="13" t="s">
        <v>2970</v>
      </c>
      <c r="BE2" s="13" t="s">
        <v>2971</v>
      </c>
      <c r="BF2" s="52" t="s">
        <v>3508</v>
      </c>
      <c r="BG2" s="52" t="s">
        <v>3509</v>
      </c>
      <c r="BH2" s="52" t="s">
        <v>3510</v>
      </c>
      <c r="BI2" s="52" t="s">
        <v>3511</v>
      </c>
      <c r="BJ2" s="52" t="s">
        <v>3512</v>
      </c>
      <c r="BK2" s="52" t="s">
        <v>3513</v>
      </c>
      <c r="BL2" s="52" t="s">
        <v>3514</v>
      </c>
      <c r="BM2" s="52" t="s">
        <v>3515</v>
      </c>
      <c r="BN2" s="52" t="s">
        <v>3516</v>
      </c>
    </row>
    <row r="3" spans="1:66" ht="15" customHeight="1">
      <c r="A3" s="65" t="s">
        <v>248</v>
      </c>
      <c r="B3" s="65" t="s">
        <v>270</v>
      </c>
      <c r="C3" s="66" t="s">
        <v>4147</v>
      </c>
      <c r="D3" s="67">
        <v>3</v>
      </c>
      <c r="E3" s="68"/>
      <c r="F3" s="69">
        <v>28</v>
      </c>
      <c r="G3" s="66"/>
      <c r="H3" s="70"/>
      <c r="I3" s="71"/>
      <c r="J3" s="71"/>
      <c r="K3" s="34" t="s">
        <v>65</v>
      </c>
      <c r="L3" s="72">
        <v>3</v>
      </c>
      <c r="M3" s="72"/>
      <c r="N3" s="73"/>
      <c r="O3" s="79" t="s">
        <v>438</v>
      </c>
      <c r="P3" s="81">
        <v>43649.09903935185</v>
      </c>
      <c r="Q3" s="79" t="s">
        <v>441</v>
      </c>
      <c r="R3" s="83" t="s">
        <v>555</v>
      </c>
      <c r="S3" s="79" t="s">
        <v>633</v>
      </c>
      <c r="T3" s="79" t="s">
        <v>678</v>
      </c>
      <c r="U3" s="79"/>
      <c r="V3" s="83" t="s">
        <v>863</v>
      </c>
      <c r="W3" s="81">
        <v>43649.09903935185</v>
      </c>
      <c r="X3" s="85">
        <v>43649</v>
      </c>
      <c r="Y3" s="87" t="s">
        <v>938</v>
      </c>
      <c r="Z3" s="83" t="s">
        <v>1138</v>
      </c>
      <c r="AA3" s="79"/>
      <c r="AB3" s="79"/>
      <c r="AC3" s="87" t="s">
        <v>1342</v>
      </c>
      <c r="AD3" s="79"/>
      <c r="AE3" s="79" t="b">
        <v>0</v>
      </c>
      <c r="AF3" s="79">
        <v>0</v>
      </c>
      <c r="AG3" s="87" t="s">
        <v>1557</v>
      </c>
      <c r="AH3" s="79" t="b">
        <v>0</v>
      </c>
      <c r="AI3" s="79" t="s">
        <v>1573</v>
      </c>
      <c r="AJ3" s="79"/>
      <c r="AK3" s="87" t="s">
        <v>1557</v>
      </c>
      <c r="AL3" s="79" t="b">
        <v>0</v>
      </c>
      <c r="AM3" s="79">
        <v>1</v>
      </c>
      <c r="AN3" s="87" t="s">
        <v>1366</v>
      </c>
      <c r="AO3" s="79" t="s">
        <v>1587</v>
      </c>
      <c r="AP3" s="79" t="b">
        <v>0</v>
      </c>
      <c r="AQ3" s="87" t="s">
        <v>1366</v>
      </c>
      <c r="AR3" s="79" t="s">
        <v>210</v>
      </c>
      <c r="AS3" s="79">
        <v>0</v>
      </c>
      <c r="AT3" s="79">
        <v>0</v>
      </c>
      <c r="AU3" s="79"/>
      <c r="AV3" s="79"/>
      <c r="AW3" s="79"/>
      <c r="AX3" s="79"/>
      <c r="AY3" s="79"/>
      <c r="AZ3" s="79"/>
      <c r="BA3" s="79"/>
      <c r="BB3" s="79"/>
      <c r="BC3">
        <v>1</v>
      </c>
      <c r="BD3" s="79" t="str">
        <f>REPLACE(INDEX(GroupVertices[Group],MATCH(Edges[[#This Row],[Vertex 1]],GroupVertices[Vertex],0)),1,1,"")</f>
        <v>29</v>
      </c>
      <c r="BE3" s="79" t="str">
        <f>REPLACE(INDEX(GroupVertices[Group],MATCH(Edges[[#This Row],[Vertex 2]],GroupVertices[Vertex],0)),1,1,"")</f>
        <v>29</v>
      </c>
      <c r="BF3" s="48">
        <v>0</v>
      </c>
      <c r="BG3" s="49">
        <v>0</v>
      </c>
      <c r="BH3" s="48">
        <v>0</v>
      </c>
      <c r="BI3" s="49">
        <v>0</v>
      </c>
      <c r="BJ3" s="48">
        <v>0</v>
      </c>
      <c r="BK3" s="49">
        <v>0</v>
      </c>
      <c r="BL3" s="48">
        <v>20</v>
      </c>
      <c r="BM3" s="49">
        <v>100</v>
      </c>
      <c r="BN3" s="48">
        <v>20</v>
      </c>
    </row>
    <row r="4" spans="1:66" ht="15" customHeight="1">
      <c r="A4" s="65" t="s">
        <v>249</v>
      </c>
      <c r="B4" s="65" t="s">
        <v>259</v>
      </c>
      <c r="C4" s="66" t="s">
        <v>4147</v>
      </c>
      <c r="D4" s="67">
        <v>3</v>
      </c>
      <c r="E4" s="68"/>
      <c r="F4" s="69">
        <v>28</v>
      </c>
      <c r="G4" s="66"/>
      <c r="H4" s="70"/>
      <c r="I4" s="71"/>
      <c r="J4" s="71"/>
      <c r="K4" s="34" t="s">
        <v>65</v>
      </c>
      <c r="L4" s="78">
        <v>4</v>
      </c>
      <c r="M4" s="78"/>
      <c r="N4" s="73"/>
      <c r="O4" s="80" t="s">
        <v>438</v>
      </c>
      <c r="P4" s="82">
        <v>43649.20633101852</v>
      </c>
      <c r="Q4" s="80" t="s">
        <v>442</v>
      </c>
      <c r="R4" s="80"/>
      <c r="S4" s="80"/>
      <c r="T4" s="80" t="s">
        <v>679</v>
      </c>
      <c r="U4" s="80"/>
      <c r="V4" s="84" t="s">
        <v>864</v>
      </c>
      <c r="W4" s="82">
        <v>43649.20633101852</v>
      </c>
      <c r="X4" s="86">
        <v>43649</v>
      </c>
      <c r="Y4" s="88" t="s">
        <v>939</v>
      </c>
      <c r="Z4" s="84" t="s">
        <v>1139</v>
      </c>
      <c r="AA4" s="80"/>
      <c r="AB4" s="80"/>
      <c r="AC4" s="88" t="s">
        <v>1343</v>
      </c>
      <c r="AD4" s="80"/>
      <c r="AE4" s="80" t="b">
        <v>0</v>
      </c>
      <c r="AF4" s="80">
        <v>0</v>
      </c>
      <c r="AG4" s="88" t="s">
        <v>1557</v>
      </c>
      <c r="AH4" s="80" t="b">
        <v>0</v>
      </c>
      <c r="AI4" s="80" t="s">
        <v>1573</v>
      </c>
      <c r="AJ4" s="80"/>
      <c r="AK4" s="88" t="s">
        <v>1557</v>
      </c>
      <c r="AL4" s="80" t="b">
        <v>0</v>
      </c>
      <c r="AM4" s="80">
        <v>3</v>
      </c>
      <c r="AN4" s="88" t="s">
        <v>1353</v>
      </c>
      <c r="AO4" s="80" t="s">
        <v>1588</v>
      </c>
      <c r="AP4" s="80" t="b">
        <v>0</v>
      </c>
      <c r="AQ4" s="88" t="s">
        <v>1353</v>
      </c>
      <c r="AR4" s="80" t="s">
        <v>210</v>
      </c>
      <c r="AS4" s="80">
        <v>0</v>
      </c>
      <c r="AT4" s="80">
        <v>0</v>
      </c>
      <c r="AU4" s="80"/>
      <c r="AV4" s="80"/>
      <c r="AW4" s="80"/>
      <c r="AX4" s="80"/>
      <c r="AY4" s="80"/>
      <c r="AZ4" s="80"/>
      <c r="BA4" s="80"/>
      <c r="BB4" s="80"/>
      <c r="BC4">
        <v>1</v>
      </c>
      <c r="BD4" s="79" t="str">
        <f>REPLACE(INDEX(GroupVertices[Group],MATCH(Edges[[#This Row],[Vertex 1]],GroupVertices[Vertex],0)),1,1,"")</f>
        <v>10</v>
      </c>
      <c r="BE4" s="79" t="str">
        <f>REPLACE(INDEX(GroupVertices[Group],MATCH(Edges[[#This Row],[Vertex 2]],GroupVertices[Vertex],0)),1,1,"")</f>
        <v>10</v>
      </c>
      <c r="BF4" s="48"/>
      <c r="BG4" s="49"/>
      <c r="BH4" s="48"/>
      <c r="BI4" s="49"/>
      <c r="BJ4" s="48"/>
      <c r="BK4" s="49"/>
      <c r="BL4" s="48"/>
      <c r="BM4" s="49"/>
      <c r="BN4" s="48"/>
    </row>
    <row r="5" spans="1:66" ht="15">
      <c r="A5" s="65" t="s">
        <v>249</v>
      </c>
      <c r="B5" s="65" t="s">
        <v>352</v>
      </c>
      <c r="C5" s="66" t="s">
        <v>4147</v>
      </c>
      <c r="D5" s="67">
        <v>3</v>
      </c>
      <c r="E5" s="68"/>
      <c r="F5" s="69">
        <v>28</v>
      </c>
      <c r="G5" s="66"/>
      <c r="H5" s="70"/>
      <c r="I5" s="71"/>
      <c r="J5" s="71"/>
      <c r="K5" s="34" t="s">
        <v>65</v>
      </c>
      <c r="L5" s="78">
        <v>5</v>
      </c>
      <c r="M5" s="78"/>
      <c r="N5" s="73"/>
      <c r="O5" s="80" t="s">
        <v>439</v>
      </c>
      <c r="P5" s="82">
        <v>43649.20633101852</v>
      </c>
      <c r="Q5" s="80" t="s">
        <v>442</v>
      </c>
      <c r="R5" s="80"/>
      <c r="S5" s="80"/>
      <c r="T5" s="80" t="s">
        <v>679</v>
      </c>
      <c r="U5" s="80"/>
      <c r="V5" s="84" t="s">
        <v>864</v>
      </c>
      <c r="W5" s="82">
        <v>43649.20633101852</v>
      </c>
      <c r="X5" s="86">
        <v>43649</v>
      </c>
      <c r="Y5" s="88" t="s">
        <v>939</v>
      </c>
      <c r="Z5" s="84" t="s">
        <v>1139</v>
      </c>
      <c r="AA5" s="80"/>
      <c r="AB5" s="80"/>
      <c r="AC5" s="88" t="s">
        <v>1343</v>
      </c>
      <c r="AD5" s="80"/>
      <c r="AE5" s="80" t="b">
        <v>0</v>
      </c>
      <c r="AF5" s="80">
        <v>0</v>
      </c>
      <c r="AG5" s="88" t="s">
        <v>1557</v>
      </c>
      <c r="AH5" s="80" t="b">
        <v>0</v>
      </c>
      <c r="AI5" s="80" t="s">
        <v>1573</v>
      </c>
      <c r="AJ5" s="80"/>
      <c r="AK5" s="88" t="s">
        <v>1557</v>
      </c>
      <c r="AL5" s="80" t="b">
        <v>0</v>
      </c>
      <c r="AM5" s="80">
        <v>3</v>
      </c>
      <c r="AN5" s="88" t="s">
        <v>1353</v>
      </c>
      <c r="AO5" s="80" t="s">
        <v>1588</v>
      </c>
      <c r="AP5" s="80" t="b">
        <v>0</v>
      </c>
      <c r="AQ5" s="88" t="s">
        <v>1353</v>
      </c>
      <c r="AR5" s="80" t="s">
        <v>210</v>
      </c>
      <c r="AS5" s="80">
        <v>0</v>
      </c>
      <c r="AT5" s="80">
        <v>0</v>
      </c>
      <c r="AU5" s="80"/>
      <c r="AV5" s="80"/>
      <c r="AW5" s="80"/>
      <c r="AX5" s="80"/>
      <c r="AY5" s="80"/>
      <c r="AZ5" s="80"/>
      <c r="BA5" s="80"/>
      <c r="BB5" s="80"/>
      <c r="BC5">
        <v>1</v>
      </c>
      <c r="BD5" s="79" t="str">
        <f>REPLACE(INDEX(GroupVertices[Group],MATCH(Edges[[#This Row],[Vertex 1]],GroupVertices[Vertex],0)),1,1,"")</f>
        <v>10</v>
      </c>
      <c r="BE5" s="79" t="str">
        <f>REPLACE(INDEX(GroupVertices[Group],MATCH(Edges[[#This Row],[Vertex 2]],GroupVertices[Vertex],0)),1,1,"")</f>
        <v>10</v>
      </c>
      <c r="BF5" s="48">
        <v>0</v>
      </c>
      <c r="BG5" s="49">
        <v>0</v>
      </c>
      <c r="BH5" s="48">
        <v>2</v>
      </c>
      <c r="BI5" s="49">
        <v>6.451612903225806</v>
      </c>
      <c r="BJ5" s="48">
        <v>0</v>
      </c>
      <c r="BK5" s="49">
        <v>0</v>
      </c>
      <c r="BL5" s="48">
        <v>29</v>
      </c>
      <c r="BM5" s="49">
        <v>93.54838709677419</v>
      </c>
      <c r="BN5" s="48">
        <v>31</v>
      </c>
    </row>
    <row r="6" spans="1:66" ht="15">
      <c r="A6" s="65" t="s">
        <v>250</v>
      </c>
      <c r="B6" s="65" t="s">
        <v>353</v>
      </c>
      <c r="C6" s="66" t="s">
        <v>4147</v>
      </c>
      <c r="D6" s="67">
        <v>3</v>
      </c>
      <c r="E6" s="68"/>
      <c r="F6" s="69">
        <v>28</v>
      </c>
      <c r="G6" s="66"/>
      <c r="H6" s="70"/>
      <c r="I6" s="71"/>
      <c r="J6" s="71"/>
      <c r="K6" s="34" t="s">
        <v>65</v>
      </c>
      <c r="L6" s="78">
        <v>6</v>
      </c>
      <c r="M6" s="78"/>
      <c r="N6" s="73"/>
      <c r="O6" s="80" t="s">
        <v>440</v>
      </c>
      <c r="P6" s="82">
        <v>43649.277395833335</v>
      </c>
      <c r="Q6" s="80" t="s">
        <v>443</v>
      </c>
      <c r="R6" s="80"/>
      <c r="S6" s="80"/>
      <c r="T6" s="80" t="s">
        <v>680</v>
      </c>
      <c r="U6" s="80"/>
      <c r="V6" s="84" t="s">
        <v>865</v>
      </c>
      <c r="W6" s="82">
        <v>43649.277395833335</v>
      </c>
      <c r="X6" s="86">
        <v>43649</v>
      </c>
      <c r="Y6" s="88" t="s">
        <v>940</v>
      </c>
      <c r="Z6" s="84" t="s">
        <v>1140</v>
      </c>
      <c r="AA6" s="80"/>
      <c r="AB6" s="80"/>
      <c r="AC6" s="88" t="s">
        <v>1344</v>
      </c>
      <c r="AD6" s="88" t="s">
        <v>1546</v>
      </c>
      <c r="AE6" s="80" t="b">
        <v>0</v>
      </c>
      <c r="AF6" s="80">
        <v>0</v>
      </c>
      <c r="AG6" s="88" t="s">
        <v>1558</v>
      </c>
      <c r="AH6" s="80" t="b">
        <v>0</v>
      </c>
      <c r="AI6" s="80" t="s">
        <v>1573</v>
      </c>
      <c r="AJ6" s="80"/>
      <c r="AK6" s="88" t="s">
        <v>1557</v>
      </c>
      <c r="AL6" s="80" t="b">
        <v>0</v>
      </c>
      <c r="AM6" s="80">
        <v>0</v>
      </c>
      <c r="AN6" s="88" t="s">
        <v>1557</v>
      </c>
      <c r="AO6" s="80" t="s">
        <v>1589</v>
      </c>
      <c r="AP6" s="80" t="b">
        <v>0</v>
      </c>
      <c r="AQ6" s="88" t="s">
        <v>1546</v>
      </c>
      <c r="AR6" s="80" t="s">
        <v>210</v>
      </c>
      <c r="AS6" s="80">
        <v>0</v>
      </c>
      <c r="AT6" s="80">
        <v>0</v>
      </c>
      <c r="AU6" s="80"/>
      <c r="AV6" s="80"/>
      <c r="AW6" s="80"/>
      <c r="AX6" s="80"/>
      <c r="AY6" s="80"/>
      <c r="AZ6" s="80"/>
      <c r="BA6" s="80"/>
      <c r="BB6" s="80"/>
      <c r="BC6">
        <v>1</v>
      </c>
      <c r="BD6" s="79" t="str">
        <f>REPLACE(INDEX(GroupVertices[Group],MATCH(Edges[[#This Row],[Vertex 1]],GroupVertices[Vertex],0)),1,1,"")</f>
        <v>28</v>
      </c>
      <c r="BE6" s="79" t="str">
        <f>REPLACE(INDEX(GroupVertices[Group],MATCH(Edges[[#This Row],[Vertex 2]],GroupVertices[Vertex],0)),1,1,"")</f>
        <v>28</v>
      </c>
      <c r="BF6" s="48">
        <v>0</v>
      </c>
      <c r="BG6" s="49">
        <v>0</v>
      </c>
      <c r="BH6" s="48">
        <v>0</v>
      </c>
      <c r="BI6" s="49">
        <v>0</v>
      </c>
      <c r="BJ6" s="48">
        <v>0</v>
      </c>
      <c r="BK6" s="49">
        <v>0</v>
      </c>
      <c r="BL6" s="48">
        <v>6</v>
      </c>
      <c r="BM6" s="49">
        <v>100</v>
      </c>
      <c r="BN6" s="48">
        <v>6</v>
      </c>
    </row>
    <row r="7" spans="1:66" ht="15">
      <c r="A7" s="65" t="s">
        <v>251</v>
      </c>
      <c r="B7" s="65" t="s">
        <v>251</v>
      </c>
      <c r="C7" s="66" t="s">
        <v>4147</v>
      </c>
      <c r="D7" s="67">
        <v>3</v>
      </c>
      <c r="E7" s="68"/>
      <c r="F7" s="69">
        <v>28</v>
      </c>
      <c r="G7" s="66"/>
      <c r="H7" s="70"/>
      <c r="I7" s="71"/>
      <c r="J7" s="71"/>
      <c r="K7" s="34" t="s">
        <v>65</v>
      </c>
      <c r="L7" s="78">
        <v>7</v>
      </c>
      <c r="M7" s="78"/>
      <c r="N7" s="73"/>
      <c r="O7" s="80" t="s">
        <v>210</v>
      </c>
      <c r="P7" s="82">
        <v>43649.30918981481</v>
      </c>
      <c r="Q7" s="80" t="s">
        <v>444</v>
      </c>
      <c r="R7" s="84" t="s">
        <v>556</v>
      </c>
      <c r="S7" s="80" t="s">
        <v>634</v>
      </c>
      <c r="T7" s="80" t="s">
        <v>681</v>
      </c>
      <c r="U7" s="80"/>
      <c r="V7" s="84" t="s">
        <v>866</v>
      </c>
      <c r="W7" s="82">
        <v>43649.30918981481</v>
      </c>
      <c r="X7" s="86">
        <v>43649</v>
      </c>
      <c r="Y7" s="88" t="s">
        <v>941</v>
      </c>
      <c r="Z7" s="84" t="s">
        <v>1141</v>
      </c>
      <c r="AA7" s="80"/>
      <c r="AB7" s="80"/>
      <c r="AC7" s="88" t="s">
        <v>1345</v>
      </c>
      <c r="AD7" s="80"/>
      <c r="AE7" s="80" t="b">
        <v>0</v>
      </c>
      <c r="AF7" s="80">
        <v>0</v>
      </c>
      <c r="AG7" s="88" t="s">
        <v>1557</v>
      </c>
      <c r="AH7" s="80" t="b">
        <v>1</v>
      </c>
      <c r="AI7" s="80" t="s">
        <v>1574</v>
      </c>
      <c r="AJ7" s="80"/>
      <c r="AK7" s="88" t="s">
        <v>1579</v>
      </c>
      <c r="AL7" s="80" t="b">
        <v>0</v>
      </c>
      <c r="AM7" s="80">
        <v>0</v>
      </c>
      <c r="AN7" s="88" t="s">
        <v>1557</v>
      </c>
      <c r="AO7" s="80" t="s">
        <v>1590</v>
      </c>
      <c r="AP7" s="80" t="b">
        <v>0</v>
      </c>
      <c r="AQ7" s="88" t="s">
        <v>1345</v>
      </c>
      <c r="AR7" s="80" t="s">
        <v>210</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v>0</v>
      </c>
      <c r="BG7" s="49">
        <v>0</v>
      </c>
      <c r="BH7" s="48">
        <v>1</v>
      </c>
      <c r="BI7" s="49">
        <v>2.857142857142857</v>
      </c>
      <c r="BJ7" s="48">
        <v>0</v>
      </c>
      <c r="BK7" s="49">
        <v>0</v>
      </c>
      <c r="BL7" s="48">
        <v>34</v>
      </c>
      <c r="BM7" s="49">
        <v>97.14285714285714</v>
      </c>
      <c r="BN7" s="48">
        <v>35</v>
      </c>
    </row>
    <row r="8" spans="1:66" ht="15">
      <c r="A8" s="65" t="s">
        <v>252</v>
      </c>
      <c r="B8" s="65" t="s">
        <v>354</v>
      </c>
      <c r="C8" s="66" t="s">
        <v>4147</v>
      </c>
      <c r="D8" s="67">
        <v>3</v>
      </c>
      <c r="E8" s="68"/>
      <c r="F8" s="69">
        <v>28</v>
      </c>
      <c r="G8" s="66"/>
      <c r="H8" s="70"/>
      <c r="I8" s="71"/>
      <c r="J8" s="71"/>
      <c r="K8" s="34" t="s">
        <v>65</v>
      </c>
      <c r="L8" s="78">
        <v>8</v>
      </c>
      <c r="M8" s="78"/>
      <c r="N8" s="73"/>
      <c r="O8" s="80" t="s">
        <v>439</v>
      </c>
      <c r="P8" s="82">
        <v>43647.72133101852</v>
      </c>
      <c r="Q8" s="80" t="s">
        <v>445</v>
      </c>
      <c r="R8" s="84" t="s">
        <v>557</v>
      </c>
      <c r="S8" s="80" t="s">
        <v>635</v>
      </c>
      <c r="T8" s="80" t="s">
        <v>682</v>
      </c>
      <c r="U8" s="80"/>
      <c r="V8" s="84" t="s">
        <v>867</v>
      </c>
      <c r="W8" s="82">
        <v>43647.72133101852</v>
      </c>
      <c r="X8" s="86">
        <v>43647</v>
      </c>
      <c r="Y8" s="88" t="s">
        <v>942</v>
      </c>
      <c r="Z8" s="84" t="s">
        <v>1142</v>
      </c>
      <c r="AA8" s="80"/>
      <c r="AB8" s="80"/>
      <c r="AC8" s="88" t="s">
        <v>1346</v>
      </c>
      <c r="AD8" s="80"/>
      <c r="AE8" s="80" t="b">
        <v>0</v>
      </c>
      <c r="AF8" s="80">
        <v>12</v>
      </c>
      <c r="AG8" s="88" t="s">
        <v>1557</v>
      </c>
      <c r="AH8" s="80" t="b">
        <v>0</v>
      </c>
      <c r="AI8" s="80" t="s">
        <v>1573</v>
      </c>
      <c r="AJ8" s="80"/>
      <c r="AK8" s="88" t="s">
        <v>1557</v>
      </c>
      <c r="AL8" s="80" t="b">
        <v>0</v>
      </c>
      <c r="AM8" s="80">
        <v>7</v>
      </c>
      <c r="AN8" s="88" t="s">
        <v>1557</v>
      </c>
      <c r="AO8" s="80" t="s">
        <v>1590</v>
      </c>
      <c r="AP8" s="80" t="b">
        <v>0</v>
      </c>
      <c r="AQ8" s="88" t="s">
        <v>1346</v>
      </c>
      <c r="AR8" s="80" t="s">
        <v>438</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253</v>
      </c>
      <c r="B9" s="65" t="s">
        <v>354</v>
      </c>
      <c r="C9" s="66" t="s">
        <v>4147</v>
      </c>
      <c r="D9" s="67">
        <v>3</v>
      </c>
      <c r="E9" s="68"/>
      <c r="F9" s="69">
        <v>28</v>
      </c>
      <c r="G9" s="66"/>
      <c r="H9" s="70"/>
      <c r="I9" s="71"/>
      <c r="J9" s="71"/>
      <c r="K9" s="34" t="s">
        <v>65</v>
      </c>
      <c r="L9" s="78">
        <v>9</v>
      </c>
      <c r="M9" s="78"/>
      <c r="N9" s="73"/>
      <c r="O9" s="80" t="s">
        <v>439</v>
      </c>
      <c r="P9" s="82">
        <v>43649.39491898148</v>
      </c>
      <c r="Q9" s="80" t="s">
        <v>445</v>
      </c>
      <c r="R9" s="80"/>
      <c r="S9" s="80"/>
      <c r="T9" s="80" t="s">
        <v>683</v>
      </c>
      <c r="U9" s="80"/>
      <c r="V9" s="84" t="s">
        <v>868</v>
      </c>
      <c r="W9" s="82">
        <v>43649.39491898148</v>
      </c>
      <c r="X9" s="86">
        <v>43649</v>
      </c>
      <c r="Y9" s="88" t="s">
        <v>943</v>
      </c>
      <c r="Z9" s="84" t="s">
        <v>1143</v>
      </c>
      <c r="AA9" s="80"/>
      <c r="AB9" s="80"/>
      <c r="AC9" s="88" t="s">
        <v>1347</v>
      </c>
      <c r="AD9" s="80"/>
      <c r="AE9" s="80" t="b">
        <v>0</v>
      </c>
      <c r="AF9" s="80">
        <v>0</v>
      </c>
      <c r="AG9" s="88" t="s">
        <v>1557</v>
      </c>
      <c r="AH9" s="80" t="b">
        <v>0</v>
      </c>
      <c r="AI9" s="80" t="s">
        <v>1573</v>
      </c>
      <c r="AJ9" s="80"/>
      <c r="AK9" s="88" t="s">
        <v>1557</v>
      </c>
      <c r="AL9" s="80" t="b">
        <v>0</v>
      </c>
      <c r="AM9" s="80">
        <v>7</v>
      </c>
      <c r="AN9" s="88" t="s">
        <v>1346</v>
      </c>
      <c r="AO9" s="80" t="s">
        <v>1588</v>
      </c>
      <c r="AP9" s="80" t="b">
        <v>0</v>
      </c>
      <c r="AQ9" s="88" t="s">
        <v>1346</v>
      </c>
      <c r="AR9" s="80" t="s">
        <v>210</v>
      </c>
      <c r="AS9" s="80">
        <v>0</v>
      </c>
      <c r="AT9" s="80">
        <v>0</v>
      </c>
      <c r="AU9" s="80"/>
      <c r="AV9" s="80"/>
      <c r="AW9" s="80"/>
      <c r="AX9" s="80"/>
      <c r="AY9" s="80"/>
      <c r="AZ9" s="80"/>
      <c r="BA9" s="80"/>
      <c r="BB9" s="80"/>
      <c r="BC9">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252</v>
      </c>
      <c r="B10" s="65" t="s">
        <v>355</v>
      </c>
      <c r="C10" s="66" t="s">
        <v>4147</v>
      </c>
      <c r="D10" s="67">
        <v>3</v>
      </c>
      <c r="E10" s="68"/>
      <c r="F10" s="69">
        <v>28</v>
      </c>
      <c r="G10" s="66"/>
      <c r="H10" s="70"/>
      <c r="I10" s="71"/>
      <c r="J10" s="71"/>
      <c r="K10" s="34" t="s">
        <v>65</v>
      </c>
      <c r="L10" s="78">
        <v>10</v>
      </c>
      <c r="M10" s="78"/>
      <c r="N10" s="73"/>
      <c r="O10" s="80" t="s">
        <v>439</v>
      </c>
      <c r="P10" s="82">
        <v>43647.72133101852</v>
      </c>
      <c r="Q10" s="80" t="s">
        <v>445</v>
      </c>
      <c r="R10" s="84" t="s">
        <v>557</v>
      </c>
      <c r="S10" s="80" t="s">
        <v>635</v>
      </c>
      <c r="T10" s="80" t="s">
        <v>682</v>
      </c>
      <c r="U10" s="80"/>
      <c r="V10" s="84" t="s">
        <v>867</v>
      </c>
      <c r="W10" s="82">
        <v>43647.72133101852</v>
      </c>
      <c r="X10" s="86">
        <v>43647</v>
      </c>
      <c r="Y10" s="88" t="s">
        <v>942</v>
      </c>
      <c r="Z10" s="84" t="s">
        <v>1142</v>
      </c>
      <c r="AA10" s="80"/>
      <c r="AB10" s="80"/>
      <c r="AC10" s="88" t="s">
        <v>1346</v>
      </c>
      <c r="AD10" s="80"/>
      <c r="AE10" s="80" t="b">
        <v>0</v>
      </c>
      <c r="AF10" s="80">
        <v>12</v>
      </c>
      <c r="AG10" s="88" t="s">
        <v>1557</v>
      </c>
      <c r="AH10" s="80" t="b">
        <v>0</v>
      </c>
      <c r="AI10" s="80" t="s">
        <v>1573</v>
      </c>
      <c r="AJ10" s="80"/>
      <c r="AK10" s="88" t="s">
        <v>1557</v>
      </c>
      <c r="AL10" s="80" t="b">
        <v>0</v>
      </c>
      <c r="AM10" s="80">
        <v>7</v>
      </c>
      <c r="AN10" s="88" t="s">
        <v>1557</v>
      </c>
      <c r="AO10" s="80" t="s">
        <v>1590</v>
      </c>
      <c r="AP10" s="80" t="b">
        <v>0</v>
      </c>
      <c r="AQ10" s="88" t="s">
        <v>1346</v>
      </c>
      <c r="AR10" s="80" t="s">
        <v>438</v>
      </c>
      <c r="AS10" s="80">
        <v>0</v>
      </c>
      <c r="AT10" s="80">
        <v>0</v>
      </c>
      <c r="AU10" s="80"/>
      <c r="AV10" s="80"/>
      <c r="AW10" s="80"/>
      <c r="AX10" s="80"/>
      <c r="AY10" s="80"/>
      <c r="AZ10" s="80"/>
      <c r="BA10" s="80"/>
      <c r="BB10" s="80"/>
      <c r="BC10">
        <v>1</v>
      </c>
      <c r="BD10" s="79" t="str">
        <f>REPLACE(INDEX(GroupVertices[Group],MATCH(Edges[[#This Row],[Vertex 1]],GroupVertices[Vertex],0)),1,1,"")</f>
        <v>4</v>
      </c>
      <c r="BE10" s="79" t="str">
        <f>REPLACE(INDEX(GroupVertices[Group],MATCH(Edges[[#This Row],[Vertex 2]],GroupVertices[Vertex],0)),1,1,"")</f>
        <v>4</v>
      </c>
      <c r="BF10" s="48"/>
      <c r="BG10" s="49"/>
      <c r="BH10" s="48"/>
      <c r="BI10" s="49"/>
      <c r="BJ10" s="48"/>
      <c r="BK10" s="49"/>
      <c r="BL10" s="48"/>
      <c r="BM10" s="49"/>
      <c r="BN10" s="48"/>
    </row>
    <row r="11" spans="1:66" ht="15">
      <c r="A11" s="65" t="s">
        <v>253</v>
      </c>
      <c r="B11" s="65" t="s">
        <v>355</v>
      </c>
      <c r="C11" s="66" t="s">
        <v>4147</v>
      </c>
      <c r="D11" s="67">
        <v>3</v>
      </c>
      <c r="E11" s="68"/>
      <c r="F11" s="69">
        <v>28</v>
      </c>
      <c r="G11" s="66"/>
      <c r="H11" s="70"/>
      <c r="I11" s="71"/>
      <c r="J11" s="71"/>
      <c r="K11" s="34" t="s">
        <v>65</v>
      </c>
      <c r="L11" s="78">
        <v>11</v>
      </c>
      <c r="M11" s="78"/>
      <c r="N11" s="73"/>
      <c r="O11" s="80" t="s">
        <v>439</v>
      </c>
      <c r="P11" s="82">
        <v>43649.39491898148</v>
      </c>
      <c r="Q11" s="80" t="s">
        <v>445</v>
      </c>
      <c r="R11" s="80"/>
      <c r="S11" s="80"/>
      <c r="T11" s="80" t="s">
        <v>683</v>
      </c>
      <c r="U11" s="80"/>
      <c r="V11" s="84" t="s">
        <v>868</v>
      </c>
      <c r="W11" s="82">
        <v>43649.39491898148</v>
      </c>
      <c r="X11" s="86">
        <v>43649</v>
      </c>
      <c r="Y11" s="88" t="s">
        <v>943</v>
      </c>
      <c r="Z11" s="84" t="s">
        <v>1143</v>
      </c>
      <c r="AA11" s="80"/>
      <c r="AB11" s="80"/>
      <c r="AC11" s="88" t="s">
        <v>1347</v>
      </c>
      <c r="AD11" s="80"/>
      <c r="AE11" s="80" t="b">
        <v>0</v>
      </c>
      <c r="AF11" s="80">
        <v>0</v>
      </c>
      <c r="AG11" s="88" t="s">
        <v>1557</v>
      </c>
      <c r="AH11" s="80" t="b">
        <v>0</v>
      </c>
      <c r="AI11" s="80" t="s">
        <v>1573</v>
      </c>
      <c r="AJ11" s="80"/>
      <c r="AK11" s="88" t="s">
        <v>1557</v>
      </c>
      <c r="AL11" s="80" t="b">
        <v>0</v>
      </c>
      <c r="AM11" s="80">
        <v>7</v>
      </c>
      <c r="AN11" s="88" t="s">
        <v>1346</v>
      </c>
      <c r="AO11" s="80" t="s">
        <v>1588</v>
      </c>
      <c r="AP11" s="80" t="b">
        <v>0</v>
      </c>
      <c r="AQ11" s="88" t="s">
        <v>1346</v>
      </c>
      <c r="AR11" s="80" t="s">
        <v>210</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252</v>
      </c>
      <c r="B12" s="65" t="s">
        <v>356</v>
      </c>
      <c r="C12" s="66" t="s">
        <v>4147</v>
      </c>
      <c r="D12" s="67">
        <v>3</v>
      </c>
      <c r="E12" s="68"/>
      <c r="F12" s="69">
        <v>28</v>
      </c>
      <c r="G12" s="66"/>
      <c r="H12" s="70"/>
      <c r="I12" s="71"/>
      <c r="J12" s="71"/>
      <c r="K12" s="34" t="s">
        <v>65</v>
      </c>
      <c r="L12" s="78">
        <v>12</v>
      </c>
      <c r="M12" s="78"/>
      <c r="N12" s="73"/>
      <c r="O12" s="80" t="s">
        <v>439</v>
      </c>
      <c r="P12" s="82">
        <v>43647.72133101852</v>
      </c>
      <c r="Q12" s="80" t="s">
        <v>445</v>
      </c>
      <c r="R12" s="84" t="s">
        <v>557</v>
      </c>
      <c r="S12" s="80" t="s">
        <v>635</v>
      </c>
      <c r="T12" s="80" t="s">
        <v>682</v>
      </c>
      <c r="U12" s="80"/>
      <c r="V12" s="84" t="s">
        <v>867</v>
      </c>
      <c r="W12" s="82">
        <v>43647.72133101852</v>
      </c>
      <c r="X12" s="86">
        <v>43647</v>
      </c>
      <c r="Y12" s="88" t="s">
        <v>942</v>
      </c>
      <c r="Z12" s="84" t="s">
        <v>1142</v>
      </c>
      <c r="AA12" s="80"/>
      <c r="AB12" s="80"/>
      <c r="AC12" s="88" t="s">
        <v>1346</v>
      </c>
      <c r="AD12" s="80"/>
      <c r="AE12" s="80" t="b">
        <v>0</v>
      </c>
      <c r="AF12" s="80">
        <v>12</v>
      </c>
      <c r="AG12" s="88" t="s">
        <v>1557</v>
      </c>
      <c r="AH12" s="80" t="b">
        <v>0</v>
      </c>
      <c r="AI12" s="80" t="s">
        <v>1573</v>
      </c>
      <c r="AJ12" s="80"/>
      <c r="AK12" s="88" t="s">
        <v>1557</v>
      </c>
      <c r="AL12" s="80" t="b">
        <v>0</v>
      </c>
      <c r="AM12" s="80">
        <v>7</v>
      </c>
      <c r="AN12" s="88" t="s">
        <v>1557</v>
      </c>
      <c r="AO12" s="80" t="s">
        <v>1590</v>
      </c>
      <c r="AP12" s="80" t="b">
        <v>0</v>
      </c>
      <c r="AQ12" s="88" t="s">
        <v>1346</v>
      </c>
      <c r="AR12" s="80" t="s">
        <v>438</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c r="BG12" s="49"/>
      <c r="BH12" s="48"/>
      <c r="BI12" s="49"/>
      <c r="BJ12" s="48"/>
      <c r="BK12" s="49"/>
      <c r="BL12" s="48"/>
      <c r="BM12" s="49"/>
      <c r="BN12" s="48"/>
    </row>
    <row r="13" spans="1:66" ht="15">
      <c r="A13" s="65" t="s">
        <v>253</v>
      </c>
      <c r="B13" s="65" t="s">
        <v>356</v>
      </c>
      <c r="C13" s="66" t="s">
        <v>4147</v>
      </c>
      <c r="D13" s="67">
        <v>3</v>
      </c>
      <c r="E13" s="68"/>
      <c r="F13" s="69">
        <v>28</v>
      </c>
      <c r="G13" s="66"/>
      <c r="H13" s="70"/>
      <c r="I13" s="71"/>
      <c r="J13" s="71"/>
      <c r="K13" s="34" t="s">
        <v>65</v>
      </c>
      <c r="L13" s="78">
        <v>13</v>
      </c>
      <c r="M13" s="78"/>
      <c r="N13" s="73"/>
      <c r="O13" s="80" t="s">
        <v>439</v>
      </c>
      <c r="P13" s="82">
        <v>43649.39491898148</v>
      </c>
      <c r="Q13" s="80" t="s">
        <v>445</v>
      </c>
      <c r="R13" s="80"/>
      <c r="S13" s="80"/>
      <c r="T13" s="80" t="s">
        <v>683</v>
      </c>
      <c r="U13" s="80"/>
      <c r="V13" s="84" t="s">
        <v>868</v>
      </c>
      <c r="W13" s="82">
        <v>43649.39491898148</v>
      </c>
      <c r="X13" s="86">
        <v>43649</v>
      </c>
      <c r="Y13" s="88" t="s">
        <v>943</v>
      </c>
      <c r="Z13" s="84" t="s">
        <v>1143</v>
      </c>
      <c r="AA13" s="80"/>
      <c r="AB13" s="80"/>
      <c r="AC13" s="88" t="s">
        <v>1347</v>
      </c>
      <c r="AD13" s="80"/>
      <c r="AE13" s="80" t="b">
        <v>0</v>
      </c>
      <c r="AF13" s="80">
        <v>0</v>
      </c>
      <c r="AG13" s="88" t="s">
        <v>1557</v>
      </c>
      <c r="AH13" s="80" t="b">
        <v>0</v>
      </c>
      <c r="AI13" s="80" t="s">
        <v>1573</v>
      </c>
      <c r="AJ13" s="80"/>
      <c r="AK13" s="88" t="s">
        <v>1557</v>
      </c>
      <c r="AL13" s="80" t="b">
        <v>0</v>
      </c>
      <c r="AM13" s="80">
        <v>7</v>
      </c>
      <c r="AN13" s="88" t="s">
        <v>1346</v>
      </c>
      <c r="AO13" s="80" t="s">
        <v>1588</v>
      </c>
      <c r="AP13" s="80" t="b">
        <v>0</v>
      </c>
      <c r="AQ13" s="88" t="s">
        <v>1346</v>
      </c>
      <c r="AR13" s="80" t="s">
        <v>210</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4</v>
      </c>
      <c r="BF13" s="48"/>
      <c r="BG13" s="49"/>
      <c r="BH13" s="48"/>
      <c r="BI13" s="49"/>
      <c r="BJ13" s="48"/>
      <c r="BK13" s="49"/>
      <c r="BL13" s="48"/>
      <c r="BM13" s="49"/>
      <c r="BN13" s="48"/>
    </row>
    <row r="14" spans="1:66" ht="15">
      <c r="A14" s="65" t="s">
        <v>252</v>
      </c>
      <c r="B14" s="65" t="s">
        <v>357</v>
      </c>
      <c r="C14" s="66" t="s">
        <v>4147</v>
      </c>
      <c r="D14" s="67">
        <v>3</v>
      </c>
      <c r="E14" s="68"/>
      <c r="F14" s="69">
        <v>28</v>
      </c>
      <c r="G14" s="66"/>
      <c r="H14" s="70"/>
      <c r="I14" s="71"/>
      <c r="J14" s="71"/>
      <c r="K14" s="34" t="s">
        <v>65</v>
      </c>
      <c r="L14" s="78">
        <v>14</v>
      </c>
      <c r="M14" s="78"/>
      <c r="N14" s="73"/>
      <c r="O14" s="80" t="s">
        <v>439</v>
      </c>
      <c r="P14" s="82">
        <v>43647.72133101852</v>
      </c>
      <c r="Q14" s="80" t="s">
        <v>445</v>
      </c>
      <c r="R14" s="84" t="s">
        <v>557</v>
      </c>
      <c r="S14" s="80" t="s">
        <v>635</v>
      </c>
      <c r="T14" s="80" t="s">
        <v>682</v>
      </c>
      <c r="U14" s="80"/>
      <c r="V14" s="84" t="s">
        <v>867</v>
      </c>
      <c r="W14" s="82">
        <v>43647.72133101852</v>
      </c>
      <c r="X14" s="86">
        <v>43647</v>
      </c>
      <c r="Y14" s="88" t="s">
        <v>942</v>
      </c>
      <c r="Z14" s="84" t="s">
        <v>1142</v>
      </c>
      <c r="AA14" s="80"/>
      <c r="AB14" s="80"/>
      <c r="AC14" s="88" t="s">
        <v>1346</v>
      </c>
      <c r="AD14" s="80"/>
      <c r="AE14" s="80" t="b">
        <v>0</v>
      </c>
      <c r="AF14" s="80">
        <v>12</v>
      </c>
      <c r="AG14" s="88" t="s">
        <v>1557</v>
      </c>
      <c r="AH14" s="80" t="b">
        <v>0</v>
      </c>
      <c r="AI14" s="80" t="s">
        <v>1573</v>
      </c>
      <c r="AJ14" s="80"/>
      <c r="AK14" s="88" t="s">
        <v>1557</v>
      </c>
      <c r="AL14" s="80" t="b">
        <v>0</v>
      </c>
      <c r="AM14" s="80">
        <v>7</v>
      </c>
      <c r="AN14" s="88" t="s">
        <v>1557</v>
      </c>
      <c r="AO14" s="80" t="s">
        <v>1590</v>
      </c>
      <c r="AP14" s="80" t="b">
        <v>0</v>
      </c>
      <c r="AQ14" s="88" t="s">
        <v>1346</v>
      </c>
      <c r="AR14" s="80" t="s">
        <v>438</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4</v>
      </c>
      <c r="BF14" s="48"/>
      <c r="BG14" s="49"/>
      <c r="BH14" s="48"/>
      <c r="BI14" s="49"/>
      <c r="BJ14" s="48"/>
      <c r="BK14" s="49"/>
      <c r="BL14" s="48"/>
      <c r="BM14" s="49"/>
      <c r="BN14" s="48"/>
    </row>
    <row r="15" spans="1:66" ht="15">
      <c r="A15" s="65" t="s">
        <v>253</v>
      </c>
      <c r="B15" s="65" t="s">
        <v>357</v>
      </c>
      <c r="C15" s="66" t="s">
        <v>4147</v>
      </c>
      <c r="D15" s="67">
        <v>3</v>
      </c>
      <c r="E15" s="68"/>
      <c r="F15" s="69">
        <v>28</v>
      </c>
      <c r="G15" s="66"/>
      <c r="H15" s="70"/>
      <c r="I15" s="71"/>
      <c r="J15" s="71"/>
      <c r="K15" s="34" t="s">
        <v>65</v>
      </c>
      <c r="L15" s="78">
        <v>15</v>
      </c>
      <c r="M15" s="78"/>
      <c r="N15" s="73"/>
      <c r="O15" s="80" t="s">
        <v>439</v>
      </c>
      <c r="P15" s="82">
        <v>43649.39491898148</v>
      </c>
      <c r="Q15" s="80" t="s">
        <v>445</v>
      </c>
      <c r="R15" s="80"/>
      <c r="S15" s="80"/>
      <c r="T15" s="80" t="s">
        <v>683</v>
      </c>
      <c r="U15" s="80"/>
      <c r="V15" s="84" t="s">
        <v>868</v>
      </c>
      <c r="W15" s="82">
        <v>43649.39491898148</v>
      </c>
      <c r="X15" s="86">
        <v>43649</v>
      </c>
      <c r="Y15" s="88" t="s">
        <v>943</v>
      </c>
      <c r="Z15" s="84" t="s">
        <v>1143</v>
      </c>
      <c r="AA15" s="80"/>
      <c r="AB15" s="80"/>
      <c r="AC15" s="88" t="s">
        <v>1347</v>
      </c>
      <c r="AD15" s="80"/>
      <c r="AE15" s="80" t="b">
        <v>0</v>
      </c>
      <c r="AF15" s="80">
        <v>0</v>
      </c>
      <c r="AG15" s="88" t="s">
        <v>1557</v>
      </c>
      <c r="AH15" s="80" t="b">
        <v>0</v>
      </c>
      <c r="AI15" s="80" t="s">
        <v>1573</v>
      </c>
      <c r="AJ15" s="80"/>
      <c r="AK15" s="88" t="s">
        <v>1557</v>
      </c>
      <c r="AL15" s="80" t="b">
        <v>0</v>
      </c>
      <c r="AM15" s="80">
        <v>7</v>
      </c>
      <c r="AN15" s="88" t="s">
        <v>1346</v>
      </c>
      <c r="AO15" s="80" t="s">
        <v>1588</v>
      </c>
      <c r="AP15" s="80" t="b">
        <v>0</v>
      </c>
      <c r="AQ15" s="88" t="s">
        <v>1346</v>
      </c>
      <c r="AR15" s="80" t="s">
        <v>210</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c r="BG15" s="49"/>
      <c r="BH15" s="48"/>
      <c r="BI15" s="49"/>
      <c r="BJ15" s="48"/>
      <c r="BK15" s="49"/>
      <c r="BL15" s="48"/>
      <c r="BM15" s="49"/>
      <c r="BN15" s="48"/>
    </row>
    <row r="16" spans="1:66" ht="15">
      <c r="A16" s="65" t="s">
        <v>252</v>
      </c>
      <c r="B16" s="65" t="s">
        <v>358</v>
      </c>
      <c r="C16" s="66" t="s">
        <v>4147</v>
      </c>
      <c r="D16" s="67">
        <v>3</v>
      </c>
      <c r="E16" s="68"/>
      <c r="F16" s="69">
        <v>28</v>
      </c>
      <c r="G16" s="66"/>
      <c r="H16" s="70"/>
      <c r="I16" s="71"/>
      <c r="J16" s="71"/>
      <c r="K16" s="34" t="s">
        <v>65</v>
      </c>
      <c r="L16" s="78">
        <v>16</v>
      </c>
      <c r="M16" s="78"/>
      <c r="N16" s="73"/>
      <c r="O16" s="80" t="s">
        <v>439</v>
      </c>
      <c r="P16" s="82">
        <v>43647.72133101852</v>
      </c>
      <c r="Q16" s="80" t="s">
        <v>445</v>
      </c>
      <c r="R16" s="84" t="s">
        <v>557</v>
      </c>
      <c r="S16" s="80" t="s">
        <v>635</v>
      </c>
      <c r="T16" s="80" t="s">
        <v>682</v>
      </c>
      <c r="U16" s="80"/>
      <c r="V16" s="84" t="s">
        <v>867</v>
      </c>
      <c r="W16" s="82">
        <v>43647.72133101852</v>
      </c>
      <c r="X16" s="86">
        <v>43647</v>
      </c>
      <c r="Y16" s="88" t="s">
        <v>942</v>
      </c>
      <c r="Z16" s="84" t="s">
        <v>1142</v>
      </c>
      <c r="AA16" s="80"/>
      <c r="AB16" s="80"/>
      <c r="AC16" s="88" t="s">
        <v>1346</v>
      </c>
      <c r="AD16" s="80"/>
      <c r="AE16" s="80" t="b">
        <v>0</v>
      </c>
      <c r="AF16" s="80">
        <v>12</v>
      </c>
      <c r="AG16" s="88" t="s">
        <v>1557</v>
      </c>
      <c r="AH16" s="80" t="b">
        <v>0</v>
      </c>
      <c r="AI16" s="80" t="s">
        <v>1573</v>
      </c>
      <c r="AJ16" s="80"/>
      <c r="AK16" s="88" t="s">
        <v>1557</v>
      </c>
      <c r="AL16" s="80" t="b">
        <v>0</v>
      </c>
      <c r="AM16" s="80">
        <v>7</v>
      </c>
      <c r="AN16" s="88" t="s">
        <v>1557</v>
      </c>
      <c r="AO16" s="80" t="s">
        <v>1590</v>
      </c>
      <c r="AP16" s="80" t="b">
        <v>0</v>
      </c>
      <c r="AQ16" s="88" t="s">
        <v>1346</v>
      </c>
      <c r="AR16" s="80" t="s">
        <v>438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c r="BG16" s="49"/>
      <c r="BH16" s="48"/>
      <c r="BI16" s="49"/>
      <c r="BJ16" s="48"/>
      <c r="BK16" s="49"/>
      <c r="BL16" s="48"/>
      <c r="BM16" s="49"/>
      <c r="BN16" s="48"/>
    </row>
    <row r="17" spans="1:66" ht="15">
      <c r="A17" s="65" t="s">
        <v>253</v>
      </c>
      <c r="B17" s="65" t="s">
        <v>358</v>
      </c>
      <c r="C17" s="66" t="s">
        <v>4147</v>
      </c>
      <c r="D17" s="67">
        <v>3</v>
      </c>
      <c r="E17" s="68"/>
      <c r="F17" s="69">
        <v>28</v>
      </c>
      <c r="G17" s="66"/>
      <c r="H17" s="70"/>
      <c r="I17" s="71"/>
      <c r="J17" s="71"/>
      <c r="K17" s="34" t="s">
        <v>65</v>
      </c>
      <c r="L17" s="78">
        <v>17</v>
      </c>
      <c r="M17" s="78"/>
      <c r="N17" s="73"/>
      <c r="O17" s="80" t="s">
        <v>439</v>
      </c>
      <c r="P17" s="82">
        <v>43649.39491898148</v>
      </c>
      <c r="Q17" s="80" t="s">
        <v>445</v>
      </c>
      <c r="R17" s="80"/>
      <c r="S17" s="80"/>
      <c r="T17" s="80" t="s">
        <v>683</v>
      </c>
      <c r="U17" s="80"/>
      <c r="V17" s="84" t="s">
        <v>868</v>
      </c>
      <c r="W17" s="82">
        <v>43649.39491898148</v>
      </c>
      <c r="X17" s="86">
        <v>43649</v>
      </c>
      <c r="Y17" s="88" t="s">
        <v>943</v>
      </c>
      <c r="Z17" s="84" t="s">
        <v>1143</v>
      </c>
      <c r="AA17" s="80"/>
      <c r="AB17" s="80"/>
      <c r="AC17" s="88" t="s">
        <v>1347</v>
      </c>
      <c r="AD17" s="80"/>
      <c r="AE17" s="80" t="b">
        <v>0</v>
      </c>
      <c r="AF17" s="80">
        <v>0</v>
      </c>
      <c r="AG17" s="88" t="s">
        <v>1557</v>
      </c>
      <c r="AH17" s="80" t="b">
        <v>0</v>
      </c>
      <c r="AI17" s="80" t="s">
        <v>1573</v>
      </c>
      <c r="AJ17" s="80"/>
      <c r="AK17" s="88" t="s">
        <v>1557</v>
      </c>
      <c r="AL17" s="80" t="b">
        <v>0</v>
      </c>
      <c r="AM17" s="80">
        <v>7</v>
      </c>
      <c r="AN17" s="88" t="s">
        <v>1346</v>
      </c>
      <c r="AO17" s="80" t="s">
        <v>1588</v>
      </c>
      <c r="AP17" s="80" t="b">
        <v>0</v>
      </c>
      <c r="AQ17" s="88" t="s">
        <v>1346</v>
      </c>
      <c r="AR17" s="80" t="s">
        <v>210</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c r="BG17" s="49"/>
      <c r="BH17" s="48"/>
      <c r="BI17" s="49"/>
      <c r="BJ17" s="48"/>
      <c r="BK17" s="49"/>
      <c r="BL17" s="48"/>
      <c r="BM17" s="49"/>
      <c r="BN17" s="48"/>
    </row>
    <row r="18" spans="1:66" ht="15">
      <c r="A18" s="65" t="s">
        <v>253</v>
      </c>
      <c r="B18" s="65" t="s">
        <v>252</v>
      </c>
      <c r="C18" s="66" t="s">
        <v>4147</v>
      </c>
      <c r="D18" s="67">
        <v>3</v>
      </c>
      <c r="E18" s="68"/>
      <c r="F18" s="69">
        <v>28</v>
      </c>
      <c r="G18" s="66"/>
      <c r="H18" s="70"/>
      <c r="I18" s="71"/>
      <c r="J18" s="71"/>
      <c r="K18" s="34" t="s">
        <v>65</v>
      </c>
      <c r="L18" s="78">
        <v>18</v>
      </c>
      <c r="M18" s="78"/>
      <c r="N18" s="73"/>
      <c r="O18" s="80" t="s">
        <v>438</v>
      </c>
      <c r="P18" s="82">
        <v>43649.39491898148</v>
      </c>
      <c r="Q18" s="80" t="s">
        <v>445</v>
      </c>
      <c r="R18" s="80"/>
      <c r="S18" s="80"/>
      <c r="T18" s="80" t="s">
        <v>683</v>
      </c>
      <c r="U18" s="80"/>
      <c r="V18" s="84" t="s">
        <v>868</v>
      </c>
      <c r="W18" s="82">
        <v>43649.39491898148</v>
      </c>
      <c r="X18" s="86">
        <v>43649</v>
      </c>
      <c r="Y18" s="88" t="s">
        <v>943</v>
      </c>
      <c r="Z18" s="84" t="s">
        <v>1143</v>
      </c>
      <c r="AA18" s="80"/>
      <c r="AB18" s="80"/>
      <c r="AC18" s="88" t="s">
        <v>1347</v>
      </c>
      <c r="AD18" s="80"/>
      <c r="AE18" s="80" t="b">
        <v>0</v>
      </c>
      <c r="AF18" s="80">
        <v>0</v>
      </c>
      <c r="AG18" s="88" t="s">
        <v>1557</v>
      </c>
      <c r="AH18" s="80" t="b">
        <v>0</v>
      </c>
      <c r="AI18" s="80" t="s">
        <v>1573</v>
      </c>
      <c r="AJ18" s="80"/>
      <c r="AK18" s="88" t="s">
        <v>1557</v>
      </c>
      <c r="AL18" s="80" t="b">
        <v>0</v>
      </c>
      <c r="AM18" s="80">
        <v>7</v>
      </c>
      <c r="AN18" s="88" t="s">
        <v>1346</v>
      </c>
      <c r="AO18" s="80" t="s">
        <v>1588</v>
      </c>
      <c r="AP18" s="80" t="b">
        <v>0</v>
      </c>
      <c r="AQ18" s="88" t="s">
        <v>1346</v>
      </c>
      <c r="AR18" s="80" t="s">
        <v>210</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4</v>
      </c>
      <c r="BF18" s="48"/>
      <c r="BG18" s="49"/>
      <c r="BH18" s="48"/>
      <c r="BI18" s="49"/>
      <c r="BJ18" s="48"/>
      <c r="BK18" s="49"/>
      <c r="BL18" s="48"/>
      <c r="BM18" s="49"/>
      <c r="BN18" s="48"/>
    </row>
    <row r="19" spans="1:66" ht="15">
      <c r="A19" s="65" t="s">
        <v>253</v>
      </c>
      <c r="B19" s="65" t="s">
        <v>359</v>
      </c>
      <c r="C19" s="66" t="s">
        <v>4147</v>
      </c>
      <c r="D19" s="67">
        <v>3</v>
      </c>
      <c r="E19" s="68"/>
      <c r="F19" s="69">
        <v>28</v>
      </c>
      <c r="G19" s="66"/>
      <c r="H19" s="70"/>
      <c r="I19" s="71"/>
      <c r="J19" s="71"/>
      <c r="K19" s="34" t="s">
        <v>65</v>
      </c>
      <c r="L19" s="78">
        <v>19</v>
      </c>
      <c r="M19" s="78"/>
      <c r="N19" s="73"/>
      <c r="O19" s="80" t="s">
        <v>439</v>
      </c>
      <c r="P19" s="82">
        <v>43649.39491898148</v>
      </c>
      <c r="Q19" s="80" t="s">
        <v>445</v>
      </c>
      <c r="R19" s="80"/>
      <c r="S19" s="80"/>
      <c r="T19" s="80" t="s">
        <v>683</v>
      </c>
      <c r="U19" s="80"/>
      <c r="V19" s="84" t="s">
        <v>868</v>
      </c>
      <c r="W19" s="82">
        <v>43649.39491898148</v>
      </c>
      <c r="X19" s="86">
        <v>43649</v>
      </c>
      <c r="Y19" s="88" t="s">
        <v>943</v>
      </c>
      <c r="Z19" s="84" t="s">
        <v>1143</v>
      </c>
      <c r="AA19" s="80"/>
      <c r="AB19" s="80"/>
      <c r="AC19" s="88" t="s">
        <v>1347</v>
      </c>
      <c r="AD19" s="80"/>
      <c r="AE19" s="80" t="b">
        <v>0</v>
      </c>
      <c r="AF19" s="80">
        <v>0</v>
      </c>
      <c r="AG19" s="88" t="s">
        <v>1557</v>
      </c>
      <c r="AH19" s="80" t="b">
        <v>0</v>
      </c>
      <c r="AI19" s="80" t="s">
        <v>1573</v>
      </c>
      <c r="AJ19" s="80"/>
      <c r="AK19" s="88" t="s">
        <v>1557</v>
      </c>
      <c r="AL19" s="80" t="b">
        <v>0</v>
      </c>
      <c r="AM19" s="80">
        <v>7</v>
      </c>
      <c r="AN19" s="88" t="s">
        <v>1346</v>
      </c>
      <c r="AO19" s="80" t="s">
        <v>1588</v>
      </c>
      <c r="AP19" s="80" t="b">
        <v>0</v>
      </c>
      <c r="AQ19" s="88" t="s">
        <v>1346</v>
      </c>
      <c r="AR19" s="80" t="s">
        <v>210</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8">
        <v>0</v>
      </c>
      <c r="BG19" s="49">
        <v>0</v>
      </c>
      <c r="BH19" s="48">
        <v>0</v>
      </c>
      <c r="BI19" s="49">
        <v>0</v>
      </c>
      <c r="BJ19" s="48">
        <v>0</v>
      </c>
      <c r="BK19" s="49">
        <v>0</v>
      </c>
      <c r="BL19" s="48">
        <v>33</v>
      </c>
      <c r="BM19" s="49">
        <v>100</v>
      </c>
      <c r="BN19" s="48">
        <v>33</v>
      </c>
    </row>
    <row r="20" spans="1:66" ht="15">
      <c r="A20" s="65" t="s">
        <v>254</v>
      </c>
      <c r="B20" s="65" t="s">
        <v>259</v>
      </c>
      <c r="C20" s="66" t="s">
        <v>4147</v>
      </c>
      <c r="D20" s="67">
        <v>3</v>
      </c>
      <c r="E20" s="68"/>
      <c r="F20" s="69">
        <v>28</v>
      </c>
      <c r="G20" s="66"/>
      <c r="H20" s="70"/>
      <c r="I20" s="71"/>
      <c r="J20" s="71"/>
      <c r="K20" s="34" t="s">
        <v>65</v>
      </c>
      <c r="L20" s="78">
        <v>20</v>
      </c>
      <c r="M20" s="78"/>
      <c r="N20" s="73"/>
      <c r="O20" s="80" t="s">
        <v>438</v>
      </c>
      <c r="P20" s="82">
        <v>43649.52962962963</v>
      </c>
      <c r="Q20" s="80" t="s">
        <v>442</v>
      </c>
      <c r="R20" s="80"/>
      <c r="S20" s="80"/>
      <c r="T20" s="80" t="s">
        <v>679</v>
      </c>
      <c r="U20" s="80"/>
      <c r="V20" s="84" t="s">
        <v>869</v>
      </c>
      <c r="W20" s="82">
        <v>43649.52962962963</v>
      </c>
      <c r="X20" s="86">
        <v>43649</v>
      </c>
      <c r="Y20" s="88" t="s">
        <v>944</v>
      </c>
      <c r="Z20" s="84" t="s">
        <v>1144</v>
      </c>
      <c r="AA20" s="80"/>
      <c r="AB20" s="80"/>
      <c r="AC20" s="88" t="s">
        <v>1348</v>
      </c>
      <c r="AD20" s="80"/>
      <c r="AE20" s="80" t="b">
        <v>0</v>
      </c>
      <c r="AF20" s="80">
        <v>0</v>
      </c>
      <c r="AG20" s="88" t="s">
        <v>1557</v>
      </c>
      <c r="AH20" s="80" t="b">
        <v>0</v>
      </c>
      <c r="AI20" s="80" t="s">
        <v>1573</v>
      </c>
      <c r="AJ20" s="80"/>
      <c r="AK20" s="88" t="s">
        <v>1557</v>
      </c>
      <c r="AL20" s="80" t="b">
        <v>0</v>
      </c>
      <c r="AM20" s="80">
        <v>3</v>
      </c>
      <c r="AN20" s="88" t="s">
        <v>1353</v>
      </c>
      <c r="AO20" s="80" t="s">
        <v>1588</v>
      </c>
      <c r="AP20" s="80" t="b">
        <v>0</v>
      </c>
      <c r="AQ20" s="88" t="s">
        <v>1353</v>
      </c>
      <c r="AR20" s="80" t="s">
        <v>210</v>
      </c>
      <c r="AS20" s="80">
        <v>0</v>
      </c>
      <c r="AT20" s="80">
        <v>0</v>
      </c>
      <c r="AU20" s="80"/>
      <c r="AV20" s="80"/>
      <c r="AW20" s="80"/>
      <c r="AX20" s="80"/>
      <c r="AY20" s="80"/>
      <c r="AZ20" s="80"/>
      <c r="BA20" s="80"/>
      <c r="BB20" s="80"/>
      <c r="BC20">
        <v>1</v>
      </c>
      <c r="BD20" s="79" t="str">
        <f>REPLACE(INDEX(GroupVertices[Group],MATCH(Edges[[#This Row],[Vertex 1]],GroupVertices[Vertex],0)),1,1,"")</f>
        <v>10</v>
      </c>
      <c r="BE20" s="79" t="str">
        <f>REPLACE(INDEX(GroupVertices[Group],MATCH(Edges[[#This Row],[Vertex 2]],GroupVertices[Vertex],0)),1,1,"")</f>
        <v>10</v>
      </c>
      <c r="BF20" s="48"/>
      <c r="BG20" s="49"/>
      <c r="BH20" s="48"/>
      <c r="BI20" s="49"/>
      <c r="BJ20" s="48"/>
      <c r="BK20" s="49"/>
      <c r="BL20" s="48"/>
      <c r="BM20" s="49"/>
      <c r="BN20" s="48"/>
    </row>
    <row r="21" spans="1:66" ht="15">
      <c r="A21" s="65" t="s">
        <v>254</v>
      </c>
      <c r="B21" s="65" t="s">
        <v>352</v>
      </c>
      <c r="C21" s="66" t="s">
        <v>4147</v>
      </c>
      <c r="D21" s="67">
        <v>3</v>
      </c>
      <c r="E21" s="68"/>
      <c r="F21" s="69">
        <v>28</v>
      </c>
      <c r="G21" s="66"/>
      <c r="H21" s="70"/>
      <c r="I21" s="71"/>
      <c r="J21" s="71"/>
      <c r="K21" s="34" t="s">
        <v>65</v>
      </c>
      <c r="L21" s="78">
        <v>21</v>
      </c>
      <c r="M21" s="78"/>
      <c r="N21" s="73"/>
      <c r="O21" s="80" t="s">
        <v>439</v>
      </c>
      <c r="P21" s="82">
        <v>43649.52962962963</v>
      </c>
      <c r="Q21" s="80" t="s">
        <v>442</v>
      </c>
      <c r="R21" s="80"/>
      <c r="S21" s="80"/>
      <c r="T21" s="80" t="s">
        <v>679</v>
      </c>
      <c r="U21" s="80"/>
      <c r="V21" s="84" t="s">
        <v>869</v>
      </c>
      <c r="W21" s="82">
        <v>43649.52962962963</v>
      </c>
      <c r="X21" s="86">
        <v>43649</v>
      </c>
      <c r="Y21" s="88" t="s">
        <v>944</v>
      </c>
      <c r="Z21" s="84" t="s">
        <v>1144</v>
      </c>
      <c r="AA21" s="80"/>
      <c r="AB21" s="80"/>
      <c r="AC21" s="88" t="s">
        <v>1348</v>
      </c>
      <c r="AD21" s="80"/>
      <c r="AE21" s="80" t="b">
        <v>0</v>
      </c>
      <c r="AF21" s="80">
        <v>0</v>
      </c>
      <c r="AG21" s="88" t="s">
        <v>1557</v>
      </c>
      <c r="AH21" s="80" t="b">
        <v>0</v>
      </c>
      <c r="AI21" s="80" t="s">
        <v>1573</v>
      </c>
      <c r="AJ21" s="80"/>
      <c r="AK21" s="88" t="s">
        <v>1557</v>
      </c>
      <c r="AL21" s="80" t="b">
        <v>0</v>
      </c>
      <c r="AM21" s="80">
        <v>3</v>
      </c>
      <c r="AN21" s="88" t="s">
        <v>1353</v>
      </c>
      <c r="AO21" s="80" t="s">
        <v>1588</v>
      </c>
      <c r="AP21" s="80" t="b">
        <v>0</v>
      </c>
      <c r="AQ21" s="88" t="s">
        <v>1353</v>
      </c>
      <c r="AR21" s="80" t="s">
        <v>210</v>
      </c>
      <c r="AS21" s="80">
        <v>0</v>
      </c>
      <c r="AT21" s="80">
        <v>0</v>
      </c>
      <c r="AU21" s="80"/>
      <c r="AV21" s="80"/>
      <c r="AW21" s="80"/>
      <c r="AX21" s="80"/>
      <c r="AY21" s="80"/>
      <c r="AZ21" s="80"/>
      <c r="BA21" s="80"/>
      <c r="BB21" s="80"/>
      <c r="BC21">
        <v>1</v>
      </c>
      <c r="BD21" s="79" t="str">
        <f>REPLACE(INDEX(GroupVertices[Group],MATCH(Edges[[#This Row],[Vertex 1]],GroupVertices[Vertex],0)),1,1,"")</f>
        <v>10</v>
      </c>
      <c r="BE21" s="79" t="str">
        <f>REPLACE(INDEX(GroupVertices[Group],MATCH(Edges[[#This Row],[Vertex 2]],GroupVertices[Vertex],0)),1,1,"")</f>
        <v>10</v>
      </c>
      <c r="BF21" s="48">
        <v>0</v>
      </c>
      <c r="BG21" s="49">
        <v>0</v>
      </c>
      <c r="BH21" s="48">
        <v>2</v>
      </c>
      <c r="BI21" s="49">
        <v>6.451612903225806</v>
      </c>
      <c r="BJ21" s="48">
        <v>0</v>
      </c>
      <c r="BK21" s="49">
        <v>0</v>
      </c>
      <c r="BL21" s="48">
        <v>29</v>
      </c>
      <c r="BM21" s="49">
        <v>93.54838709677419</v>
      </c>
      <c r="BN21" s="48">
        <v>31</v>
      </c>
    </row>
    <row r="22" spans="1:66" ht="15">
      <c r="A22" s="65" t="s">
        <v>255</v>
      </c>
      <c r="B22" s="65" t="s">
        <v>255</v>
      </c>
      <c r="C22" s="66" t="s">
        <v>4147</v>
      </c>
      <c r="D22" s="67">
        <v>3</v>
      </c>
      <c r="E22" s="68"/>
      <c r="F22" s="69">
        <v>28</v>
      </c>
      <c r="G22" s="66"/>
      <c r="H22" s="70"/>
      <c r="I22" s="71"/>
      <c r="J22" s="71"/>
      <c r="K22" s="34" t="s">
        <v>65</v>
      </c>
      <c r="L22" s="78">
        <v>22</v>
      </c>
      <c r="M22" s="78"/>
      <c r="N22" s="73"/>
      <c r="O22" s="80" t="s">
        <v>210</v>
      </c>
      <c r="P22" s="82">
        <v>43649.69068287037</v>
      </c>
      <c r="Q22" s="80" t="s">
        <v>446</v>
      </c>
      <c r="R22" s="84" t="s">
        <v>558</v>
      </c>
      <c r="S22" s="80" t="s">
        <v>636</v>
      </c>
      <c r="T22" s="80" t="s">
        <v>684</v>
      </c>
      <c r="U22" s="80"/>
      <c r="V22" s="84" t="s">
        <v>870</v>
      </c>
      <c r="W22" s="82">
        <v>43649.69068287037</v>
      </c>
      <c r="X22" s="86">
        <v>43649</v>
      </c>
      <c r="Y22" s="88" t="s">
        <v>945</v>
      </c>
      <c r="Z22" s="84" t="s">
        <v>1145</v>
      </c>
      <c r="AA22" s="80">
        <v>36.01196376</v>
      </c>
      <c r="AB22" s="80">
        <v>27.92123795</v>
      </c>
      <c r="AC22" s="88" t="s">
        <v>1349</v>
      </c>
      <c r="AD22" s="80"/>
      <c r="AE22" s="80" t="b">
        <v>0</v>
      </c>
      <c r="AF22" s="80">
        <v>0</v>
      </c>
      <c r="AG22" s="88" t="s">
        <v>1557</v>
      </c>
      <c r="AH22" s="80" t="b">
        <v>0</v>
      </c>
      <c r="AI22" s="80" t="s">
        <v>1573</v>
      </c>
      <c r="AJ22" s="80"/>
      <c r="AK22" s="88" t="s">
        <v>1557</v>
      </c>
      <c r="AL22" s="80" t="b">
        <v>0</v>
      </c>
      <c r="AM22" s="80">
        <v>0</v>
      </c>
      <c r="AN22" s="88" t="s">
        <v>1557</v>
      </c>
      <c r="AO22" s="80" t="s">
        <v>1591</v>
      </c>
      <c r="AP22" s="80" t="b">
        <v>0</v>
      </c>
      <c r="AQ22" s="88" t="s">
        <v>1349</v>
      </c>
      <c r="AR22" s="80" t="s">
        <v>210</v>
      </c>
      <c r="AS22" s="80">
        <v>0</v>
      </c>
      <c r="AT22" s="80">
        <v>0</v>
      </c>
      <c r="AU22" s="80" t="s">
        <v>1612</v>
      </c>
      <c r="AV22" s="80" t="s">
        <v>1617</v>
      </c>
      <c r="AW22" s="80" t="s">
        <v>1622</v>
      </c>
      <c r="AX22" s="80" t="s">
        <v>1627</v>
      </c>
      <c r="AY22" s="80" t="s">
        <v>1631</v>
      </c>
      <c r="AZ22" s="80" t="s">
        <v>1636</v>
      </c>
      <c r="BA22" s="80" t="s">
        <v>1640</v>
      </c>
      <c r="BB22" s="84" t="s">
        <v>1642</v>
      </c>
      <c r="BC22">
        <v>1</v>
      </c>
      <c r="BD22" s="79" t="str">
        <f>REPLACE(INDEX(GroupVertices[Group],MATCH(Edges[[#This Row],[Vertex 1]],GroupVertices[Vertex],0)),1,1,"")</f>
        <v>2</v>
      </c>
      <c r="BE22" s="79" t="str">
        <f>REPLACE(INDEX(GroupVertices[Group],MATCH(Edges[[#This Row],[Vertex 2]],GroupVertices[Vertex],0)),1,1,"")</f>
        <v>2</v>
      </c>
      <c r="BF22" s="48">
        <v>0</v>
      </c>
      <c r="BG22" s="49">
        <v>0</v>
      </c>
      <c r="BH22" s="48">
        <v>1</v>
      </c>
      <c r="BI22" s="49">
        <v>2.7777777777777777</v>
      </c>
      <c r="BJ22" s="48">
        <v>0</v>
      </c>
      <c r="BK22" s="49">
        <v>0</v>
      </c>
      <c r="BL22" s="48">
        <v>35</v>
      </c>
      <c r="BM22" s="49">
        <v>97.22222222222223</v>
      </c>
      <c r="BN22" s="48">
        <v>36</v>
      </c>
    </row>
    <row r="23" spans="1:66" ht="15">
      <c r="A23" s="65" t="s">
        <v>256</v>
      </c>
      <c r="B23" s="65" t="s">
        <v>256</v>
      </c>
      <c r="C23" s="66" t="s">
        <v>4147</v>
      </c>
      <c r="D23" s="67">
        <v>3</v>
      </c>
      <c r="E23" s="68"/>
      <c r="F23" s="69">
        <v>28</v>
      </c>
      <c r="G23" s="66"/>
      <c r="H23" s="70"/>
      <c r="I23" s="71"/>
      <c r="J23" s="71"/>
      <c r="K23" s="34" t="s">
        <v>65</v>
      </c>
      <c r="L23" s="78">
        <v>23</v>
      </c>
      <c r="M23" s="78"/>
      <c r="N23" s="73"/>
      <c r="O23" s="80" t="s">
        <v>210</v>
      </c>
      <c r="P23" s="82">
        <v>43649.72497685185</v>
      </c>
      <c r="Q23" s="80" t="s">
        <v>447</v>
      </c>
      <c r="R23" s="80"/>
      <c r="S23" s="80"/>
      <c r="T23" s="80" t="s">
        <v>685</v>
      </c>
      <c r="U23" s="80"/>
      <c r="V23" s="84" t="s">
        <v>871</v>
      </c>
      <c r="W23" s="82">
        <v>43649.72497685185</v>
      </c>
      <c r="X23" s="86">
        <v>43649</v>
      </c>
      <c r="Y23" s="88" t="s">
        <v>946</v>
      </c>
      <c r="Z23" s="84" t="s">
        <v>1146</v>
      </c>
      <c r="AA23" s="80"/>
      <c r="AB23" s="80"/>
      <c r="AC23" s="88" t="s">
        <v>1350</v>
      </c>
      <c r="AD23" s="80"/>
      <c r="AE23" s="80" t="b">
        <v>0</v>
      </c>
      <c r="AF23" s="80">
        <v>0</v>
      </c>
      <c r="AG23" s="88" t="s">
        <v>1557</v>
      </c>
      <c r="AH23" s="80" t="b">
        <v>0</v>
      </c>
      <c r="AI23" s="80" t="s">
        <v>1573</v>
      </c>
      <c r="AJ23" s="80"/>
      <c r="AK23" s="88" t="s">
        <v>1557</v>
      </c>
      <c r="AL23" s="80" t="b">
        <v>0</v>
      </c>
      <c r="AM23" s="80">
        <v>0</v>
      </c>
      <c r="AN23" s="88" t="s">
        <v>1557</v>
      </c>
      <c r="AO23" s="80" t="s">
        <v>1592</v>
      </c>
      <c r="AP23" s="80" t="b">
        <v>0</v>
      </c>
      <c r="AQ23" s="88" t="s">
        <v>1350</v>
      </c>
      <c r="AR23" s="80" t="s">
        <v>210</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v>1</v>
      </c>
      <c r="BG23" s="49">
        <v>2.272727272727273</v>
      </c>
      <c r="BH23" s="48">
        <v>1</v>
      </c>
      <c r="BI23" s="49">
        <v>2.272727272727273</v>
      </c>
      <c r="BJ23" s="48">
        <v>0</v>
      </c>
      <c r="BK23" s="49">
        <v>0</v>
      </c>
      <c r="BL23" s="48">
        <v>42</v>
      </c>
      <c r="BM23" s="49">
        <v>95.45454545454545</v>
      </c>
      <c r="BN23" s="48">
        <v>44</v>
      </c>
    </row>
    <row r="24" spans="1:66" ht="15">
      <c r="A24" s="65" t="s">
        <v>257</v>
      </c>
      <c r="B24" s="65" t="s">
        <v>360</v>
      </c>
      <c r="C24" s="66" t="s">
        <v>4147</v>
      </c>
      <c r="D24" s="67">
        <v>3</v>
      </c>
      <c r="E24" s="68"/>
      <c r="F24" s="69">
        <v>28</v>
      </c>
      <c r="G24" s="66"/>
      <c r="H24" s="70"/>
      <c r="I24" s="71"/>
      <c r="J24" s="71"/>
      <c r="K24" s="34" t="s">
        <v>65</v>
      </c>
      <c r="L24" s="78">
        <v>24</v>
      </c>
      <c r="M24" s="78"/>
      <c r="N24" s="73"/>
      <c r="O24" s="80" t="s">
        <v>440</v>
      </c>
      <c r="P24" s="82">
        <v>43649.73136574074</v>
      </c>
      <c r="Q24" s="80" t="s">
        <v>448</v>
      </c>
      <c r="R24" s="80"/>
      <c r="S24" s="80"/>
      <c r="T24" s="80" t="s">
        <v>686</v>
      </c>
      <c r="U24" s="80"/>
      <c r="V24" s="84" t="s">
        <v>872</v>
      </c>
      <c r="W24" s="82">
        <v>43649.73136574074</v>
      </c>
      <c r="X24" s="86">
        <v>43649</v>
      </c>
      <c r="Y24" s="88" t="s">
        <v>947</v>
      </c>
      <c r="Z24" s="84" t="s">
        <v>1147</v>
      </c>
      <c r="AA24" s="80"/>
      <c r="AB24" s="80"/>
      <c r="AC24" s="88" t="s">
        <v>1351</v>
      </c>
      <c r="AD24" s="88" t="s">
        <v>1547</v>
      </c>
      <c r="AE24" s="80" t="b">
        <v>0</v>
      </c>
      <c r="AF24" s="80">
        <v>0</v>
      </c>
      <c r="AG24" s="88" t="s">
        <v>1559</v>
      </c>
      <c r="AH24" s="80" t="b">
        <v>0</v>
      </c>
      <c r="AI24" s="80" t="s">
        <v>1573</v>
      </c>
      <c r="AJ24" s="80"/>
      <c r="AK24" s="88" t="s">
        <v>1557</v>
      </c>
      <c r="AL24" s="80" t="b">
        <v>0</v>
      </c>
      <c r="AM24" s="80">
        <v>0</v>
      </c>
      <c r="AN24" s="88" t="s">
        <v>1557</v>
      </c>
      <c r="AO24" s="80" t="s">
        <v>1589</v>
      </c>
      <c r="AP24" s="80" t="b">
        <v>0</v>
      </c>
      <c r="AQ24" s="88" t="s">
        <v>1547</v>
      </c>
      <c r="AR24" s="80" t="s">
        <v>210</v>
      </c>
      <c r="AS24" s="80">
        <v>0</v>
      </c>
      <c r="AT24" s="80">
        <v>0</v>
      </c>
      <c r="AU24" s="80"/>
      <c r="AV24" s="80"/>
      <c r="AW24" s="80"/>
      <c r="AX24" s="80"/>
      <c r="AY24" s="80"/>
      <c r="AZ24" s="80"/>
      <c r="BA24" s="80"/>
      <c r="BB24" s="80"/>
      <c r="BC24">
        <v>1</v>
      </c>
      <c r="BD24" s="79" t="str">
        <f>REPLACE(INDEX(GroupVertices[Group],MATCH(Edges[[#This Row],[Vertex 1]],GroupVertices[Vertex],0)),1,1,"")</f>
        <v>27</v>
      </c>
      <c r="BE24" s="79" t="str">
        <f>REPLACE(INDEX(GroupVertices[Group],MATCH(Edges[[#This Row],[Vertex 2]],GroupVertices[Vertex],0)),1,1,"")</f>
        <v>27</v>
      </c>
      <c r="BF24" s="48">
        <v>3</v>
      </c>
      <c r="BG24" s="49">
        <v>6.666666666666667</v>
      </c>
      <c r="BH24" s="48">
        <v>2</v>
      </c>
      <c r="BI24" s="49">
        <v>4.444444444444445</v>
      </c>
      <c r="BJ24" s="48">
        <v>0</v>
      </c>
      <c r="BK24" s="49">
        <v>0</v>
      </c>
      <c r="BL24" s="48">
        <v>40</v>
      </c>
      <c r="BM24" s="49">
        <v>88.88888888888889</v>
      </c>
      <c r="BN24" s="48">
        <v>45</v>
      </c>
    </row>
    <row r="25" spans="1:66" ht="15">
      <c r="A25" s="65" t="s">
        <v>258</v>
      </c>
      <c r="B25" s="65" t="s">
        <v>258</v>
      </c>
      <c r="C25" s="66" t="s">
        <v>4147</v>
      </c>
      <c r="D25" s="67">
        <v>3</v>
      </c>
      <c r="E25" s="68"/>
      <c r="F25" s="69">
        <v>28</v>
      </c>
      <c r="G25" s="66"/>
      <c r="H25" s="70"/>
      <c r="I25" s="71"/>
      <c r="J25" s="71"/>
      <c r="K25" s="34" t="s">
        <v>65</v>
      </c>
      <c r="L25" s="78">
        <v>25</v>
      </c>
      <c r="M25" s="78"/>
      <c r="N25" s="73"/>
      <c r="O25" s="80" t="s">
        <v>210</v>
      </c>
      <c r="P25" s="82">
        <v>43649.89907407408</v>
      </c>
      <c r="Q25" s="80" t="s">
        <v>449</v>
      </c>
      <c r="R25" s="80"/>
      <c r="S25" s="80"/>
      <c r="T25" s="80" t="s">
        <v>687</v>
      </c>
      <c r="U25" s="84" t="s">
        <v>806</v>
      </c>
      <c r="V25" s="84" t="s">
        <v>806</v>
      </c>
      <c r="W25" s="82">
        <v>43649.89907407408</v>
      </c>
      <c r="X25" s="86">
        <v>43649</v>
      </c>
      <c r="Y25" s="88" t="s">
        <v>948</v>
      </c>
      <c r="Z25" s="84" t="s">
        <v>1148</v>
      </c>
      <c r="AA25" s="80"/>
      <c r="AB25" s="80"/>
      <c r="AC25" s="88" t="s">
        <v>1352</v>
      </c>
      <c r="AD25" s="80"/>
      <c r="AE25" s="80" t="b">
        <v>0</v>
      </c>
      <c r="AF25" s="80">
        <v>0</v>
      </c>
      <c r="AG25" s="88" t="s">
        <v>1557</v>
      </c>
      <c r="AH25" s="80" t="b">
        <v>0</v>
      </c>
      <c r="AI25" s="80" t="s">
        <v>1573</v>
      </c>
      <c r="AJ25" s="80"/>
      <c r="AK25" s="88" t="s">
        <v>1557</v>
      </c>
      <c r="AL25" s="80" t="b">
        <v>0</v>
      </c>
      <c r="AM25" s="80">
        <v>0</v>
      </c>
      <c r="AN25" s="88" t="s">
        <v>1557</v>
      </c>
      <c r="AO25" s="80" t="s">
        <v>1593</v>
      </c>
      <c r="AP25" s="80" t="b">
        <v>0</v>
      </c>
      <c r="AQ25" s="88" t="s">
        <v>1352</v>
      </c>
      <c r="AR25" s="80" t="s">
        <v>210</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2</v>
      </c>
      <c r="BG25" s="49">
        <v>6.666666666666667</v>
      </c>
      <c r="BH25" s="48">
        <v>0</v>
      </c>
      <c r="BI25" s="49">
        <v>0</v>
      </c>
      <c r="BJ25" s="48">
        <v>0</v>
      </c>
      <c r="BK25" s="49">
        <v>0</v>
      </c>
      <c r="BL25" s="48">
        <v>28</v>
      </c>
      <c r="BM25" s="49">
        <v>93.33333333333333</v>
      </c>
      <c r="BN25" s="48">
        <v>30</v>
      </c>
    </row>
    <row r="26" spans="1:66" ht="15">
      <c r="A26" s="65" t="s">
        <v>259</v>
      </c>
      <c r="B26" s="65" t="s">
        <v>352</v>
      </c>
      <c r="C26" s="66" t="s">
        <v>4147</v>
      </c>
      <c r="D26" s="67">
        <v>3</v>
      </c>
      <c r="E26" s="68"/>
      <c r="F26" s="69">
        <v>28</v>
      </c>
      <c r="G26" s="66"/>
      <c r="H26" s="70"/>
      <c r="I26" s="71"/>
      <c r="J26" s="71"/>
      <c r="K26" s="34" t="s">
        <v>65</v>
      </c>
      <c r="L26" s="78">
        <v>26</v>
      </c>
      <c r="M26" s="78"/>
      <c r="N26" s="73"/>
      <c r="O26" s="80" t="s">
        <v>439</v>
      </c>
      <c r="P26" s="82">
        <v>43649.201203703706</v>
      </c>
      <c r="Q26" s="80" t="s">
        <v>442</v>
      </c>
      <c r="R26" s="80"/>
      <c r="S26" s="80"/>
      <c r="T26" s="80" t="s">
        <v>688</v>
      </c>
      <c r="U26" s="84" t="s">
        <v>807</v>
      </c>
      <c r="V26" s="84" t="s">
        <v>807</v>
      </c>
      <c r="W26" s="82">
        <v>43649.201203703706</v>
      </c>
      <c r="X26" s="86">
        <v>43649</v>
      </c>
      <c r="Y26" s="88" t="s">
        <v>949</v>
      </c>
      <c r="Z26" s="84" t="s">
        <v>1149</v>
      </c>
      <c r="AA26" s="80"/>
      <c r="AB26" s="80"/>
      <c r="AC26" s="88" t="s">
        <v>1353</v>
      </c>
      <c r="AD26" s="80"/>
      <c r="AE26" s="80" t="b">
        <v>0</v>
      </c>
      <c r="AF26" s="80">
        <v>8</v>
      </c>
      <c r="AG26" s="88" t="s">
        <v>1557</v>
      </c>
      <c r="AH26" s="80" t="b">
        <v>0</v>
      </c>
      <c r="AI26" s="80" t="s">
        <v>1573</v>
      </c>
      <c r="AJ26" s="80"/>
      <c r="AK26" s="88" t="s">
        <v>1557</v>
      </c>
      <c r="AL26" s="80" t="b">
        <v>0</v>
      </c>
      <c r="AM26" s="80">
        <v>3</v>
      </c>
      <c r="AN26" s="88" t="s">
        <v>1557</v>
      </c>
      <c r="AO26" s="80" t="s">
        <v>1590</v>
      </c>
      <c r="AP26" s="80" t="b">
        <v>0</v>
      </c>
      <c r="AQ26" s="88" t="s">
        <v>1353</v>
      </c>
      <c r="AR26" s="80" t="s">
        <v>210</v>
      </c>
      <c r="AS26" s="80">
        <v>0</v>
      </c>
      <c r="AT26" s="80">
        <v>0</v>
      </c>
      <c r="AU26" s="80"/>
      <c r="AV26" s="80"/>
      <c r="AW26" s="80"/>
      <c r="AX26" s="80"/>
      <c r="AY26" s="80"/>
      <c r="AZ26" s="80"/>
      <c r="BA26" s="80"/>
      <c r="BB26" s="80"/>
      <c r="BC26">
        <v>1</v>
      </c>
      <c r="BD26" s="79" t="str">
        <f>REPLACE(INDEX(GroupVertices[Group],MATCH(Edges[[#This Row],[Vertex 1]],GroupVertices[Vertex],0)),1,1,"")</f>
        <v>10</v>
      </c>
      <c r="BE26" s="79" t="str">
        <f>REPLACE(INDEX(GroupVertices[Group],MATCH(Edges[[#This Row],[Vertex 2]],GroupVertices[Vertex],0)),1,1,"")</f>
        <v>10</v>
      </c>
      <c r="BF26" s="48">
        <v>0</v>
      </c>
      <c r="BG26" s="49">
        <v>0</v>
      </c>
      <c r="BH26" s="48">
        <v>2</v>
      </c>
      <c r="BI26" s="49">
        <v>6.451612903225806</v>
      </c>
      <c r="BJ26" s="48">
        <v>0</v>
      </c>
      <c r="BK26" s="49">
        <v>0</v>
      </c>
      <c r="BL26" s="48">
        <v>29</v>
      </c>
      <c r="BM26" s="49">
        <v>93.54838709677419</v>
      </c>
      <c r="BN26" s="48">
        <v>31</v>
      </c>
    </row>
    <row r="27" spans="1:66" ht="15">
      <c r="A27" s="65" t="s">
        <v>260</v>
      </c>
      <c r="B27" s="65" t="s">
        <v>259</v>
      </c>
      <c r="C27" s="66" t="s">
        <v>4147</v>
      </c>
      <c r="D27" s="67">
        <v>3</v>
      </c>
      <c r="E27" s="68"/>
      <c r="F27" s="69">
        <v>28</v>
      </c>
      <c r="G27" s="66"/>
      <c r="H27" s="70"/>
      <c r="I27" s="71"/>
      <c r="J27" s="71"/>
      <c r="K27" s="34" t="s">
        <v>65</v>
      </c>
      <c r="L27" s="78">
        <v>27</v>
      </c>
      <c r="M27" s="78"/>
      <c r="N27" s="73"/>
      <c r="O27" s="80" t="s">
        <v>438</v>
      </c>
      <c r="P27" s="82">
        <v>43649.92030092593</v>
      </c>
      <c r="Q27" s="80" t="s">
        <v>442</v>
      </c>
      <c r="R27" s="80"/>
      <c r="S27" s="80"/>
      <c r="T27" s="80" t="s">
        <v>679</v>
      </c>
      <c r="U27" s="80"/>
      <c r="V27" s="84" t="s">
        <v>873</v>
      </c>
      <c r="W27" s="82">
        <v>43649.92030092593</v>
      </c>
      <c r="X27" s="86">
        <v>43649</v>
      </c>
      <c r="Y27" s="88" t="s">
        <v>950</v>
      </c>
      <c r="Z27" s="84" t="s">
        <v>1150</v>
      </c>
      <c r="AA27" s="80"/>
      <c r="AB27" s="80"/>
      <c r="AC27" s="88" t="s">
        <v>1354</v>
      </c>
      <c r="AD27" s="80"/>
      <c r="AE27" s="80" t="b">
        <v>0</v>
      </c>
      <c r="AF27" s="80">
        <v>0</v>
      </c>
      <c r="AG27" s="88" t="s">
        <v>1557</v>
      </c>
      <c r="AH27" s="80" t="b">
        <v>0</v>
      </c>
      <c r="AI27" s="80" t="s">
        <v>1573</v>
      </c>
      <c r="AJ27" s="80"/>
      <c r="AK27" s="88" t="s">
        <v>1557</v>
      </c>
      <c r="AL27" s="80" t="b">
        <v>0</v>
      </c>
      <c r="AM27" s="80">
        <v>3</v>
      </c>
      <c r="AN27" s="88" t="s">
        <v>1353</v>
      </c>
      <c r="AO27" s="80" t="s">
        <v>1594</v>
      </c>
      <c r="AP27" s="80" t="b">
        <v>0</v>
      </c>
      <c r="AQ27" s="88" t="s">
        <v>1353</v>
      </c>
      <c r="AR27" s="80" t="s">
        <v>210</v>
      </c>
      <c r="AS27" s="80">
        <v>0</v>
      </c>
      <c r="AT27" s="80">
        <v>0</v>
      </c>
      <c r="AU27" s="80"/>
      <c r="AV27" s="80"/>
      <c r="AW27" s="80"/>
      <c r="AX27" s="80"/>
      <c r="AY27" s="80"/>
      <c r="AZ27" s="80"/>
      <c r="BA27" s="80"/>
      <c r="BB27" s="80"/>
      <c r="BC27">
        <v>1</v>
      </c>
      <c r="BD27" s="79" t="str">
        <f>REPLACE(INDEX(GroupVertices[Group],MATCH(Edges[[#This Row],[Vertex 1]],GroupVertices[Vertex],0)),1,1,"")</f>
        <v>10</v>
      </c>
      <c r="BE27" s="79" t="str">
        <f>REPLACE(INDEX(GroupVertices[Group],MATCH(Edges[[#This Row],[Vertex 2]],GroupVertices[Vertex],0)),1,1,"")</f>
        <v>10</v>
      </c>
      <c r="BF27" s="48"/>
      <c r="BG27" s="49"/>
      <c r="BH27" s="48"/>
      <c r="BI27" s="49"/>
      <c r="BJ27" s="48"/>
      <c r="BK27" s="49"/>
      <c r="BL27" s="48"/>
      <c r="BM27" s="49"/>
      <c r="BN27" s="48"/>
    </row>
    <row r="28" spans="1:66" ht="15">
      <c r="A28" s="65" t="s">
        <v>260</v>
      </c>
      <c r="B28" s="65" t="s">
        <v>352</v>
      </c>
      <c r="C28" s="66" t="s">
        <v>4147</v>
      </c>
      <c r="D28" s="67">
        <v>3</v>
      </c>
      <c r="E28" s="68"/>
      <c r="F28" s="69">
        <v>28</v>
      </c>
      <c r="G28" s="66"/>
      <c r="H28" s="70"/>
      <c r="I28" s="71"/>
      <c r="J28" s="71"/>
      <c r="K28" s="34" t="s">
        <v>65</v>
      </c>
      <c r="L28" s="78">
        <v>28</v>
      </c>
      <c r="M28" s="78"/>
      <c r="N28" s="73"/>
      <c r="O28" s="80" t="s">
        <v>439</v>
      </c>
      <c r="P28" s="82">
        <v>43649.92030092593</v>
      </c>
      <c r="Q28" s="80" t="s">
        <v>442</v>
      </c>
      <c r="R28" s="80"/>
      <c r="S28" s="80"/>
      <c r="T28" s="80" t="s">
        <v>679</v>
      </c>
      <c r="U28" s="80"/>
      <c r="V28" s="84" t="s">
        <v>873</v>
      </c>
      <c r="W28" s="82">
        <v>43649.92030092593</v>
      </c>
      <c r="X28" s="86">
        <v>43649</v>
      </c>
      <c r="Y28" s="88" t="s">
        <v>950</v>
      </c>
      <c r="Z28" s="84" t="s">
        <v>1150</v>
      </c>
      <c r="AA28" s="80"/>
      <c r="AB28" s="80"/>
      <c r="AC28" s="88" t="s">
        <v>1354</v>
      </c>
      <c r="AD28" s="80"/>
      <c r="AE28" s="80" t="b">
        <v>0</v>
      </c>
      <c r="AF28" s="80">
        <v>0</v>
      </c>
      <c r="AG28" s="88" t="s">
        <v>1557</v>
      </c>
      <c r="AH28" s="80" t="b">
        <v>0</v>
      </c>
      <c r="AI28" s="80" t="s">
        <v>1573</v>
      </c>
      <c r="AJ28" s="80"/>
      <c r="AK28" s="88" t="s">
        <v>1557</v>
      </c>
      <c r="AL28" s="80" t="b">
        <v>0</v>
      </c>
      <c r="AM28" s="80">
        <v>3</v>
      </c>
      <c r="AN28" s="88" t="s">
        <v>1353</v>
      </c>
      <c r="AO28" s="80" t="s">
        <v>1594</v>
      </c>
      <c r="AP28" s="80" t="b">
        <v>0</v>
      </c>
      <c r="AQ28" s="88" t="s">
        <v>1353</v>
      </c>
      <c r="AR28" s="80" t="s">
        <v>210</v>
      </c>
      <c r="AS28" s="80">
        <v>0</v>
      </c>
      <c r="AT28" s="80">
        <v>0</v>
      </c>
      <c r="AU28" s="80"/>
      <c r="AV28" s="80"/>
      <c r="AW28" s="80"/>
      <c r="AX28" s="80"/>
      <c r="AY28" s="80"/>
      <c r="AZ28" s="80"/>
      <c r="BA28" s="80"/>
      <c r="BB28" s="80"/>
      <c r="BC28">
        <v>1</v>
      </c>
      <c r="BD28" s="79" t="str">
        <f>REPLACE(INDEX(GroupVertices[Group],MATCH(Edges[[#This Row],[Vertex 1]],GroupVertices[Vertex],0)),1,1,"")</f>
        <v>10</v>
      </c>
      <c r="BE28" s="79" t="str">
        <f>REPLACE(INDEX(GroupVertices[Group],MATCH(Edges[[#This Row],[Vertex 2]],GroupVertices[Vertex],0)),1,1,"")</f>
        <v>10</v>
      </c>
      <c r="BF28" s="48">
        <v>0</v>
      </c>
      <c r="BG28" s="49">
        <v>0</v>
      </c>
      <c r="BH28" s="48">
        <v>2</v>
      </c>
      <c r="BI28" s="49">
        <v>6.451612903225806</v>
      </c>
      <c r="BJ28" s="48">
        <v>0</v>
      </c>
      <c r="BK28" s="49">
        <v>0</v>
      </c>
      <c r="BL28" s="48">
        <v>29</v>
      </c>
      <c r="BM28" s="49">
        <v>93.54838709677419</v>
      </c>
      <c r="BN28" s="48">
        <v>31</v>
      </c>
    </row>
    <row r="29" spans="1:66" ht="15">
      <c r="A29" s="65" t="s">
        <v>261</v>
      </c>
      <c r="B29" s="65" t="s">
        <v>261</v>
      </c>
      <c r="C29" s="66" t="s">
        <v>4147</v>
      </c>
      <c r="D29" s="67">
        <v>3</v>
      </c>
      <c r="E29" s="68"/>
      <c r="F29" s="69">
        <v>28</v>
      </c>
      <c r="G29" s="66"/>
      <c r="H29" s="70"/>
      <c r="I29" s="71"/>
      <c r="J29" s="71"/>
      <c r="K29" s="34" t="s">
        <v>65</v>
      </c>
      <c r="L29" s="78">
        <v>29</v>
      </c>
      <c r="M29" s="78"/>
      <c r="N29" s="73"/>
      <c r="O29" s="80" t="s">
        <v>210</v>
      </c>
      <c r="P29" s="82">
        <v>43650.003842592596</v>
      </c>
      <c r="Q29" s="80" t="s">
        <v>450</v>
      </c>
      <c r="R29" s="84" t="s">
        <v>559</v>
      </c>
      <c r="S29" s="80" t="s">
        <v>636</v>
      </c>
      <c r="T29" s="80" t="s">
        <v>689</v>
      </c>
      <c r="U29" s="80"/>
      <c r="V29" s="84" t="s">
        <v>874</v>
      </c>
      <c r="W29" s="82">
        <v>43650.003842592596</v>
      </c>
      <c r="X29" s="86">
        <v>43650</v>
      </c>
      <c r="Y29" s="88" t="s">
        <v>951</v>
      </c>
      <c r="Z29" s="84" t="s">
        <v>1151</v>
      </c>
      <c r="AA29" s="80"/>
      <c r="AB29" s="80"/>
      <c r="AC29" s="88" t="s">
        <v>1355</v>
      </c>
      <c r="AD29" s="80"/>
      <c r="AE29" s="80" t="b">
        <v>0</v>
      </c>
      <c r="AF29" s="80">
        <v>0</v>
      </c>
      <c r="AG29" s="88" t="s">
        <v>1557</v>
      </c>
      <c r="AH29" s="80" t="b">
        <v>0</v>
      </c>
      <c r="AI29" s="80" t="s">
        <v>1573</v>
      </c>
      <c r="AJ29" s="80"/>
      <c r="AK29" s="88" t="s">
        <v>1557</v>
      </c>
      <c r="AL29" s="80" t="b">
        <v>0</v>
      </c>
      <c r="AM29" s="80">
        <v>0</v>
      </c>
      <c r="AN29" s="88" t="s">
        <v>1557</v>
      </c>
      <c r="AO29" s="80" t="s">
        <v>1591</v>
      </c>
      <c r="AP29" s="80" t="b">
        <v>0</v>
      </c>
      <c r="AQ29" s="88" t="s">
        <v>1355</v>
      </c>
      <c r="AR29" s="80" t="s">
        <v>210</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0</v>
      </c>
      <c r="BG29" s="49">
        <v>0</v>
      </c>
      <c r="BH29" s="48">
        <v>1</v>
      </c>
      <c r="BI29" s="49">
        <v>3.125</v>
      </c>
      <c r="BJ29" s="48">
        <v>0</v>
      </c>
      <c r="BK29" s="49">
        <v>0</v>
      </c>
      <c r="BL29" s="48">
        <v>31</v>
      </c>
      <c r="BM29" s="49">
        <v>96.875</v>
      </c>
      <c r="BN29" s="48">
        <v>32</v>
      </c>
    </row>
    <row r="30" spans="1:66" ht="15">
      <c r="A30" s="65" t="s">
        <v>262</v>
      </c>
      <c r="B30" s="65" t="s">
        <v>343</v>
      </c>
      <c r="C30" s="66" t="s">
        <v>4147</v>
      </c>
      <c r="D30" s="67">
        <v>3</v>
      </c>
      <c r="E30" s="68"/>
      <c r="F30" s="69">
        <v>28</v>
      </c>
      <c r="G30" s="66"/>
      <c r="H30" s="70"/>
      <c r="I30" s="71"/>
      <c r="J30" s="71"/>
      <c r="K30" s="34" t="s">
        <v>65</v>
      </c>
      <c r="L30" s="78">
        <v>30</v>
      </c>
      <c r="M30" s="78"/>
      <c r="N30" s="73"/>
      <c r="O30" s="80" t="s">
        <v>438</v>
      </c>
      <c r="P30" s="82">
        <v>43650.06711805556</v>
      </c>
      <c r="Q30" s="80" t="s">
        <v>451</v>
      </c>
      <c r="R30" s="80" t="s">
        <v>560</v>
      </c>
      <c r="S30" s="80" t="s">
        <v>637</v>
      </c>
      <c r="T30" s="80"/>
      <c r="U30" s="80"/>
      <c r="V30" s="84" t="s">
        <v>875</v>
      </c>
      <c r="W30" s="82">
        <v>43650.06711805556</v>
      </c>
      <c r="X30" s="86">
        <v>43650</v>
      </c>
      <c r="Y30" s="88" t="s">
        <v>952</v>
      </c>
      <c r="Z30" s="84" t="s">
        <v>1152</v>
      </c>
      <c r="AA30" s="80"/>
      <c r="AB30" s="80"/>
      <c r="AC30" s="88" t="s">
        <v>1356</v>
      </c>
      <c r="AD30" s="80"/>
      <c r="AE30" s="80" t="b">
        <v>0</v>
      </c>
      <c r="AF30" s="80">
        <v>0</v>
      </c>
      <c r="AG30" s="88" t="s">
        <v>1557</v>
      </c>
      <c r="AH30" s="80" t="b">
        <v>0</v>
      </c>
      <c r="AI30" s="80" t="s">
        <v>1573</v>
      </c>
      <c r="AJ30" s="80"/>
      <c r="AK30" s="88" t="s">
        <v>1557</v>
      </c>
      <c r="AL30" s="80" t="b">
        <v>0</v>
      </c>
      <c r="AM30" s="80">
        <v>16</v>
      </c>
      <c r="AN30" s="88" t="s">
        <v>1501</v>
      </c>
      <c r="AO30" s="80" t="s">
        <v>1589</v>
      </c>
      <c r="AP30" s="80" t="b">
        <v>0</v>
      </c>
      <c r="AQ30" s="88" t="s">
        <v>1501</v>
      </c>
      <c r="AR30" s="80" t="s">
        <v>210</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8">
        <v>1</v>
      </c>
      <c r="BG30" s="49">
        <v>3.7037037037037037</v>
      </c>
      <c r="BH30" s="48">
        <v>0</v>
      </c>
      <c r="BI30" s="49">
        <v>0</v>
      </c>
      <c r="BJ30" s="48">
        <v>0</v>
      </c>
      <c r="BK30" s="49">
        <v>0</v>
      </c>
      <c r="BL30" s="48">
        <v>26</v>
      </c>
      <c r="BM30" s="49">
        <v>96.29629629629629</v>
      </c>
      <c r="BN30" s="48">
        <v>27</v>
      </c>
    </row>
    <row r="31" spans="1:66" ht="15">
      <c r="A31" s="65" t="s">
        <v>263</v>
      </c>
      <c r="B31" s="65" t="s">
        <v>342</v>
      </c>
      <c r="C31" s="66" t="s">
        <v>4147</v>
      </c>
      <c r="D31" s="67">
        <v>3</v>
      </c>
      <c r="E31" s="68"/>
      <c r="F31" s="69">
        <v>28</v>
      </c>
      <c r="G31" s="66"/>
      <c r="H31" s="70"/>
      <c r="I31" s="71"/>
      <c r="J31" s="71"/>
      <c r="K31" s="34" t="s">
        <v>65</v>
      </c>
      <c r="L31" s="78">
        <v>31</v>
      </c>
      <c r="M31" s="78"/>
      <c r="N31" s="73"/>
      <c r="O31" s="80" t="s">
        <v>438</v>
      </c>
      <c r="P31" s="82">
        <v>43650.06783564815</v>
      </c>
      <c r="Q31" s="80" t="s">
        <v>452</v>
      </c>
      <c r="R31" s="84" t="s">
        <v>561</v>
      </c>
      <c r="S31" s="80" t="s">
        <v>638</v>
      </c>
      <c r="T31" s="80"/>
      <c r="U31" s="80"/>
      <c r="V31" s="84" t="s">
        <v>876</v>
      </c>
      <c r="W31" s="82">
        <v>43650.06783564815</v>
      </c>
      <c r="X31" s="86">
        <v>43650</v>
      </c>
      <c r="Y31" s="88" t="s">
        <v>953</v>
      </c>
      <c r="Z31" s="84" t="s">
        <v>1153</v>
      </c>
      <c r="AA31" s="80"/>
      <c r="AB31" s="80"/>
      <c r="AC31" s="88" t="s">
        <v>1357</v>
      </c>
      <c r="AD31" s="80"/>
      <c r="AE31" s="80" t="b">
        <v>0</v>
      </c>
      <c r="AF31" s="80">
        <v>0</v>
      </c>
      <c r="AG31" s="88" t="s">
        <v>1557</v>
      </c>
      <c r="AH31" s="80" t="b">
        <v>0</v>
      </c>
      <c r="AI31" s="80" t="s">
        <v>1573</v>
      </c>
      <c r="AJ31" s="80"/>
      <c r="AK31" s="88" t="s">
        <v>1557</v>
      </c>
      <c r="AL31" s="80" t="b">
        <v>0</v>
      </c>
      <c r="AM31" s="80">
        <v>6</v>
      </c>
      <c r="AN31" s="88" t="s">
        <v>1489</v>
      </c>
      <c r="AO31" s="80" t="s">
        <v>1589</v>
      </c>
      <c r="AP31" s="80" t="b">
        <v>0</v>
      </c>
      <c r="AQ31" s="88" t="s">
        <v>1489</v>
      </c>
      <c r="AR31" s="80" t="s">
        <v>210</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48"/>
      <c r="BG31" s="49"/>
      <c r="BH31" s="48"/>
      <c r="BI31" s="49"/>
      <c r="BJ31" s="48"/>
      <c r="BK31" s="49"/>
      <c r="BL31" s="48"/>
      <c r="BM31" s="49"/>
      <c r="BN31" s="48"/>
    </row>
    <row r="32" spans="1:66" ht="15">
      <c r="A32" s="65" t="s">
        <v>263</v>
      </c>
      <c r="B32" s="65" t="s">
        <v>361</v>
      </c>
      <c r="C32" s="66" t="s">
        <v>4147</v>
      </c>
      <c r="D32" s="67">
        <v>3</v>
      </c>
      <c r="E32" s="68"/>
      <c r="F32" s="69">
        <v>28</v>
      </c>
      <c r="G32" s="66"/>
      <c r="H32" s="70"/>
      <c r="I32" s="71"/>
      <c r="J32" s="71"/>
      <c r="K32" s="34" t="s">
        <v>65</v>
      </c>
      <c r="L32" s="78">
        <v>32</v>
      </c>
      <c r="M32" s="78"/>
      <c r="N32" s="73"/>
      <c r="O32" s="80" t="s">
        <v>439</v>
      </c>
      <c r="P32" s="82">
        <v>43650.06783564815</v>
      </c>
      <c r="Q32" s="80" t="s">
        <v>452</v>
      </c>
      <c r="R32" s="84" t="s">
        <v>561</v>
      </c>
      <c r="S32" s="80" t="s">
        <v>638</v>
      </c>
      <c r="T32" s="80"/>
      <c r="U32" s="80"/>
      <c r="V32" s="84" t="s">
        <v>876</v>
      </c>
      <c r="W32" s="82">
        <v>43650.06783564815</v>
      </c>
      <c r="X32" s="86">
        <v>43650</v>
      </c>
      <c r="Y32" s="88" t="s">
        <v>953</v>
      </c>
      <c r="Z32" s="84" t="s">
        <v>1153</v>
      </c>
      <c r="AA32" s="80"/>
      <c r="AB32" s="80"/>
      <c r="AC32" s="88" t="s">
        <v>1357</v>
      </c>
      <c r="AD32" s="80"/>
      <c r="AE32" s="80" t="b">
        <v>0</v>
      </c>
      <c r="AF32" s="80">
        <v>0</v>
      </c>
      <c r="AG32" s="88" t="s">
        <v>1557</v>
      </c>
      <c r="AH32" s="80" t="b">
        <v>0</v>
      </c>
      <c r="AI32" s="80" t="s">
        <v>1573</v>
      </c>
      <c r="AJ32" s="80"/>
      <c r="AK32" s="88" t="s">
        <v>1557</v>
      </c>
      <c r="AL32" s="80" t="b">
        <v>0</v>
      </c>
      <c r="AM32" s="80">
        <v>6</v>
      </c>
      <c r="AN32" s="88" t="s">
        <v>1489</v>
      </c>
      <c r="AO32" s="80" t="s">
        <v>1589</v>
      </c>
      <c r="AP32" s="80" t="b">
        <v>0</v>
      </c>
      <c r="AQ32" s="88" t="s">
        <v>1489</v>
      </c>
      <c r="AR32" s="80" t="s">
        <v>210</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v>1</v>
      </c>
      <c r="BG32" s="49">
        <v>3.225806451612903</v>
      </c>
      <c r="BH32" s="48">
        <v>1</v>
      </c>
      <c r="BI32" s="49">
        <v>3.225806451612903</v>
      </c>
      <c r="BJ32" s="48">
        <v>0</v>
      </c>
      <c r="BK32" s="49">
        <v>0</v>
      </c>
      <c r="BL32" s="48">
        <v>29</v>
      </c>
      <c r="BM32" s="49">
        <v>93.54838709677419</v>
      </c>
      <c r="BN32" s="48">
        <v>31</v>
      </c>
    </row>
    <row r="33" spans="1:66" ht="15">
      <c r="A33" s="65" t="s">
        <v>264</v>
      </c>
      <c r="B33" s="65" t="s">
        <v>343</v>
      </c>
      <c r="C33" s="66" t="s">
        <v>4147</v>
      </c>
      <c r="D33" s="67">
        <v>3</v>
      </c>
      <c r="E33" s="68"/>
      <c r="F33" s="69">
        <v>28</v>
      </c>
      <c r="G33" s="66"/>
      <c r="H33" s="70"/>
      <c r="I33" s="71"/>
      <c r="J33" s="71"/>
      <c r="K33" s="34" t="s">
        <v>65</v>
      </c>
      <c r="L33" s="78">
        <v>33</v>
      </c>
      <c r="M33" s="78"/>
      <c r="N33" s="73"/>
      <c r="O33" s="80" t="s">
        <v>438</v>
      </c>
      <c r="P33" s="82">
        <v>43650.25072916667</v>
      </c>
      <c r="Q33" s="80" t="s">
        <v>453</v>
      </c>
      <c r="R33" s="84" t="s">
        <v>562</v>
      </c>
      <c r="S33" s="80" t="s">
        <v>639</v>
      </c>
      <c r="T33" s="80" t="s">
        <v>690</v>
      </c>
      <c r="U33" s="80"/>
      <c r="V33" s="84" t="s">
        <v>877</v>
      </c>
      <c r="W33" s="82">
        <v>43650.25072916667</v>
      </c>
      <c r="X33" s="86">
        <v>43650</v>
      </c>
      <c r="Y33" s="88" t="s">
        <v>954</v>
      </c>
      <c r="Z33" s="84" t="s">
        <v>1154</v>
      </c>
      <c r="AA33" s="80"/>
      <c r="AB33" s="80"/>
      <c r="AC33" s="88" t="s">
        <v>1358</v>
      </c>
      <c r="AD33" s="80"/>
      <c r="AE33" s="80" t="b">
        <v>0</v>
      </c>
      <c r="AF33" s="80">
        <v>0</v>
      </c>
      <c r="AG33" s="88" t="s">
        <v>1557</v>
      </c>
      <c r="AH33" s="80" t="b">
        <v>0</v>
      </c>
      <c r="AI33" s="80" t="s">
        <v>1573</v>
      </c>
      <c r="AJ33" s="80"/>
      <c r="AK33" s="88" t="s">
        <v>1557</v>
      </c>
      <c r="AL33" s="80" t="b">
        <v>0</v>
      </c>
      <c r="AM33" s="80">
        <v>7</v>
      </c>
      <c r="AN33" s="88" t="s">
        <v>1497</v>
      </c>
      <c r="AO33" s="80" t="s">
        <v>1595</v>
      </c>
      <c r="AP33" s="80" t="b">
        <v>0</v>
      </c>
      <c r="AQ33" s="88" t="s">
        <v>1497</v>
      </c>
      <c r="AR33" s="80" t="s">
        <v>210</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8"/>
      <c r="BG33" s="49"/>
      <c r="BH33" s="48"/>
      <c r="BI33" s="49"/>
      <c r="BJ33" s="48"/>
      <c r="BK33" s="49"/>
      <c r="BL33" s="48"/>
      <c r="BM33" s="49"/>
      <c r="BN33" s="48"/>
    </row>
    <row r="34" spans="1:66" ht="15">
      <c r="A34" s="65" t="s">
        <v>264</v>
      </c>
      <c r="B34" s="65" t="s">
        <v>362</v>
      </c>
      <c r="C34" s="66" t="s">
        <v>4147</v>
      </c>
      <c r="D34" s="67">
        <v>3</v>
      </c>
      <c r="E34" s="68"/>
      <c r="F34" s="69">
        <v>28</v>
      </c>
      <c r="G34" s="66"/>
      <c r="H34" s="70"/>
      <c r="I34" s="71"/>
      <c r="J34" s="71"/>
      <c r="K34" s="34" t="s">
        <v>65</v>
      </c>
      <c r="L34" s="78">
        <v>34</v>
      </c>
      <c r="M34" s="78"/>
      <c r="N34" s="73"/>
      <c r="O34" s="80" t="s">
        <v>439</v>
      </c>
      <c r="P34" s="82">
        <v>43650.25072916667</v>
      </c>
      <c r="Q34" s="80" t="s">
        <v>453</v>
      </c>
      <c r="R34" s="84" t="s">
        <v>562</v>
      </c>
      <c r="S34" s="80" t="s">
        <v>639</v>
      </c>
      <c r="T34" s="80" t="s">
        <v>690</v>
      </c>
      <c r="U34" s="80"/>
      <c r="V34" s="84" t="s">
        <v>877</v>
      </c>
      <c r="W34" s="82">
        <v>43650.25072916667</v>
      </c>
      <c r="X34" s="86">
        <v>43650</v>
      </c>
      <c r="Y34" s="88" t="s">
        <v>954</v>
      </c>
      <c r="Z34" s="84" t="s">
        <v>1154</v>
      </c>
      <c r="AA34" s="80"/>
      <c r="AB34" s="80"/>
      <c r="AC34" s="88" t="s">
        <v>1358</v>
      </c>
      <c r="AD34" s="80"/>
      <c r="AE34" s="80" t="b">
        <v>0</v>
      </c>
      <c r="AF34" s="80">
        <v>0</v>
      </c>
      <c r="AG34" s="88" t="s">
        <v>1557</v>
      </c>
      <c r="AH34" s="80" t="b">
        <v>0</v>
      </c>
      <c r="AI34" s="80" t="s">
        <v>1573</v>
      </c>
      <c r="AJ34" s="80"/>
      <c r="AK34" s="88" t="s">
        <v>1557</v>
      </c>
      <c r="AL34" s="80" t="b">
        <v>0</v>
      </c>
      <c r="AM34" s="80">
        <v>7</v>
      </c>
      <c r="AN34" s="88" t="s">
        <v>1497</v>
      </c>
      <c r="AO34" s="80" t="s">
        <v>1595</v>
      </c>
      <c r="AP34" s="80" t="b">
        <v>0</v>
      </c>
      <c r="AQ34" s="88" t="s">
        <v>1497</v>
      </c>
      <c r="AR34" s="80" t="s">
        <v>210</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8">
        <v>0</v>
      </c>
      <c r="BG34" s="49">
        <v>0</v>
      </c>
      <c r="BH34" s="48">
        <v>2</v>
      </c>
      <c r="BI34" s="49">
        <v>7.407407407407407</v>
      </c>
      <c r="BJ34" s="48">
        <v>0</v>
      </c>
      <c r="BK34" s="49">
        <v>0</v>
      </c>
      <c r="BL34" s="48">
        <v>25</v>
      </c>
      <c r="BM34" s="49">
        <v>92.5925925925926</v>
      </c>
      <c r="BN34" s="48">
        <v>27</v>
      </c>
    </row>
    <row r="35" spans="1:66" ht="15">
      <c r="A35" s="65" t="s">
        <v>265</v>
      </c>
      <c r="B35" s="65" t="s">
        <v>343</v>
      </c>
      <c r="C35" s="66" t="s">
        <v>4148</v>
      </c>
      <c r="D35" s="67">
        <v>4.166666666666667</v>
      </c>
      <c r="E35" s="68"/>
      <c r="F35" s="69">
        <v>24.166666666666668</v>
      </c>
      <c r="G35" s="66"/>
      <c r="H35" s="70"/>
      <c r="I35" s="71"/>
      <c r="J35" s="71"/>
      <c r="K35" s="34" t="s">
        <v>65</v>
      </c>
      <c r="L35" s="78">
        <v>35</v>
      </c>
      <c r="M35" s="78"/>
      <c r="N35" s="73"/>
      <c r="O35" s="80" t="s">
        <v>438</v>
      </c>
      <c r="P35" s="82">
        <v>43650.25074074074</v>
      </c>
      <c r="Q35" s="80" t="s">
        <v>453</v>
      </c>
      <c r="R35" s="84" t="s">
        <v>562</v>
      </c>
      <c r="S35" s="80" t="s">
        <v>639</v>
      </c>
      <c r="T35" s="80" t="s">
        <v>690</v>
      </c>
      <c r="U35" s="80"/>
      <c r="V35" s="84" t="s">
        <v>878</v>
      </c>
      <c r="W35" s="82">
        <v>43650.25074074074</v>
      </c>
      <c r="X35" s="86">
        <v>43650</v>
      </c>
      <c r="Y35" s="88" t="s">
        <v>955</v>
      </c>
      <c r="Z35" s="84" t="s">
        <v>1155</v>
      </c>
      <c r="AA35" s="80"/>
      <c r="AB35" s="80"/>
      <c r="AC35" s="88" t="s">
        <v>1359</v>
      </c>
      <c r="AD35" s="80"/>
      <c r="AE35" s="80" t="b">
        <v>0</v>
      </c>
      <c r="AF35" s="80">
        <v>0</v>
      </c>
      <c r="AG35" s="88" t="s">
        <v>1557</v>
      </c>
      <c r="AH35" s="80" t="b">
        <v>0</v>
      </c>
      <c r="AI35" s="80" t="s">
        <v>1573</v>
      </c>
      <c r="AJ35" s="80"/>
      <c r="AK35" s="88" t="s">
        <v>1557</v>
      </c>
      <c r="AL35" s="80" t="b">
        <v>0</v>
      </c>
      <c r="AM35" s="80">
        <v>7</v>
      </c>
      <c r="AN35" s="88" t="s">
        <v>1497</v>
      </c>
      <c r="AO35" s="80" t="s">
        <v>1596</v>
      </c>
      <c r="AP35" s="80" t="b">
        <v>0</v>
      </c>
      <c r="AQ35" s="88" t="s">
        <v>1497</v>
      </c>
      <c r="AR35" s="80" t="s">
        <v>210</v>
      </c>
      <c r="AS35" s="80">
        <v>0</v>
      </c>
      <c r="AT35" s="80">
        <v>0</v>
      </c>
      <c r="AU35" s="80"/>
      <c r="AV35" s="80"/>
      <c r="AW35" s="80"/>
      <c r="AX35" s="80"/>
      <c r="AY35" s="80"/>
      <c r="AZ35" s="80"/>
      <c r="BA35" s="80"/>
      <c r="BB35" s="80"/>
      <c r="BC35">
        <v>2</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265</v>
      </c>
      <c r="B36" s="65" t="s">
        <v>362</v>
      </c>
      <c r="C36" s="66" t="s">
        <v>4147</v>
      </c>
      <c r="D36" s="67">
        <v>3</v>
      </c>
      <c r="E36" s="68"/>
      <c r="F36" s="69">
        <v>28</v>
      </c>
      <c r="G36" s="66"/>
      <c r="H36" s="70"/>
      <c r="I36" s="71"/>
      <c r="J36" s="71"/>
      <c r="K36" s="34" t="s">
        <v>65</v>
      </c>
      <c r="L36" s="78">
        <v>36</v>
      </c>
      <c r="M36" s="78"/>
      <c r="N36" s="73"/>
      <c r="O36" s="80" t="s">
        <v>439</v>
      </c>
      <c r="P36" s="82">
        <v>43650.25074074074</v>
      </c>
      <c r="Q36" s="80" t="s">
        <v>453</v>
      </c>
      <c r="R36" s="84" t="s">
        <v>562</v>
      </c>
      <c r="S36" s="80" t="s">
        <v>639</v>
      </c>
      <c r="T36" s="80" t="s">
        <v>690</v>
      </c>
      <c r="U36" s="80"/>
      <c r="V36" s="84" t="s">
        <v>878</v>
      </c>
      <c r="W36" s="82">
        <v>43650.25074074074</v>
      </c>
      <c r="X36" s="86">
        <v>43650</v>
      </c>
      <c r="Y36" s="88" t="s">
        <v>955</v>
      </c>
      <c r="Z36" s="84" t="s">
        <v>1155</v>
      </c>
      <c r="AA36" s="80"/>
      <c r="AB36" s="80"/>
      <c r="AC36" s="88" t="s">
        <v>1359</v>
      </c>
      <c r="AD36" s="80"/>
      <c r="AE36" s="80" t="b">
        <v>0</v>
      </c>
      <c r="AF36" s="80">
        <v>0</v>
      </c>
      <c r="AG36" s="88" t="s">
        <v>1557</v>
      </c>
      <c r="AH36" s="80" t="b">
        <v>0</v>
      </c>
      <c r="AI36" s="80" t="s">
        <v>1573</v>
      </c>
      <c r="AJ36" s="80"/>
      <c r="AK36" s="88" t="s">
        <v>1557</v>
      </c>
      <c r="AL36" s="80" t="b">
        <v>0</v>
      </c>
      <c r="AM36" s="80">
        <v>7</v>
      </c>
      <c r="AN36" s="88" t="s">
        <v>1497</v>
      </c>
      <c r="AO36" s="80" t="s">
        <v>1596</v>
      </c>
      <c r="AP36" s="80" t="b">
        <v>0</v>
      </c>
      <c r="AQ36" s="88" t="s">
        <v>1497</v>
      </c>
      <c r="AR36" s="80" t="s">
        <v>210</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8">
        <v>0</v>
      </c>
      <c r="BG36" s="49">
        <v>0</v>
      </c>
      <c r="BH36" s="48">
        <v>2</v>
      </c>
      <c r="BI36" s="49">
        <v>7.407407407407407</v>
      </c>
      <c r="BJ36" s="48">
        <v>0</v>
      </c>
      <c r="BK36" s="49">
        <v>0</v>
      </c>
      <c r="BL36" s="48">
        <v>25</v>
      </c>
      <c r="BM36" s="49">
        <v>92.5925925925926</v>
      </c>
      <c r="BN36" s="48">
        <v>27</v>
      </c>
    </row>
    <row r="37" spans="1:66" ht="15">
      <c r="A37" s="65" t="s">
        <v>265</v>
      </c>
      <c r="B37" s="65" t="s">
        <v>343</v>
      </c>
      <c r="C37" s="66" t="s">
        <v>4148</v>
      </c>
      <c r="D37" s="67">
        <v>4.166666666666667</v>
      </c>
      <c r="E37" s="68"/>
      <c r="F37" s="69">
        <v>24.166666666666668</v>
      </c>
      <c r="G37" s="66"/>
      <c r="H37" s="70"/>
      <c r="I37" s="71"/>
      <c r="J37" s="71"/>
      <c r="K37" s="34" t="s">
        <v>65</v>
      </c>
      <c r="L37" s="78">
        <v>37</v>
      </c>
      <c r="M37" s="78"/>
      <c r="N37" s="73"/>
      <c r="O37" s="80" t="s">
        <v>438</v>
      </c>
      <c r="P37" s="82">
        <v>43650.25079861111</v>
      </c>
      <c r="Q37" s="80" t="s">
        <v>454</v>
      </c>
      <c r="R37" s="84" t="s">
        <v>563</v>
      </c>
      <c r="S37" s="80" t="s">
        <v>640</v>
      </c>
      <c r="T37" s="80" t="s">
        <v>691</v>
      </c>
      <c r="U37" s="80"/>
      <c r="V37" s="84" t="s">
        <v>878</v>
      </c>
      <c r="W37" s="82">
        <v>43650.25079861111</v>
      </c>
      <c r="X37" s="86">
        <v>43650</v>
      </c>
      <c r="Y37" s="88" t="s">
        <v>956</v>
      </c>
      <c r="Z37" s="84" t="s">
        <v>1156</v>
      </c>
      <c r="AA37" s="80"/>
      <c r="AB37" s="80"/>
      <c r="AC37" s="88" t="s">
        <v>1360</v>
      </c>
      <c r="AD37" s="80"/>
      <c r="AE37" s="80" t="b">
        <v>0</v>
      </c>
      <c r="AF37" s="80">
        <v>0</v>
      </c>
      <c r="AG37" s="88" t="s">
        <v>1557</v>
      </c>
      <c r="AH37" s="80" t="b">
        <v>0</v>
      </c>
      <c r="AI37" s="80" t="s">
        <v>1573</v>
      </c>
      <c r="AJ37" s="80"/>
      <c r="AK37" s="88" t="s">
        <v>1557</v>
      </c>
      <c r="AL37" s="80" t="b">
        <v>0</v>
      </c>
      <c r="AM37" s="80">
        <v>5</v>
      </c>
      <c r="AN37" s="88" t="s">
        <v>1507</v>
      </c>
      <c r="AO37" s="80" t="s">
        <v>1596</v>
      </c>
      <c r="AP37" s="80" t="b">
        <v>0</v>
      </c>
      <c r="AQ37" s="88" t="s">
        <v>1507</v>
      </c>
      <c r="AR37" s="80" t="s">
        <v>210</v>
      </c>
      <c r="AS37" s="80">
        <v>0</v>
      </c>
      <c r="AT37" s="80">
        <v>0</v>
      </c>
      <c r="AU37" s="80"/>
      <c r="AV37" s="80"/>
      <c r="AW37" s="80"/>
      <c r="AX37" s="80"/>
      <c r="AY37" s="80"/>
      <c r="AZ37" s="80"/>
      <c r="BA37" s="80"/>
      <c r="BB37" s="80"/>
      <c r="BC37">
        <v>2</v>
      </c>
      <c r="BD37" s="79" t="str">
        <f>REPLACE(INDEX(GroupVertices[Group],MATCH(Edges[[#This Row],[Vertex 1]],GroupVertices[Vertex],0)),1,1,"")</f>
        <v>3</v>
      </c>
      <c r="BE37" s="79" t="str">
        <f>REPLACE(INDEX(GroupVertices[Group],MATCH(Edges[[#This Row],[Vertex 2]],GroupVertices[Vertex],0)),1,1,"")</f>
        <v>3</v>
      </c>
      <c r="BF37" s="48">
        <v>0</v>
      </c>
      <c r="BG37" s="49">
        <v>0</v>
      </c>
      <c r="BH37" s="48">
        <v>0</v>
      </c>
      <c r="BI37" s="49">
        <v>0</v>
      </c>
      <c r="BJ37" s="48">
        <v>0</v>
      </c>
      <c r="BK37" s="49">
        <v>0</v>
      </c>
      <c r="BL37" s="48">
        <v>24</v>
      </c>
      <c r="BM37" s="49">
        <v>100</v>
      </c>
      <c r="BN37" s="48">
        <v>24</v>
      </c>
    </row>
    <row r="38" spans="1:66" ht="15">
      <c r="A38" s="65" t="s">
        <v>266</v>
      </c>
      <c r="B38" s="65" t="s">
        <v>343</v>
      </c>
      <c r="C38" s="66" t="s">
        <v>4148</v>
      </c>
      <c r="D38" s="67">
        <v>4.166666666666667</v>
      </c>
      <c r="E38" s="68"/>
      <c r="F38" s="69">
        <v>24.166666666666668</v>
      </c>
      <c r="G38" s="66"/>
      <c r="H38" s="70"/>
      <c r="I38" s="71"/>
      <c r="J38" s="71"/>
      <c r="K38" s="34" t="s">
        <v>65</v>
      </c>
      <c r="L38" s="78">
        <v>38</v>
      </c>
      <c r="M38" s="78"/>
      <c r="N38" s="73"/>
      <c r="O38" s="80" t="s">
        <v>438</v>
      </c>
      <c r="P38" s="82">
        <v>43650.28644675926</v>
      </c>
      <c r="Q38" s="80" t="s">
        <v>455</v>
      </c>
      <c r="R38" s="84" t="s">
        <v>564</v>
      </c>
      <c r="S38" s="80" t="s">
        <v>641</v>
      </c>
      <c r="T38" s="80" t="s">
        <v>692</v>
      </c>
      <c r="U38" s="80"/>
      <c r="V38" s="84" t="s">
        <v>879</v>
      </c>
      <c r="W38" s="82">
        <v>43650.28644675926</v>
      </c>
      <c r="X38" s="86">
        <v>43650</v>
      </c>
      <c r="Y38" s="88" t="s">
        <v>957</v>
      </c>
      <c r="Z38" s="84" t="s">
        <v>1157</v>
      </c>
      <c r="AA38" s="80"/>
      <c r="AB38" s="80"/>
      <c r="AC38" s="88" t="s">
        <v>1361</v>
      </c>
      <c r="AD38" s="80"/>
      <c r="AE38" s="80" t="b">
        <v>0</v>
      </c>
      <c r="AF38" s="80">
        <v>0</v>
      </c>
      <c r="AG38" s="88" t="s">
        <v>1557</v>
      </c>
      <c r="AH38" s="80" t="b">
        <v>0</v>
      </c>
      <c r="AI38" s="80" t="s">
        <v>1575</v>
      </c>
      <c r="AJ38" s="80"/>
      <c r="AK38" s="88" t="s">
        <v>1557</v>
      </c>
      <c r="AL38" s="80" t="b">
        <v>0</v>
      </c>
      <c r="AM38" s="80">
        <v>5</v>
      </c>
      <c r="AN38" s="88" t="s">
        <v>1509</v>
      </c>
      <c r="AO38" s="80" t="s">
        <v>1597</v>
      </c>
      <c r="AP38" s="80" t="b">
        <v>0</v>
      </c>
      <c r="AQ38" s="88" t="s">
        <v>1509</v>
      </c>
      <c r="AR38" s="80" t="s">
        <v>210</v>
      </c>
      <c r="AS38" s="80">
        <v>0</v>
      </c>
      <c r="AT38" s="80">
        <v>0</v>
      </c>
      <c r="AU38" s="80"/>
      <c r="AV38" s="80"/>
      <c r="AW38" s="80"/>
      <c r="AX38" s="80"/>
      <c r="AY38" s="80"/>
      <c r="AZ38" s="80"/>
      <c r="BA38" s="80"/>
      <c r="BB38" s="80"/>
      <c r="BC38">
        <v>2</v>
      </c>
      <c r="BD38" s="79" t="str">
        <f>REPLACE(INDEX(GroupVertices[Group],MATCH(Edges[[#This Row],[Vertex 1]],GroupVertices[Vertex],0)),1,1,"")</f>
        <v>3</v>
      </c>
      <c r="BE38" s="79" t="str">
        <f>REPLACE(INDEX(GroupVertices[Group],MATCH(Edges[[#This Row],[Vertex 2]],GroupVertices[Vertex],0)),1,1,"")</f>
        <v>3</v>
      </c>
      <c r="BF38" s="48">
        <v>0</v>
      </c>
      <c r="BG38" s="49">
        <v>0</v>
      </c>
      <c r="BH38" s="48">
        <v>1</v>
      </c>
      <c r="BI38" s="49">
        <v>4.761904761904762</v>
      </c>
      <c r="BJ38" s="48">
        <v>0</v>
      </c>
      <c r="BK38" s="49">
        <v>0</v>
      </c>
      <c r="BL38" s="48">
        <v>20</v>
      </c>
      <c r="BM38" s="49">
        <v>95.23809523809524</v>
      </c>
      <c r="BN38" s="48">
        <v>21</v>
      </c>
    </row>
    <row r="39" spans="1:66" ht="15">
      <c r="A39" s="65" t="s">
        <v>266</v>
      </c>
      <c r="B39" s="65" t="s">
        <v>343</v>
      </c>
      <c r="C39" s="66" t="s">
        <v>4148</v>
      </c>
      <c r="D39" s="67">
        <v>4.166666666666667</v>
      </c>
      <c r="E39" s="68"/>
      <c r="F39" s="69">
        <v>24.166666666666668</v>
      </c>
      <c r="G39" s="66"/>
      <c r="H39" s="70"/>
      <c r="I39" s="71"/>
      <c r="J39" s="71"/>
      <c r="K39" s="34" t="s">
        <v>65</v>
      </c>
      <c r="L39" s="78">
        <v>39</v>
      </c>
      <c r="M39" s="78"/>
      <c r="N39" s="73"/>
      <c r="O39" s="80" t="s">
        <v>438</v>
      </c>
      <c r="P39" s="82">
        <v>43650.29043981482</v>
      </c>
      <c r="Q39" s="80" t="s">
        <v>456</v>
      </c>
      <c r="R39" s="84" t="s">
        <v>565</v>
      </c>
      <c r="S39" s="80" t="s">
        <v>642</v>
      </c>
      <c r="T39" s="80" t="s">
        <v>693</v>
      </c>
      <c r="U39" s="80"/>
      <c r="V39" s="84" t="s">
        <v>879</v>
      </c>
      <c r="W39" s="82">
        <v>43650.29043981482</v>
      </c>
      <c r="X39" s="86">
        <v>43650</v>
      </c>
      <c r="Y39" s="88" t="s">
        <v>958</v>
      </c>
      <c r="Z39" s="84" t="s">
        <v>1158</v>
      </c>
      <c r="AA39" s="80"/>
      <c r="AB39" s="80"/>
      <c r="AC39" s="88" t="s">
        <v>1362</v>
      </c>
      <c r="AD39" s="80"/>
      <c r="AE39" s="80" t="b">
        <v>0</v>
      </c>
      <c r="AF39" s="80">
        <v>0</v>
      </c>
      <c r="AG39" s="88" t="s">
        <v>1557</v>
      </c>
      <c r="AH39" s="80" t="b">
        <v>0</v>
      </c>
      <c r="AI39" s="80" t="s">
        <v>1575</v>
      </c>
      <c r="AJ39" s="80"/>
      <c r="AK39" s="88" t="s">
        <v>1557</v>
      </c>
      <c r="AL39" s="80" t="b">
        <v>0</v>
      </c>
      <c r="AM39" s="80">
        <v>6</v>
      </c>
      <c r="AN39" s="88" t="s">
        <v>1508</v>
      </c>
      <c r="AO39" s="80" t="s">
        <v>1597</v>
      </c>
      <c r="AP39" s="80" t="b">
        <v>0</v>
      </c>
      <c r="AQ39" s="88" t="s">
        <v>1508</v>
      </c>
      <c r="AR39" s="80" t="s">
        <v>210</v>
      </c>
      <c r="AS39" s="80">
        <v>0</v>
      </c>
      <c r="AT39" s="80">
        <v>0</v>
      </c>
      <c r="AU39" s="80"/>
      <c r="AV39" s="80"/>
      <c r="AW39" s="80"/>
      <c r="AX39" s="80"/>
      <c r="AY39" s="80"/>
      <c r="AZ39" s="80"/>
      <c r="BA39" s="80"/>
      <c r="BB39" s="80"/>
      <c r="BC39">
        <v>2</v>
      </c>
      <c r="BD39" s="79" t="str">
        <f>REPLACE(INDEX(GroupVertices[Group],MATCH(Edges[[#This Row],[Vertex 1]],GroupVertices[Vertex],0)),1,1,"")</f>
        <v>3</v>
      </c>
      <c r="BE39" s="79" t="str">
        <f>REPLACE(INDEX(GroupVertices[Group],MATCH(Edges[[#This Row],[Vertex 2]],GroupVertices[Vertex],0)),1,1,"")</f>
        <v>3</v>
      </c>
      <c r="BF39" s="48">
        <v>0</v>
      </c>
      <c r="BG39" s="49">
        <v>0</v>
      </c>
      <c r="BH39" s="48">
        <v>1</v>
      </c>
      <c r="BI39" s="49">
        <v>4.761904761904762</v>
      </c>
      <c r="BJ39" s="48">
        <v>0</v>
      </c>
      <c r="BK39" s="49">
        <v>0</v>
      </c>
      <c r="BL39" s="48">
        <v>20</v>
      </c>
      <c r="BM39" s="49">
        <v>95.23809523809524</v>
      </c>
      <c r="BN39" s="48">
        <v>21</v>
      </c>
    </row>
    <row r="40" spans="1:66" ht="15">
      <c r="A40" s="65" t="s">
        <v>267</v>
      </c>
      <c r="B40" s="65" t="s">
        <v>267</v>
      </c>
      <c r="C40" s="66" t="s">
        <v>4147</v>
      </c>
      <c r="D40" s="67">
        <v>3</v>
      </c>
      <c r="E40" s="68"/>
      <c r="F40" s="69">
        <v>28</v>
      </c>
      <c r="G40" s="66"/>
      <c r="H40" s="70"/>
      <c r="I40" s="71"/>
      <c r="J40" s="71"/>
      <c r="K40" s="34" t="s">
        <v>65</v>
      </c>
      <c r="L40" s="78">
        <v>40</v>
      </c>
      <c r="M40" s="78"/>
      <c r="N40" s="73"/>
      <c r="O40" s="80" t="s">
        <v>210</v>
      </c>
      <c r="P40" s="82">
        <v>43650.36362268519</v>
      </c>
      <c r="Q40" s="80" t="s">
        <v>457</v>
      </c>
      <c r="R40" s="84" t="s">
        <v>566</v>
      </c>
      <c r="S40" s="80" t="s">
        <v>643</v>
      </c>
      <c r="T40" s="80" t="s">
        <v>694</v>
      </c>
      <c r="U40" s="80"/>
      <c r="V40" s="84" t="s">
        <v>864</v>
      </c>
      <c r="W40" s="82">
        <v>43650.36362268519</v>
      </c>
      <c r="X40" s="86">
        <v>43650</v>
      </c>
      <c r="Y40" s="88" t="s">
        <v>959</v>
      </c>
      <c r="Z40" s="84" t="s">
        <v>1159</v>
      </c>
      <c r="AA40" s="80"/>
      <c r="AB40" s="80"/>
      <c r="AC40" s="88" t="s">
        <v>1363</v>
      </c>
      <c r="AD40" s="80"/>
      <c r="AE40" s="80" t="b">
        <v>0</v>
      </c>
      <c r="AF40" s="80">
        <v>0</v>
      </c>
      <c r="AG40" s="88" t="s">
        <v>1557</v>
      </c>
      <c r="AH40" s="80" t="b">
        <v>0</v>
      </c>
      <c r="AI40" s="80" t="s">
        <v>1573</v>
      </c>
      <c r="AJ40" s="80"/>
      <c r="AK40" s="88" t="s">
        <v>1557</v>
      </c>
      <c r="AL40" s="80" t="b">
        <v>0</v>
      </c>
      <c r="AM40" s="80">
        <v>1</v>
      </c>
      <c r="AN40" s="88" t="s">
        <v>1557</v>
      </c>
      <c r="AO40" s="80" t="s">
        <v>1592</v>
      </c>
      <c r="AP40" s="80" t="b">
        <v>0</v>
      </c>
      <c r="AQ40" s="88" t="s">
        <v>1363</v>
      </c>
      <c r="AR40" s="80" t="s">
        <v>210</v>
      </c>
      <c r="AS40" s="80">
        <v>0</v>
      </c>
      <c r="AT40" s="80">
        <v>0</v>
      </c>
      <c r="AU40" s="80"/>
      <c r="AV40" s="80"/>
      <c r="AW40" s="80"/>
      <c r="AX40" s="80"/>
      <c r="AY40" s="80"/>
      <c r="AZ40" s="80"/>
      <c r="BA40" s="80"/>
      <c r="BB40" s="80"/>
      <c r="BC40">
        <v>1</v>
      </c>
      <c r="BD40" s="79" t="str">
        <f>REPLACE(INDEX(GroupVertices[Group],MATCH(Edges[[#This Row],[Vertex 1]],GroupVertices[Vertex],0)),1,1,"")</f>
        <v>26</v>
      </c>
      <c r="BE40" s="79" t="str">
        <f>REPLACE(INDEX(GroupVertices[Group],MATCH(Edges[[#This Row],[Vertex 2]],GroupVertices[Vertex],0)),1,1,"")</f>
        <v>26</v>
      </c>
      <c r="BF40" s="48">
        <v>0</v>
      </c>
      <c r="BG40" s="49">
        <v>0</v>
      </c>
      <c r="BH40" s="48">
        <v>0</v>
      </c>
      <c r="BI40" s="49">
        <v>0</v>
      </c>
      <c r="BJ40" s="48">
        <v>0</v>
      </c>
      <c r="BK40" s="49">
        <v>0</v>
      </c>
      <c r="BL40" s="48">
        <v>16</v>
      </c>
      <c r="BM40" s="49">
        <v>100</v>
      </c>
      <c r="BN40" s="48">
        <v>16</v>
      </c>
    </row>
    <row r="41" spans="1:66" ht="15">
      <c r="A41" s="65" t="s">
        <v>268</v>
      </c>
      <c r="B41" s="65" t="s">
        <v>267</v>
      </c>
      <c r="C41" s="66" t="s">
        <v>4147</v>
      </c>
      <c r="D41" s="67">
        <v>3</v>
      </c>
      <c r="E41" s="68"/>
      <c r="F41" s="69">
        <v>28</v>
      </c>
      <c r="G41" s="66"/>
      <c r="H41" s="70"/>
      <c r="I41" s="71"/>
      <c r="J41" s="71"/>
      <c r="K41" s="34" t="s">
        <v>65</v>
      </c>
      <c r="L41" s="78">
        <v>41</v>
      </c>
      <c r="M41" s="78"/>
      <c r="N41" s="73"/>
      <c r="O41" s="80" t="s">
        <v>438</v>
      </c>
      <c r="P41" s="82">
        <v>43650.37144675926</v>
      </c>
      <c r="Q41" s="80" t="s">
        <v>457</v>
      </c>
      <c r="R41" s="80"/>
      <c r="S41" s="80"/>
      <c r="T41" s="80" t="s">
        <v>695</v>
      </c>
      <c r="U41" s="80"/>
      <c r="V41" s="84" t="s">
        <v>880</v>
      </c>
      <c r="W41" s="82">
        <v>43650.37144675926</v>
      </c>
      <c r="X41" s="86">
        <v>43650</v>
      </c>
      <c r="Y41" s="88" t="s">
        <v>960</v>
      </c>
      <c r="Z41" s="84" t="s">
        <v>1160</v>
      </c>
      <c r="AA41" s="80"/>
      <c r="AB41" s="80"/>
      <c r="AC41" s="88" t="s">
        <v>1364</v>
      </c>
      <c r="AD41" s="80"/>
      <c r="AE41" s="80" t="b">
        <v>0</v>
      </c>
      <c r="AF41" s="80">
        <v>0</v>
      </c>
      <c r="AG41" s="88" t="s">
        <v>1557</v>
      </c>
      <c r="AH41" s="80" t="b">
        <v>0</v>
      </c>
      <c r="AI41" s="80" t="s">
        <v>1573</v>
      </c>
      <c r="AJ41" s="80"/>
      <c r="AK41" s="88" t="s">
        <v>1557</v>
      </c>
      <c r="AL41" s="80" t="b">
        <v>0</v>
      </c>
      <c r="AM41" s="80">
        <v>1</v>
      </c>
      <c r="AN41" s="88" t="s">
        <v>1363</v>
      </c>
      <c r="AO41" s="80" t="s">
        <v>1598</v>
      </c>
      <c r="AP41" s="80" t="b">
        <v>0</v>
      </c>
      <c r="AQ41" s="88" t="s">
        <v>1363</v>
      </c>
      <c r="AR41" s="80" t="s">
        <v>210</v>
      </c>
      <c r="AS41" s="80">
        <v>0</v>
      </c>
      <c r="AT41" s="80">
        <v>0</v>
      </c>
      <c r="AU41" s="80"/>
      <c r="AV41" s="80"/>
      <c r="AW41" s="80"/>
      <c r="AX41" s="80"/>
      <c r="AY41" s="80"/>
      <c r="AZ41" s="80"/>
      <c r="BA41" s="80"/>
      <c r="BB41" s="80"/>
      <c r="BC41">
        <v>1</v>
      </c>
      <c r="BD41" s="79" t="str">
        <f>REPLACE(INDEX(GroupVertices[Group],MATCH(Edges[[#This Row],[Vertex 1]],GroupVertices[Vertex],0)),1,1,"")</f>
        <v>26</v>
      </c>
      <c r="BE41" s="79" t="str">
        <f>REPLACE(INDEX(GroupVertices[Group],MATCH(Edges[[#This Row],[Vertex 2]],GroupVertices[Vertex],0)),1,1,"")</f>
        <v>26</v>
      </c>
      <c r="BF41" s="48">
        <v>0</v>
      </c>
      <c r="BG41" s="49">
        <v>0</v>
      </c>
      <c r="BH41" s="48">
        <v>0</v>
      </c>
      <c r="BI41" s="49">
        <v>0</v>
      </c>
      <c r="BJ41" s="48">
        <v>0</v>
      </c>
      <c r="BK41" s="49">
        <v>0</v>
      </c>
      <c r="BL41" s="48">
        <v>16</v>
      </c>
      <c r="BM41" s="49">
        <v>100</v>
      </c>
      <c r="BN41" s="48">
        <v>16</v>
      </c>
    </row>
    <row r="42" spans="1:66" ht="15">
      <c r="A42" s="65" t="s">
        <v>269</v>
      </c>
      <c r="B42" s="65" t="s">
        <v>343</v>
      </c>
      <c r="C42" s="66" t="s">
        <v>4147</v>
      </c>
      <c r="D42" s="67">
        <v>3</v>
      </c>
      <c r="E42" s="68"/>
      <c r="F42" s="69">
        <v>28</v>
      </c>
      <c r="G42" s="66"/>
      <c r="H42" s="70"/>
      <c r="I42" s="71"/>
      <c r="J42" s="71"/>
      <c r="K42" s="34" t="s">
        <v>65</v>
      </c>
      <c r="L42" s="78">
        <v>42</v>
      </c>
      <c r="M42" s="78"/>
      <c r="N42" s="73"/>
      <c r="O42" s="80" t="s">
        <v>438</v>
      </c>
      <c r="P42" s="82">
        <v>43650.488344907404</v>
      </c>
      <c r="Q42" s="80" t="s">
        <v>456</v>
      </c>
      <c r="R42" s="84" t="s">
        <v>565</v>
      </c>
      <c r="S42" s="80" t="s">
        <v>642</v>
      </c>
      <c r="T42" s="80" t="s">
        <v>693</v>
      </c>
      <c r="U42" s="80"/>
      <c r="V42" s="84" t="s">
        <v>864</v>
      </c>
      <c r="W42" s="82">
        <v>43650.488344907404</v>
      </c>
      <c r="X42" s="86">
        <v>43650</v>
      </c>
      <c r="Y42" s="88" t="s">
        <v>961</v>
      </c>
      <c r="Z42" s="84" t="s">
        <v>1161</v>
      </c>
      <c r="AA42" s="80"/>
      <c r="AB42" s="80"/>
      <c r="AC42" s="88" t="s">
        <v>1365</v>
      </c>
      <c r="AD42" s="80"/>
      <c r="AE42" s="80" t="b">
        <v>0</v>
      </c>
      <c r="AF42" s="80">
        <v>0</v>
      </c>
      <c r="AG42" s="88" t="s">
        <v>1557</v>
      </c>
      <c r="AH42" s="80" t="b">
        <v>0</v>
      </c>
      <c r="AI42" s="80" t="s">
        <v>1575</v>
      </c>
      <c r="AJ42" s="80"/>
      <c r="AK42" s="88" t="s">
        <v>1557</v>
      </c>
      <c r="AL42" s="80" t="b">
        <v>0</v>
      </c>
      <c r="AM42" s="80">
        <v>6</v>
      </c>
      <c r="AN42" s="88" t="s">
        <v>1508</v>
      </c>
      <c r="AO42" s="80" t="s">
        <v>1599</v>
      </c>
      <c r="AP42" s="80" t="b">
        <v>0</v>
      </c>
      <c r="AQ42" s="88" t="s">
        <v>1508</v>
      </c>
      <c r="AR42" s="80" t="s">
        <v>210</v>
      </c>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48">
        <v>0</v>
      </c>
      <c r="BG42" s="49">
        <v>0</v>
      </c>
      <c r="BH42" s="48">
        <v>1</v>
      </c>
      <c r="BI42" s="49">
        <v>4.761904761904762</v>
      </c>
      <c r="BJ42" s="48">
        <v>0</v>
      </c>
      <c r="BK42" s="49">
        <v>0</v>
      </c>
      <c r="BL42" s="48">
        <v>20</v>
      </c>
      <c r="BM42" s="49">
        <v>95.23809523809524</v>
      </c>
      <c r="BN42" s="48">
        <v>21</v>
      </c>
    </row>
    <row r="43" spans="1:66" ht="15">
      <c r="A43" s="65" t="s">
        <v>270</v>
      </c>
      <c r="B43" s="65" t="s">
        <v>270</v>
      </c>
      <c r="C43" s="66" t="s">
        <v>4148</v>
      </c>
      <c r="D43" s="67">
        <v>4.166666666666667</v>
      </c>
      <c r="E43" s="68"/>
      <c r="F43" s="69">
        <v>24.166666666666668</v>
      </c>
      <c r="G43" s="66"/>
      <c r="H43" s="70"/>
      <c r="I43" s="71"/>
      <c r="J43" s="71"/>
      <c r="K43" s="34" t="s">
        <v>65</v>
      </c>
      <c r="L43" s="78">
        <v>43</v>
      </c>
      <c r="M43" s="78"/>
      <c r="N43" s="73"/>
      <c r="O43" s="80" t="s">
        <v>210</v>
      </c>
      <c r="P43" s="82">
        <v>43649.09847222222</v>
      </c>
      <c r="Q43" s="80" t="s">
        <v>441</v>
      </c>
      <c r="R43" s="84" t="s">
        <v>555</v>
      </c>
      <c r="S43" s="80" t="s">
        <v>633</v>
      </c>
      <c r="T43" s="80" t="s">
        <v>696</v>
      </c>
      <c r="U43" s="80"/>
      <c r="V43" s="84" t="s">
        <v>881</v>
      </c>
      <c r="W43" s="82">
        <v>43649.09847222222</v>
      </c>
      <c r="X43" s="86">
        <v>43649</v>
      </c>
      <c r="Y43" s="88" t="s">
        <v>962</v>
      </c>
      <c r="Z43" s="84" t="s">
        <v>1162</v>
      </c>
      <c r="AA43" s="80"/>
      <c r="AB43" s="80"/>
      <c r="AC43" s="88" t="s">
        <v>1366</v>
      </c>
      <c r="AD43" s="80"/>
      <c r="AE43" s="80" t="b">
        <v>0</v>
      </c>
      <c r="AF43" s="80">
        <v>0</v>
      </c>
      <c r="AG43" s="88" t="s">
        <v>1557</v>
      </c>
      <c r="AH43" s="80" t="b">
        <v>0</v>
      </c>
      <c r="AI43" s="80" t="s">
        <v>1573</v>
      </c>
      <c r="AJ43" s="80"/>
      <c r="AK43" s="88" t="s">
        <v>1557</v>
      </c>
      <c r="AL43" s="80" t="b">
        <v>0</v>
      </c>
      <c r="AM43" s="80">
        <v>1</v>
      </c>
      <c r="AN43" s="88" t="s">
        <v>1557</v>
      </c>
      <c r="AO43" s="80" t="s">
        <v>1590</v>
      </c>
      <c r="AP43" s="80" t="b">
        <v>0</v>
      </c>
      <c r="AQ43" s="88" t="s">
        <v>1366</v>
      </c>
      <c r="AR43" s="80" t="s">
        <v>210</v>
      </c>
      <c r="AS43" s="80">
        <v>0</v>
      </c>
      <c r="AT43" s="80">
        <v>0</v>
      </c>
      <c r="AU43" s="80"/>
      <c r="AV43" s="80"/>
      <c r="AW43" s="80"/>
      <c r="AX43" s="80"/>
      <c r="AY43" s="80"/>
      <c r="AZ43" s="80"/>
      <c r="BA43" s="80"/>
      <c r="BB43" s="80"/>
      <c r="BC43">
        <v>2</v>
      </c>
      <c r="BD43" s="79" t="str">
        <f>REPLACE(INDEX(GroupVertices[Group],MATCH(Edges[[#This Row],[Vertex 1]],GroupVertices[Vertex],0)),1,1,"")</f>
        <v>29</v>
      </c>
      <c r="BE43" s="79" t="str">
        <f>REPLACE(INDEX(GroupVertices[Group],MATCH(Edges[[#This Row],[Vertex 2]],GroupVertices[Vertex],0)),1,1,"")</f>
        <v>29</v>
      </c>
      <c r="BF43" s="48">
        <v>0</v>
      </c>
      <c r="BG43" s="49">
        <v>0</v>
      </c>
      <c r="BH43" s="48">
        <v>0</v>
      </c>
      <c r="BI43" s="49">
        <v>0</v>
      </c>
      <c r="BJ43" s="48">
        <v>0</v>
      </c>
      <c r="BK43" s="49">
        <v>0</v>
      </c>
      <c r="BL43" s="48">
        <v>20</v>
      </c>
      <c r="BM43" s="49">
        <v>100</v>
      </c>
      <c r="BN43" s="48">
        <v>20</v>
      </c>
    </row>
    <row r="44" spans="1:66" ht="15">
      <c r="A44" s="65" t="s">
        <v>270</v>
      </c>
      <c r="B44" s="65" t="s">
        <v>270</v>
      </c>
      <c r="C44" s="66" t="s">
        <v>4148</v>
      </c>
      <c r="D44" s="67">
        <v>4.166666666666667</v>
      </c>
      <c r="E44" s="68"/>
      <c r="F44" s="69">
        <v>24.166666666666668</v>
      </c>
      <c r="G44" s="66"/>
      <c r="H44" s="70"/>
      <c r="I44" s="71"/>
      <c r="J44" s="71"/>
      <c r="K44" s="34" t="s">
        <v>65</v>
      </c>
      <c r="L44" s="78">
        <v>44</v>
      </c>
      <c r="M44" s="78"/>
      <c r="N44" s="73"/>
      <c r="O44" s="80" t="s">
        <v>210</v>
      </c>
      <c r="P44" s="82">
        <v>43650.53642361111</v>
      </c>
      <c r="Q44" s="80" t="s">
        <v>458</v>
      </c>
      <c r="R44" s="84" t="s">
        <v>555</v>
      </c>
      <c r="S44" s="80" t="s">
        <v>633</v>
      </c>
      <c r="T44" s="80" t="s">
        <v>697</v>
      </c>
      <c r="U44" s="84" t="s">
        <v>808</v>
      </c>
      <c r="V44" s="84" t="s">
        <v>808</v>
      </c>
      <c r="W44" s="82">
        <v>43650.53642361111</v>
      </c>
      <c r="X44" s="86">
        <v>43650</v>
      </c>
      <c r="Y44" s="88" t="s">
        <v>963</v>
      </c>
      <c r="Z44" s="84" t="s">
        <v>1163</v>
      </c>
      <c r="AA44" s="80"/>
      <c r="AB44" s="80"/>
      <c r="AC44" s="88" t="s">
        <v>1367</v>
      </c>
      <c r="AD44" s="80"/>
      <c r="AE44" s="80" t="b">
        <v>0</v>
      </c>
      <c r="AF44" s="80">
        <v>1</v>
      </c>
      <c r="AG44" s="88" t="s">
        <v>1557</v>
      </c>
      <c r="AH44" s="80" t="b">
        <v>0</v>
      </c>
      <c r="AI44" s="80" t="s">
        <v>1573</v>
      </c>
      <c r="AJ44" s="80"/>
      <c r="AK44" s="88" t="s">
        <v>1557</v>
      </c>
      <c r="AL44" s="80" t="b">
        <v>0</v>
      </c>
      <c r="AM44" s="80">
        <v>0</v>
      </c>
      <c r="AN44" s="88" t="s">
        <v>1557</v>
      </c>
      <c r="AO44" s="80" t="s">
        <v>1589</v>
      </c>
      <c r="AP44" s="80" t="b">
        <v>0</v>
      </c>
      <c r="AQ44" s="88" t="s">
        <v>1367</v>
      </c>
      <c r="AR44" s="80" t="s">
        <v>210</v>
      </c>
      <c r="AS44" s="80">
        <v>0</v>
      </c>
      <c r="AT44" s="80">
        <v>0</v>
      </c>
      <c r="AU44" s="80"/>
      <c r="AV44" s="80"/>
      <c r="AW44" s="80"/>
      <c r="AX44" s="80"/>
      <c r="AY44" s="80"/>
      <c r="AZ44" s="80"/>
      <c r="BA44" s="80"/>
      <c r="BB44" s="80"/>
      <c r="BC44">
        <v>2</v>
      </c>
      <c r="BD44" s="79" t="str">
        <f>REPLACE(INDEX(GroupVertices[Group],MATCH(Edges[[#This Row],[Vertex 1]],GroupVertices[Vertex],0)),1,1,"")</f>
        <v>29</v>
      </c>
      <c r="BE44" s="79" t="str">
        <f>REPLACE(INDEX(GroupVertices[Group],MATCH(Edges[[#This Row],[Vertex 2]],GroupVertices[Vertex],0)),1,1,"")</f>
        <v>29</v>
      </c>
      <c r="BF44" s="48">
        <v>1</v>
      </c>
      <c r="BG44" s="49">
        <v>2.7777777777777777</v>
      </c>
      <c r="BH44" s="48">
        <v>0</v>
      </c>
      <c r="BI44" s="49">
        <v>0</v>
      </c>
      <c r="BJ44" s="48">
        <v>0</v>
      </c>
      <c r="BK44" s="49">
        <v>0</v>
      </c>
      <c r="BL44" s="48">
        <v>35</v>
      </c>
      <c r="BM44" s="49">
        <v>97.22222222222223</v>
      </c>
      <c r="BN44" s="48">
        <v>36</v>
      </c>
    </row>
    <row r="45" spans="1:66" ht="15">
      <c r="A45" s="65" t="s">
        <v>271</v>
      </c>
      <c r="B45" s="65" t="s">
        <v>271</v>
      </c>
      <c r="C45" s="66" t="s">
        <v>4148</v>
      </c>
      <c r="D45" s="67">
        <v>4.166666666666667</v>
      </c>
      <c r="E45" s="68"/>
      <c r="F45" s="69">
        <v>24.166666666666668</v>
      </c>
      <c r="G45" s="66"/>
      <c r="H45" s="70"/>
      <c r="I45" s="71"/>
      <c r="J45" s="71"/>
      <c r="K45" s="34" t="s">
        <v>65</v>
      </c>
      <c r="L45" s="78">
        <v>45</v>
      </c>
      <c r="M45" s="78"/>
      <c r="N45" s="73"/>
      <c r="O45" s="80" t="s">
        <v>210</v>
      </c>
      <c r="P45" s="82">
        <v>43649.666863425926</v>
      </c>
      <c r="Q45" s="80" t="s">
        <v>459</v>
      </c>
      <c r="R45" s="84" t="s">
        <v>567</v>
      </c>
      <c r="S45" s="80" t="s">
        <v>644</v>
      </c>
      <c r="T45" s="80" t="s">
        <v>698</v>
      </c>
      <c r="U45" s="84" t="s">
        <v>809</v>
      </c>
      <c r="V45" s="84" t="s">
        <v>809</v>
      </c>
      <c r="W45" s="82">
        <v>43649.666863425926</v>
      </c>
      <c r="X45" s="86">
        <v>43649</v>
      </c>
      <c r="Y45" s="88" t="s">
        <v>964</v>
      </c>
      <c r="Z45" s="84" t="s">
        <v>1164</v>
      </c>
      <c r="AA45" s="80"/>
      <c r="AB45" s="80"/>
      <c r="AC45" s="88" t="s">
        <v>1368</v>
      </c>
      <c r="AD45" s="80"/>
      <c r="AE45" s="80" t="b">
        <v>0</v>
      </c>
      <c r="AF45" s="80">
        <v>0</v>
      </c>
      <c r="AG45" s="88" t="s">
        <v>1557</v>
      </c>
      <c r="AH45" s="80" t="b">
        <v>0</v>
      </c>
      <c r="AI45" s="80" t="s">
        <v>1573</v>
      </c>
      <c r="AJ45" s="80"/>
      <c r="AK45" s="88" t="s">
        <v>1557</v>
      </c>
      <c r="AL45" s="80" t="b">
        <v>0</v>
      </c>
      <c r="AM45" s="80">
        <v>0</v>
      </c>
      <c r="AN45" s="88" t="s">
        <v>1557</v>
      </c>
      <c r="AO45" s="80" t="s">
        <v>1600</v>
      </c>
      <c r="AP45" s="80" t="b">
        <v>0</v>
      </c>
      <c r="AQ45" s="88" t="s">
        <v>1368</v>
      </c>
      <c r="AR45" s="80" t="s">
        <v>210</v>
      </c>
      <c r="AS45" s="80">
        <v>0</v>
      </c>
      <c r="AT45" s="80">
        <v>0</v>
      </c>
      <c r="AU45" s="80"/>
      <c r="AV45" s="80"/>
      <c r="AW45" s="80"/>
      <c r="AX45" s="80"/>
      <c r="AY45" s="80"/>
      <c r="AZ45" s="80"/>
      <c r="BA45" s="80"/>
      <c r="BB45" s="80"/>
      <c r="BC45">
        <v>2</v>
      </c>
      <c r="BD45" s="79" t="str">
        <f>REPLACE(INDEX(GroupVertices[Group],MATCH(Edges[[#This Row],[Vertex 1]],GroupVertices[Vertex],0)),1,1,"")</f>
        <v>2</v>
      </c>
      <c r="BE45" s="79" t="str">
        <f>REPLACE(INDEX(GroupVertices[Group],MATCH(Edges[[#This Row],[Vertex 2]],GroupVertices[Vertex],0)),1,1,"")</f>
        <v>2</v>
      </c>
      <c r="BF45" s="48">
        <v>0</v>
      </c>
      <c r="BG45" s="49">
        <v>0</v>
      </c>
      <c r="BH45" s="48">
        <v>0</v>
      </c>
      <c r="BI45" s="49">
        <v>0</v>
      </c>
      <c r="BJ45" s="48">
        <v>0</v>
      </c>
      <c r="BK45" s="49">
        <v>0</v>
      </c>
      <c r="BL45" s="48">
        <v>46</v>
      </c>
      <c r="BM45" s="49">
        <v>100</v>
      </c>
      <c r="BN45" s="48">
        <v>46</v>
      </c>
    </row>
    <row r="46" spans="1:66" ht="15">
      <c r="A46" s="65" t="s">
        <v>271</v>
      </c>
      <c r="B46" s="65" t="s">
        <v>271</v>
      </c>
      <c r="C46" s="66" t="s">
        <v>4148</v>
      </c>
      <c r="D46" s="67">
        <v>4.166666666666667</v>
      </c>
      <c r="E46" s="68"/>
      <c r="F46" s="69">
        <v>24.166666666666668</v>
      </c>
      <c r="G46" s="66"/>
      <c r="H46" s="70"/>
      <c r="I46" s="71"/>
      <c r="J46" s="71"/>
      <c r="K46" s="34" t="s">
        <v>65</v>
      </c>
      <c r="L46" s="78">
        <v>46</v>
      </c>
      <c r="M46" s="78"/>
      <c r="N46" s="73"/>
      <c r="O46" s="80" t="s">
        <v>210</v>
      </c>
      <c r="P46" s="82">
        <v>43650.666817129626</v>
      </c>
      <c r="Q46" s="80" t="s">
        <v>460</v>
      </c>
      <c r="R46" s="84" t="s">
        <v>568</v>
      </c>
      <c r="S46" s="80" t="s">
        <v>644</v>
      </c>
      <c r="T46" s="80" t="s">
        <v>699</v>
      </c>
      <c r="U46" s="84" t="s">
        <v>810</v>
      </c>
      <c r="V46" s="84" t="s">
        <v>810</v>
      </c>
      <c r="W46" s="82">
        <v>43650.666817129626</v>
      </c>
      <c r="X46" s="86">
        <v>43650</v>
      </c>
      <c r="Y46" s="88" t="s">
        <v>965</v>
      </c>
      <c r="Z46" s="84" t="s">
        <v>1165</v>
      </c>
      <c r="AA46" s="80"/>
      <c r="AB46" s="80"/>
      <c r="AC46" s="88" t="s">
        <v>1369</v>
      </c>
      <c r="AD46" s="80"/>
      <c r="AE46" s="80" t="b">
        <v>0</v>
      </c>
      <c r="AF46" s="80">
        <v>0</v>
      </c>
      <c r="AG46" s="88" t="s">
        <v>1557</v>
      </c>
      <c r="AH46" s="80" t="b">
        <v>0</v>
      </c>
      <c r="AI46" s="80" t="s">
        <v>1573</v>
      </c>
      <c r="AJ46" s="80"/>
      <c r="AK46" s="88" t="s">
        <v>1557</v>
      </c>
      <c r="AL46" s="80" t="b">
        <v>0</v>
      </c>
      <c r="AM46" s="80">
        <v>0</v>
      </c>
      <c r="AN46" s="88" t="s">
        <v>1557</v>
      </c>
      <c r="AO46" s="80" t="s">
        <v>1600</v>
      </c>
      <c r="AP46" s="80" t="b">
        <v>0</v>
      </c>
      <c r="AQ46" s="88" t="s">
        <v>1369</v>
      </c>
      <c r="AR46" s="80" t="s">
        <v>210</v>
      </c>
      <c r="AS46" s="80">
        <v>0</v>
      </c>
      <c r="AT46" s="80">
        <v>0</v>
      </c>
      <c r="AU46" s="80"/>
      <c r="AV46" s="80"/>
      <c r="AW46" s="80"/>
      <c r="AX46" s="80"/>
      <c r="AY46" s="80"/>
      <c r="AZ46" s="80"/>
      <c r="BA46" s="80"/>
      <c r="BB46" s="80"/>
      <c r="BC46">
        <v>2</v>
      </c>
      <c r="BD46" s="79" t="str">
        <f>REPLACE(INDEX(GroupVertices[Group],MATCH(Edges[[#This Row],[Vertex 1]],GroupVertices[Vertex],0)),1,1,"")</f>
        <v>2</v>
      </c>
      <c r="BE46" s="79" t="str">
        <f>REPLACE(INDEX(GroupVertices[Group],MATCH(Edges[[#This Row],[Vertex 2]],GroupVertices[Vertex],0)),1,1,"")</f>
        <v>2</v>
      </c>
      <c r="BF46" s="48">
        <v>1</v>
      </c>
      <c r="BG46" s="49">
        <v>2.7777777777777777</v>
      </c>
      <c r="BH46" s="48">
        <v>1</v>
      </c>
      <c r="BI46" s="49">
        <v>2.7777777777777777</v>
      </c>
      <c r="BJ46" s="48">
        <v>0</v>
      </c>
      <c r="BK46" s="49">
        <v>0</v>
      </c>
      <c r="BL46" s="48">
        <v>34</v>
      </c>
      <c r="BM46" s="49">
        <v>94.44444444444444</v>
      </c>
      <c r="BN46" s="48">
        <v>36</v>
      </c>
    </row>
    <row r="47" spans="1:66" ht="15">
      <c r="A47" s="65" t="s">
        <v>272</v>
      </c>
      <c r="B47" s="65" t="s">
        <v>272</v>
      </c>
      <c r="C47" s="66" t="s">
        <v>4147</v>
      </c>
      <c r="D47" s="67">
        <v>3</v>
      </c>
      <c r="E47" s="68"/>
      <c r="F47" s="69">
        <v>28</v>
      </c>
      <c r="G47" s="66"/>
      <c r="H47" s="70"/>
      <c r="I47" s="71"/>
      <c r="J47" s="71"/>
      <c r="K47" s="34" t="s">
        <v>65</v>
      </c>
      <c r="L47" s="78">
        <v>47</v>
      </c>
      <c r="M47" s="78"/>
      <c r="N47" s="73"/>
      <c r="O47" s="80" t="s">
        <v>210</v>
      </c>
      <c r="P47" s="82">
        <v>43650.75064814815</v>
      </c>
      <c r="Q47" s="80" t="s">
        <v>461</v>
      </c>
      <c r="R47" s="84" t="s">
        <v>569</v>
      </c>
      <c r="S47" s="80" t="s">
        <v>645</v>
      </c>
      <c r="T47" s="80" t="s">
        <v>700</v>
      </c>
      <c r="U47" s="80"/>
      <c r="V47" s="84" t="s">
        <v>882</v>
      </c>
      <c r="W47" s="82">
        <v>43650.75064814815</v>
      </c>
      <c r="X47" s="86">
        <v>43650</v>
      </c>
      <c r="Y47" s="88" t="s">
        <v>966</v>
      </c>
      <c r="Z47" s="84" t="s">
        <v>1166</v>
      </c>
      <c r="AA47" s="80"/>
      <c r="AB47" s="80"/>
      <c r="AC47" s="88" t="s">
        <v>1370</v>
      </c>
      <c r="AD47" s="80"/>
      <c r="AE47" s="80" t="b">
        <v>0</v>
      </c>
      <c r="AF47" s="80">
        <v>1</v>
      </c>
      <c r="AG47" s="88" t="s">
        <v>1557</v>
      </c>
      <c r="AH47" s="80" t="b">
        <v>0</v>
      </c>
      <c r="AI47" s="80" t="s">
        <v>1573</v>
      </c>
      <c r="AJ47" s="80"/>
      <c r="AK47" s="88" t="s">
        <v>1557</v>
      </c>
      <c r="AL47" s="80" t="b">
        <v>0</v>
      </c>
      <c r="AM47" s="80">
        <v>0</v>
      </c>
      <c r="AN47" s="88" t="s">
        <v>1557</v>
      </c>
      <c r="AO47" s="80" t="s">
        <v>1601</v>
      </c>
      <c r="AP47" s="80" t="b">
        <v>0</v>
      </c>
      <c r="AQ47" s="88" t="s">
        <v>1370</v>
      </c>
      <c r="AR47" s="80" t="s">
        <v>210</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v>0</v>
      </c>
      <c r="BG47" s="49">
        <v>0</v>
      </c>
      <c r="BH47" s="48">
        <v>0</v>
      </c>
      <c r="BI47" s="49">
        <v>0</v>
      </c>
      <c r="BJ47" s="48">
        <v>0</v>
      </c>
      <c r="BK47" s="49">
        <v>0</v>
      </c>
      <c r="BL47" s="48">
        <v>15</v>
      </c>
      <c r="BM47" s="49">
        <v>100</v>
      </c>
      <c r="BN47" s="48">
        <v>15</v>
      </c>
    </row>
    <row r="48" spans="1:66" ht="15">
      <c r="A48" s="65" t="s">
        <v>273</v>
      </c>
      <c r="B48" s="65" t="s">
        <v>343</v>
      </c>
      <c r="C48" s="66" t="s">
        <v>4147</v>
      </c>
      <c r="D48" s="67">
        <v>3</v>
      </c>
      <c r="E48" s="68"/>
      <c r="F48" s="69">
        <v>28</v>
      </c>
      <c r="G48" s="66"/>
      <c r="H48" s="70"/>
      <c r="I48" s="71"/>
      <c r="J48" s="71"/>
      <c r="K48" s="34" t="s">
        <v>65</v>
      </c>
      <c r="L48" s="78">
        <v>48</v>
      </c>
      <c r="M48" s="78"/>
      <c r="N48" s="73"/>
      <c r="O48" s="80" t="s">
        <v>438</v>
      </c>
      <c r="P48" s="82">
        <v>43651.04243055556</v>
      </c>
      <c r="Q48" s="80" t="s">
        <v>462</v>
      </c>
      <c r="R48" s="84" t="s">
        <v>570</v>
      </c>
      <c r="S48" s="80" t="s">
        <v>646</v>
      </c>
      <c r="T48" s="80"/>
      <c r="U48" s="80"/>
      <c r="V48" s="84" t="s">
        <v>883</v>
      </c>
      <c r="W48" s="82">
        <v>43651.04243055556</v>
      </c>
      <c r="X48" s="86">
        <v>43651</v>
      </c>
      <c r="Y48" s="88" t="s">
        <v>967</v>
      </c>
      <c r="Z48" s="84" t="s">
        <v>1167</v>
      </c>
      <c r="AA48" s="80"/>
      <c r="AB48" s="80"/>
      <c r="AC48" s="88" t="s">
        <v>1371</v>
      </c>
      <c r="AD48" s="80"/>
      <c r="AE48" s="80" t="b">
        <v>0</v>
      </c>
      <c r="AF48" s="80">
        <v>0</v>
      </c>
      <c r="AG48" s="88" t="s">
        <v>1557</v>
      </c>
      <c r="AH48" s="80" t="b">
        <v>0</v>
      </c>
      <c r="AI48" s="80" t="s">
        <v>1573</v>
      </c>
      <c r="AJ48" s="80"/>
      <c r="AK48" s="88" t="s">
        <v>1557</v>
      </c>
      <c r="AL48" s="80" t="b">
        <v>0</v>
      </c>
      <c r="AM48" s="80">
        <v>8</v>
      </c>
      <c r="AN48" s="88" t="s">
        <v>1493</v>
      </c>
      <c r="AO48" s="80" t="s">
        <v>1590</v>
      </c>
      <c r="AP48" s="80" t="b">
        <v>0</v>
      </c>
      <c r="AQ48" s="88" t="s">
        <v>1493</v>
      </c>
      <c r="AR48" s="80" t="s">
        <v>210</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48"/>
      <c r="BG48" s="49"/>
      <c r="BH48" s="48"/>
      <c r="BI48" s="49"/>
      <c r="BJ48" s="48"/>
      <c r="BK48" s="49"/>
      <c r="BL48" s="48"/>
      <c r="BM48" s="49"/>
      <c r="BN48" s="48"/>
    </row>
    <row r="49" spans="1:66" ht="15">
      <c r="A49" s="65" t="s">
        <v>273</v>
      </c>
      <c r="B49" s="65" t="s">
        <v>363</v>
      </c>
      <c r="C49" s="66" t="s">
        <v>4147</v>
      </c>
      <c r="D49" s="67">
        <v>3</v>
      </c>
      <c r="E49" s="68"/>
      <c r="F49" s="69">
        <v>28</v>
      </c>
      <c r="G49" s="66"/>
      <c r="H49" s="70"/>
      <c r="I49" s="71"/>
      <c r="J49" s="71"/>
      <c r="K49" s="34" t="s">
        <v>65</v>
      </c>
      <c r="L49" s="78">
        <v>49</v>
      </c>
      <c r="M49" s="78"/>
      <c r="N49" s="73"/>
      <c r="O49" s="80" t="s">
        <v>439</v>
      </c>
      <c r="P49" s="82">
        <v>43651.04243055556</v>
      </c>
      <c r="Q49" s="80" t="s">
        <v>462</v>
      </c>
      <c r="R49" s="84" t="s">
        <v>570</v>
      </c>
      <c r="S49" s="80" t="s">
        <v>646</v>
      </c>
      <c r="T49" s="80"/>
      <c r="U49" s="80"/>
      <c r="V49" s="84" t="s">
        <v>883</v>
      </c>
      <c r="W49" s="82">
        <v>43651.04243055556</v>
      </c>
      <c r="X49" s="86">
        <v>43651</v>
      </c>
      <c r="Y49" s="88" t="s">
        <v>967</v>
      </c>
      <c r="Z49" s="84" t="s">
        <v>1167</v>
      </c>
      <c r="AA49" s="80"/>
      <c r="AB49" s="80"/>
      <c r="AC49" s="88" t="s">
        <v>1371</v>
      </c>
      <c r="AD49" s="80"/>
      <c r="AE49" s="80" t="b">
        <v>0</v>
      </c>
      <c r="AF49" s="80">
        <v>0</v>
      </c>
      <c r="AG49" s="88" t="s">
        <v>1557</v>
      </c>
      <c r="AH49" s="80" t="b">
        <v>0</v>
      </c>
      <c r="AI49" s="80" t="s">
        <v>1573</v>
      </c>
      <c r="AJ49" s="80"/>
      <c r="AK49" s="88" t="s">
        <v>1557</v>
      </c>
      <c r="AL49" s="80" t="b">
        <v>0</v>
      </c>
      <c r="AM49" s="80">
        <v>8</v>
      </c>
      <c r="AN49" s="88" t="s">
        <v>1493</v>
      </c>
      <c r="AO49" s="80" t="s">
        <v>1590</v>
      </c>
      <c r="AP49" s="80" t="b">
        <v>0</v>
      </c>
      <c r="AQ49" s="88" t="s">
        <v>1493</v>
      </c>
      <c r="AR49" s="80" t="s">
        <v>210</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48">
        <v>1</v>
      </c>
      <c r="BG49" s="49">
        <v>3.125</v>
      </c>
      <c r="BH49" s="48">
        <v>2</v>
      </c>
      <c r="BI49" s="49">
        <v>6.25</v>
      </c>
      <c r="BJ49" s="48">
        <v>0</v>
      </c>
      <c r="BK49" s="49">
        <v>0</v>
      </c>
      <c r="BL49" s="48">
        <v>29</v>
      </c>
      <c r="BM49" s="49">
        <v>90.625</v>
      </c>
      <c r="BN49" s="48">
        <v>32</v>
      </c>
    </row>
    <row r="50" spans="1:66" ht="15">
      <c r="A50" s="65" t="s">
        <v>274</v>
      </c>
      <c r="B50" s="65" t="s">
        <v>343</v>
      </c>
      <c r="C50" s="66" t="s">
        <v>4147</v>
      </c>
      <c r="D50" s="67">
        <v>3</v>
      </c>
      <c r="E50" s="68"/>
      <c r="F50" s="69">
        <v>28</v>
      </c>
      <c r="G50" s="66"/>
      <c r="H50" s="70"/>
      <c r="I50" s="71"/>
      <c r="J50" s="71"/>
      <c r="K50" s="34" t="s">
        <v>65</v>
      </c>
      <c r="L50" s="78">
        <v>50</v>
      </c>
      <c r="M50" s="78"/>
      <c r="N50" s="73"/>
      <c r="O50" s="80" t="s">
        <v>438</v>
      </c>
      <c r="P50" s="82">
        <v>43651.05087962963</v>
      </c>
      <c r="Q50" s="80" t="s">
        <v>462</v>
      </c>
      <c r="R50" s="84" t="s">
        <v>570</v>
      </c>
      <c r="S50" s="80" t="s">
        <v>646</v>
      </c>
      <c r="T50" s="80"/>
      <c r="U50" s="80"/>
      <c r="V50" s="84" t="s">
        <v>884</v>
      </c>
      <c r="W50" s="82">
        <v>43651.05087962963</v>
      </c>
      <c r="X50" s="86">
        <v>43651</v>
      </c>
      <c r="Y50" s="88" t="s">
        <v>968</v>
      </c>
      <c r="Z50" s="84" t="s">
        <v>1168</v>
      </c>
      <c r="AA50" s="80"/>
      <c r="AB50" s="80"/>
      <c r="AC50" s="88" t="s">
        <v>1372</v>
      </c>
      <c r="AD50" s="80"/>
      <c r="AE50" s="80" t="b">
        <v>0</v>
      </c>
      <c r="AF50" s="80">
        <v>0</v>
      </c>
      <c r="AG50" s="88" t="s">
        <v>1557</v>
      </c>
      <c r="AH50" s="80" t="b">
        <v>0</v>
      </c>
      <c r="AI50" s="80" t="s">
        <v>1573</v>
      </c>
      <c r="AJ50" s="80"/>
      <c r="AK50" s="88" t="s">
        <v>1557</v>
      </c>
      <c r="AL50" s="80" t="b">
        <v>0</v>
      </c>
      <c r="AM50" s="80">
        <v>8</v>
      </c>
      <c r="AN50" s="88" t="s">
        <v>1493</v>
      </c>
      <c r="AO50" s="80" t="s">
        <v>1589</v>
      </c>
      <c r="AP50" s="80" t="b">
        <v>0</v>
      </c>
      <c r="AQ50" s="88" t="s">
        <v>1493</v>
      </c>
      <c r="AR50" s="80" t="s">
        <v>210</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48"/>
      <c r="BG50" s="49"/>
      <c r="BH50" s="48"/>
      <c r="BI50" s="49"/>
      <c r="BJ50" s="48"/>
      <c r="BK50" s="49"/>
      <c r="BL50" s="48"/>
      <c r="BM50" s="49"/>
      <c r="BN50" s="48"/>
    </row>
    <row r="51" spans="1:66" ht="15">
      <c r="A51" s="65" t="s">
        <v>274</v>
      </c>
      <c r="B51" s="65" t="s">
        <v>363</v>
      </c>
      <c r="C51" s="66" t="s">
        <v>4147</v>
      </c>
      <c r="D51" s="67">
        <v>3</v>
      </c>
      <c r="E51" s="68"/>
      <c r="F51" s="69">
        <v>28</v>
      </c>
      <c r="G51" s="66"/>
      <c r="H51" s="70"/>
      <c r="I51" s="71"/>
      <c r="J51" s="71"/>
      <c r="K51" s="34" t="s">
        <v>65</v>
      </c>
      <c r="L51" s="78">
        <v>51</v>
      </c>
      <c r="M51" s="78"/>
      <c r="N51" s="73"/>
      <c r="O51" s="80" t="s">
        <v>439</v>
      </c>
      <c r="P51" s="82">
        <v>43651.05087962963</v>
      </c>
      <c r="Q51" s="80" t="s">
        <v>462</v>
      </c>
      <c r="R51" s="84" t="s">
        <v>570</v>
      </c>
      <c r="S51" s="80" t="s">
        <v>646</v>
      </c>
      <c r="T51" s="80"/>
      <c r="U51" s="80"/>
      <c r="V51" s="84" t="s">
        <v>884</v>
      </c>
      <c r="W51" s="82">
        <v>43651.05087962963</v>
      </c>
      <c r="X51" s="86">
        <v>43651</v>
      </c>
      <c r="Y51" s="88" t="s">
        <v>968</v>
      </c>
      <c r="Z51" s="84" t="s">
        <v>1168</v>
      </c>
      <c r="AA51" s="80"/>
      <c r="AB51" s="80"/>
      <c r="AC51" s="88" t="s">
        <v>1372</v>
      </c>
      <c r="AD51" s="80"/>
      <c r="AE51" s="80" t="b">
        <v>0</v>
      </c>
      <c r="AF51" s="80">
        <v>0</v>
      </c>
      <c r="AG51" s="88" t="s">
        <v>1557</v>
      </c>
      <c r="AH51" s="80" t="b">
        <v>0</v>
      </c>
      <c r="AI51" s="80" t="s">
        <v>1573</v>
      </c>
      <c r="AJ51" s="80"/>
      <c r="AK51" s="88" t="s">
        <v>1557</v>
      </c>
      <c r="AL51" s="80" t="b">
        <v>0</v>
      </c>
      <c r="AM51" s="80">
        <v>8</v>
      </c>
      <c r="AN51" s="88" t="s">
        <v>1493</v>
      </c>
      <c r="AO51" s="80" t="s">
        <v>1589</v>
      </c>
      <c r="AP51" s="80" t="b">
        <v>0</v>
      </c>
      <c r="AQ51" s="88" t="s">
        <v>1493</v>
      </c>
      <c r="AR51" s="80" t="s">
        <v>210</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v>1</v>
      </c>
      <c r="BG51" s="49">
        <v>3.125</v>
      </c>
      <c r="BH51" s="48">
        <v>2</v>
      </c>
      <c r="BI51" s="49">
        <v>6.25</v>
      </c>
      <c r="BJ51" s="48">
        <v>0</v>
      </c>
      <c r="BK51" s="49">
        <v>0</v>
      </c>
      <c r="BL51" s="48">
        <v>29</v>
      </c>
      <c r="BM51" s="49">
        <v>90.625</v>
      </c>
      <c r="BN51" s="48">
        <v>32</v>
      </c>
    </row>
    <row r="52" spans="1:66" ht="15">
      <c r="A52" s="65" t="s">
        <v>275</v>
      </c>
      <c r="B52" s="65" t="s">
        <v>343</v>
      </c>
      <c r="C52" s="66" t="s">
        <v>4147</v>
      </c>
      <c r="D52" s="67">
        <v>3</v>
      </c>
      <c r="E52" s="68"/>
      <c r="F52" s="69">
        <v>28</v>
      </c>
      <c r="G52" s="66"/>
      <c r="H52" s="70"/>
      <c r="I52" s="71"/>
      <c r="J52" s="71"/>
      <c r="K52" s="34" t="s">
        <v>65</v>
      </c>
      <c r="L52" s="78">
        <v>52</v>
      </c>
      <c r="M52" s="78"/>
      <c r="N52" s="73"/>
      <c r="O52" s="80" t="s">
        <v>438</v>
      </c>
      <c r="P52" s="82">
        <v>43651.05956018518</v>
      </c>
      <c r="Q52" s="80" t="s">
        <v>462</v>
      </c>
      <c r="R52" s="84" t="s">
        <v>570</v>
      </c>
      <c r="S52" s="80" t="s">
        <v>646</v>
      </c>
      <c r="T52" s="80"/>
      <c r="U52" s="80"/>
      <c r="V52" s="84" t="s">
        <v>885</v>
      </c>
      <c r="W52" s="82">
        <v>43651.05956018518</v>
      </c>
      <c r="X52" s="86">
        <v>43651</v>
      </c>
      <c r="Y52" s="88" t="s">
        <v>969</v>
      </c>
      <c r="Z52" s="84" t="s">
        <v>1169</v>
      </c>
      <c r="AA52" s="80"/>
      <c r="AB52" s="80"/>
      <c r="AC52" s="88" t="s">
        <v>1373</v>
      </c>
      <c r="AD52" s="80"/>
      <c r="AE52" s="80" t="b">
        <v>0</v>
      </c>
      <c r="AF52" s="80">
        <v>0</v>
      </c>
      <c r="AG52" s="88" t="s">
        <v>1557</v>
      </c>
      <c r="AH52" s="80" t="b">
        <v>0</v>
      </c>
      <c r="AI52" s="80" t="s">
        <v>1573</v>
      </c>
      <c r="AJ52" s="80"/>
      <c r="AK52" s="88" t="s">
        <v>1557</v>
      </c>
      <c r="AL52" s="80" t="b">
        <v>0</v>
      </c>
      <c r="AM52" s="80">
        <v>8</v>
      </c>
      <c r="AN52" s="88" t="s">
        <v>1493</v>
      </c>
      <c r="AO52" s="80" t="s">
        <v>1590</v>
      </c>
      <c r="AP52" s="80" t="b">
        <v>0</v>
      </c>
      <c r="AQ52" s="88" t="s">
        <v>1493</v>
      </c>
      <c r="AR52" s="80" t="s">
        <v>210</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c r="BG52" s="49"/>
      <c r="BH52" s="48"/>
      <c r="BI52" s="49"/>
      <c r="BJ52" s="48"/>
      <c r="BK52" s="49"/>
      <c r="BL52" s="48"/>
      <c r="BM52" s="49"/>
      <c r="BN52" s="48"/>
    </row>
    <row r="53" spans="1:66" ht="15">
      <c r="A53" s="65" t="s">
        <v>275</v>
      </c>
      <c r="B53" s="65" t="s">
        <v>363</v>
      </c>
      <c r="C53" s="66" t="s">
        <v>4147</v>
      </c>
      <c r="D53" s="67">
        <v>3</v>
      </c>
      <c r="E53" s="68"/>
      <c r="F53" s="69">
        <v>28</v>
      </c>
      <c r="G53" s="66"/>
      <c r="H53" s="70"/>
      <c r="I53" s="71"/>
      <c r="J53" s="71"/>
      <c r="K53" s="34" t="s">
        <v>65</v>
      </c>
      <c r="L53" s="78">
        <v>53</v>
      </c>
      <c r="M53" s="78"/>
      <c r="N53" s="73"/>
      <c r="O53" s="80" t="s">
        <v>439</v>
      </c>
      <c r="P53" s="82">
        <v>43651.05956018518</v>
      </c>
      <c r="Q53" s="80" t="s">
        <v>462</v>
      </c>
      <c r="R53" s="84" t="s">
        <v>570</v>
      </c>
      <c r="S53" s="80" t="s">
        <v>646</v>
      </c>
      <c r="T53" s="80"/>
      <c r="U53" s="80"/>
      <c r="V53" s="84" t="s">
        <v>885</v>
      </c>
      <c r="W53" s="82">
        <v>43651.05956018518</v>
      </c>
      <c r="X53" s="86">
        <v>43651</v>
      </c>
      <c r="Y53" s="88" t="s">
        <v>969</v>
      </c>
      <c r="Z53" s="84" t="s">
        <v>1169</v>
      </c>
      <c r="AA53" s="80"/>
      <c r="AB53" s="80"/>
      <c r="AC53" s="88" t="s">
        <v>1373</v>
      </c>
      <c r="AD53" s="80"/>
      <c r="AE53" s="80" t="b">
        <v>0</v>
      </c>
      <c r="AF53" s="80">
        <v>0</v>
      </c>
      <c r="AG53" s="88" t="s">
        <v>1557</v>
      </c>
      <c r="AH53" s="80" t="b">
        <v>0</v>
      </c>
      <c r="AI53" s="80" t="s">
        <v>1573</v>
      </c>
      <c r="AJ53" s="80"/>
      <c r="AK53" s="88" t="s">
        <v>1557</v>
      </c>
      <c r="AL53" s="80" t="b">
        <v>0</v>
      </c>
      <c r="AM53" s="80">
        <v>8</v>
      </c>
      <c r="AN53" s="88" t="s">
        <v>1493</v>
      </c>
      <c r="AO53" s="80" t="s">
        <v>1590</v>
      </c>
      <c r="AP53" s="80" t="b">
        <v>0</v>
      </c>
      <c r="AQ53" s="88" t="s">
        <v>1493</v>
      </c>
      <c r="AR53" s="80" t="s">
        <v>210</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8">
        <v>1</v>
      </c>
      <c r="BG53" s="49">
        <v>3.125</v>
      </c>
      <c r="BH53" s="48">
        <v>2</v>
      </c>
      <c r="BI53" s="49">
        <v>6.25</v>
      </c>
      <c r="BJ53" s="48">
        <v>0</v>
      </c>
      <c r="BK53" s="49">
        <v>0</v>
      </c>
      <c r="BL53" s="48">
        <v>29</v>
      </c>
      <c r="BM53" s="49">
        <v>90.625</v>
      </c>
      <c r="BN53" s="48">
        <v>32</v>
      </c>
    </row>
    <row r="54" spans="1:66" ht="15">
      <c r="A54" s="65" t="s">
        <v>276</v>
      </c>
      <c r="B54" s="65" t="s">
        <v>364</v>
      </c>
      <c r="C54" s="66" t="s">
        <v>4147</v>
      </c>
      <c r="D54" s="67">
        <v>3</v>
      </c>
      <c r="E54" s="68"/>
      <c r="F54" s="69">
        <v>28</v>
      </c>
      <c r="G54" s="66"/>
      <c r="H54" s="70"/>
      <c r="I54" s="71"/>
      <c r="J54" s="71"/>
      <c r="K54" s="34" t="s">
        <v>65</v>
      </c>
      <c r="L54" s="78">
        <v>54</v>
      </c>
      <c r="M54" s="78"/>
      <c r="N54" s="73"/>
      <c r="O54" s="80" t="s">
        <v>439</v>
      </c>
      <c r="P54" s="82">
        <v>43651.09940972222</v>
      </c>
      <c r="Q54" s="80" t="s">
        <v>463</v>
      </c>
      <c r="R54" s="80"/>
      <c r="S54" s="80"/>
      <c r="T54" s="80" t="s">
        <v>701</v>
      </c>
      <c r="U54" s="80"/>
      <c r="V54" s="84" t="s">
        <v>886</v>
      </c>
      <c r="W54" s="82">
        <v>43651.09940972222</v>
      </c>
      <c r="X54" s="86">
        <v>43651</v>
      </c>
      <c r="Y54" s="88" t="s">
        <v>970</v>
      </c>
      <c r="Z54" s="84" t="s">
        <v>1170</v>
      </c>
      <c r="AA54" s="80"/>
      <c r="AB54" s="80"/>
      <c r="AC54" s="88" t="s">
        <v>1374</v>
      </c>
      <c r="AD54" s="88" t="s">
        <v>1548</v>
      </c>
      <c r="AE54" s="80" t="b">
        <v>0</v>
      </c>
      <c r="AF54" s="80">
        <v>0</v>
      </c>
      <c r="AG54" s="88" t="s">
        <v>1560</v>
      </c>
      <c r="AH54" s="80" t="b">
        <v>0</v>
      </c>
      <c r="AI54" s="80" t="s">
        <v>1575</v>
      </c>
      <c r="AJ54" s="80"/>
      <c r="AK54" s="88" t="s">
        <v>1557</v>
      </c>
      <c r="AL54" s="80" t="b">
        <v>0</v>
      </c>
      <c r="AM54" s="80">
        <v>0</v>
      </c>
      <c r="AN54" s="88" t="s">
        <v>1557</v>
      </c>
      <c r="AO54" s="80" t="s">
        <v>1588</v>
      </c>
      <c r="AP54" s="80" t="b">
        <v>0</v>
      </c>
      <c r="AQ54" s="88" t="s">
        <v>1548</v>
      </c>
      <c r="AR54" s="80" t="s">
        <v>210</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276</v>
      </c>
      <c r="B55" s="65" t="s">
        <v>365</v>
      </c>
      <c r="C55" s="66" t="s">
        <v>4147</v>
      </c>
      <c r="D55" s="67">
        <v>3</v>
      </c>
      <c r="E55" s="68"/>
      <c r="F55" s="69">
        <v>28</v>
      </c>
      <c r="G55" s="66"/>
      <c r="H55" s="70"/>
      <c r="I55" s="71"/>
      <c r="J55" s="71"/>
      <c r="K55" s="34" t="s">
        <v>65</v>
      </c>
      <c r="L55" s="78">
        <v>55</v>
      </c>
      <c r="M55" s="78"/>
      <c r="N55" s="73"/>
      <c r="O55" s="80" t="s">
        <v>439</v>
      </c>
      <c r="P55" s="82">
        <v>43651.09940972222</v>
      </c>
      <c r="Q55" s="80" t="s">
        <v>463</v>
      </c>
      <c r="R55" s="80"/>
      <c r="S55" s="80"/>
      <c r="T55" s="80" t="s">
        <v>701</v>
      </c>
      <c r="U55" s="80"/>
      <c r="V55" s="84" t="s">
        <v>886</v>
      </c>
      <c r="W55" s="82">
        <v>43651.09940972222</v>
      </c>
      <c r="X55" s="86">
        <v>43651</v>
      </c>
      <c r="Y55" s="88" t="s">
        <v>970</v>
      </c>
      <c r="Z55" s="84" t="s">
        <v>1170</v>
      </c>
      <c r="AA55" s="80"/>
      <c r="AB55" s="80"/>
      <c r="AC55" s="88" t="s">
        <v>1374</v>
      </c>
      <c r="AD55" s="88" t="s">
        <v>1548</v>
      </c>
      <c r="AE55" s="80" t="b">
        <v>0</v>
      </c>
      <c r="AF55" s="80">
        <v>0</v>
      </c>
      <c r="AG55" s="88" t="s">
        <v>1560</v>
      </c>
      <c r="AH55" s="80" t="b">
        <v>0</v>
      </c>
      <c r="AI55" s="80" t="s">
        <v>1575</v>
      </c>
      <c r="AJ55" s="80"/>
      <c r="AK55" s="88" t="s">
        <v>1557</v>
      </c>
      <c r="AL55" s="80" t="b">
        <v>0</v>
      </c>
      <c r="AM55" s="80">
        <v>0</v>
      </c>
      <c r="AN55" s="88" t="s">
        <v>1557</v>
      </c>
      <c r="AO55" s="80" t="s">
        <v>1588</v>
      </c>
      <c r="AP55" s="80" t="b">
        <v>0</v>
      </c>
      <c r="AQ55" s="88" t="s">
        <v>1548</v>
      </c>
      <c r="AR55" s="80" t="s">
        <v>210</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276</v>
      </c>
      <c r="B56" s="65" t="s">
        <v>366</v>
      </c>
      <c r="C56" s="66" t="s">
        <v>4147</v>
      </c>
      <c r="D56" s="67">
        <v>3</v>
      </c>
      <c r="E56" s="68"/>
      <c r="F56" s="69">
        <v>28</v>
      </c>
      <c r="G56" s="66"/>
      <c r="H56" s="70"/>
      <c r="I56" s="71"/>
      <c r="J56" s="71"/>
      <c r="K56" s="34" t="s">
        <v>65</v>
      </c>
      <c r="L56" s="78">
        <v>56</v>
      </c>
      <c r="M56" s="78"/>
      <c r="N56" s="73"/>
      <c r="O56" s="80" t="s">
        <v>439</v>
      </c>
      <c r="P56" s="82">
        <v>43651.09940972222</v>
      </c>
      <c r="Q56" s="80" t="s">
        <v>463</v>
      </c>
      <c r="R56" s="80"/>
      <c r="S56" s="80"/>
      <c r="T56" s="80" t="s">
        <v>701</v>
      </c>
      <c r="U56" s="80"/>
      <c r="V56" s="84" t="s">
        <v>886</v>
      </c>
      <c r="W56" s="82">
        <v>43651.09940972222</v>
      </c>
      <c r="X56" s="86">
        <v>43651</v>
      </c>
      <c r="Y56" s="88" t="s">
        <v>970</v>
      </c>
      <c r="Z56" s="84" t="s">
        <v>1170</v>
      </c>
      <c r="AA56" s="80"/>
      <c r="AB56" s="80"/>
      <c r="AC56" s="88" t="s">
        <v>1374</v>
      </c>
      <c r="AD56" s="88" t="s">
        <v>1548</v>
      </c>
      <c r="AE56" s="80" t="b">
        <v>0</v>
      </c>
      <c r="AF56" s="80">
        <v>0</v>
      </c>
      <c r="AG56" s="88" t="s">
        <v>1560</v>
      </c>
      <c r="AH56" s="80" t="b">
        <v>0</v>
      </c>
      <c r="AI56" s="80" t="s">
        <v>1575</v>
      </c>
      <c r="AJ56" s="80"/>
      <c r="AK56" s="88" t="s">
        <v>1557</v>
      </c>
      <c r="AL56" s="80" t="b">
        <v>0</v>
      </c>
      <c r="AM56" s="80">
        <v>0</v>
      </c>
      <c r="AN56" s="88" t="s">
        <v>1557</v>
      </c>
      <c r="AO56" s="80" t="s">
        <v>1588</v>
      </c>
      <c r="AP56" s="80" t="b">
        <v>0</v>
      </c>
      <c r="AQ56" s="88" t="s">
        <v>1548</v>
      </c>
      <c r="AR56" s="80" t="s">
        <v>210</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c r="BG56" s="49"/>
      <c r="BH56" s="48"/>
      <c r="BI56" s="49"/>
      <c r="BJ56" s="48"/>
      <c r="BK56" s="49"/>
      <c r="BL56" s="48"/>
      <c r="BM56" s="49"/>
      <c r="BN56" s="48"/>
    </row>
    <row r="57" spans="1:66" ht="15">
      <c r="A57" s="65" t="s">
        <v>276</v>
      </c>
      <c r="B57" s="65" t="s">
        <v>367</v>
      </c>
      <c r="C57" s="66" t="s">
        <v>4147</v>
      </c>
      <c r="D57" s="67">
        <v>3</v>
      </c>
      <c r="E57" s="68"/>
      <c r="F57" s="69">
        <v>28</v>
      </c>
      <c r="G57" s="66"/>
      <c r="H57" s="70"/>
      <c r="I57" s="71"/>
      <c r="J57" s="71"/>
      <c r="K57" s="34" t="s">
        <v>65</v>
      </c>
      <c r="L57" s="78">
        <v>57</v>
      </c>
      <c r="M57" s="78"/>
      <c r="N57" s="73"/>
      <c r="O57" s="80" t="s">
        <v>439</v>
      </c>
      <c r="P57" s="82">
        <v>43651.09940972222</v>
      </c>
      <c r="Q57" s="80" t="s">
        <v>463</v>
      </c>
      <c r="R57" s="80"/>
      <c r="S57" s="80"/>
      <c r="T57" s="80" t="s">
        <v>701</v>
      </c>
      <c r="U57" s="80"/>
      <c r="V57" s="84" t="s">
        <v>886</v>
      </c>
      <c r="W57" s="82">
        <v>43651.09940972222</v>
      </c>
      <c r="X57" s="86">
        <v>43651</v>
      </c>
      <c r="Y57" s="88" t="s">
        <v>970</v>
      </c>
      <c r="Z57" s="84" t="s">
        <v>1170</v>
      </c>
      <c r="AA57" s="80"/>
      <c r="AB57" s="80"/>
      <c r="AC57" s="88" t="s">
        <v>1374</v>
      </c>
      <c r="AD57" s="88" t="s">
        <v>1548</v>
      </c>
      <c r="AE57" s="80" t="b">
        <v>0</v>
      </c>
      <c r="AF57" s="80">
        <v>0</v>
      </c>
      <c r="AG57" s="88" t="s">
        <v>1560</v>
      </c>
      <c r="AH57" s="80" t="b">
        <v>0</v>
      </c>
      <c r="AI57" s="80" t="s">
        <v>1575</v>
      </c>
      <c r="AJ57" s="80"/>
      <c r="AK57" s="88" t="s">
        <v>1557</v>
      </c>
      <c r="AL57" s="80" t="b">
        <v>0</v>
      </c>
      <c r="AM57" s="80">
        <v>0</v>
      </c>
      <c r="AN57" s="88" t="s">
        <v>1557</v>
      </c>
      <c r="AO57" s="80" t="s">
        <v>1588</v>
      </c>
      <c r="AP57" s="80" t="b">
        <v>0</v>
      </c>
      <c r="AQ57" s="88" t="s">
        <v>1548</v>
      </c>
      <c r="AR57" s="80" t="s">
        <v>210</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c r="BG57" s="49"/>
      <c r="BH57" s="48"/>
      <c r="BI57" s="49"/>
      <c r="BJ57" s="48"/>
      <c r="BK57" s="49"/>
      <c r="BL57" s="48"/>
      <c r="BM57" s="49"/>
      <c r="BN57" s="48"/>
    </row>
    <row r="58" spans="1:66" ht="15">
      <c r="A58" s="65" t="s">
        <v>276</v>
      </c>
      <c r="B58" s="65" t="s">
        <v>368</v>
      </c>
      <c r="C58" s="66" t="s">
        <v>4147</v>
      </c>
      <c r="D58" s="67">
        <v>3</v>
      </c>
      <c r="E58" s="68"/>
      <c r="F58" s="69">
        <v>28</v>
      </c>
      <c r="G58" s="66"/>
      <c r="H58" s="70"/>
      <c r="I58" s="71"/>
      <c r="J58" s="71"/>
      <c r="K58" s="34" t="s">
        <v>65</v>
      </c>
      <c r="L58" s="78">
        <v>58</v>
      </c>
      <c r="M58" s="78"/>
      <c r="N58" s="73"/>
      <c r="O58" s="80" t="s">
        <v>439</v>
      </c>
      <c r="P58" s="82">
        <v>43651.09940972222</v>
      </c>
      <c r="Q58" s="80" t="s">
        <v>463</v>
      </c>
      <c r="R58" s="80"/>
      <c r="S58" s="80"/>
      <c r="T58" s="80" t="s">
        <v>701</v>
      </c>
      <c r="U58" s="80"/>
      <c r="V58" s="84" t="s">
        <v>886</v>
      </c>
      <c r="W58" s="82">
        <v>43651.09940972222</v>
      </c>
      <c r="X58" s="86">
        <v>43651</v>
      </c>
      <c r="Y58" s="88" t="s">
        <v>970</v>
      </c>
      <c r="Z58" s="84" t="s">
        <v>1170</v>
      </c>
      <c r="AA58" s="80"/>
      <c r="AB58" s="80"/>
      <c r="AC58" s="88" t="s">
        <v>1374</v>
      </c>
      <c r="AD58" s="88" t="s">
        <v>1548</v>
      </c>
      <c r="AE58" s="80" t="b">
        <v>0</v>
      </c>
      <c r="AF58" s="80">
        <v>0</v>
      </c>
      <c r="AG58" s="88" t="s">
        <v>1560</v>
      </c>
      <c r="AH58" s="80" t="b">
        <v>0</v>
      </c>
      <c r="AI58" s="80" t="s">
        <v>1575</v>
      </c>
      <c r="AJ58" s="80"/>
      <c r="AK58" s="88" t="s">
        <v>1557</v>
      </c>
      <c r="AL58" s="80" t="b">
        <v>0</v>
      </c>
      <c r="AM58" s="80">
        <v>0</v>
      </c>
      <c r="AN58" s="88" t="s">
        <v>1557</v>
      </c>
      <c r="AO58" s="80" t="s">
        <v>1588</v>
      </c>
      <c r="AP58" s="80" t="b">
        <v>0</v>
      </c>
      <c r="AQ58" s="88" t="s">
        <v>1548</v>
      </c>
      <c r="AR58" s="80" t="s">
        <v>210</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276</v>
      </c>
      <c r="B59" s="65" t="s">
        <v>369</v>
      </c>
      <c r="C59" s="66" t="s">
        <v>4147</v>
      </c>
      <c r="D59" s="67">
        <v>3</v>
      </c>
      <c r="E59" s="68"/>
      <c r="F59" s="69">
        <v>28</v>
      </c>
      <c r="G59" s="66"/>
      <c r="H59" s="70"/>
      <c r="I59" s="71"/>
      <c r="J59" s="71"/>
      <c r="K59" s="34" t="s">
        <v>65</v>
      </c>
      <c r="L59" s="78">
        <v>59</v>
      </c>
      <c r="M59" s="78"/>
      <c r="N59" s="73"/>
      <c r="O59" s="80" t="s">
        <v>439</v>
      </c>
      <c r="P59" s="82">
        <v>43651.09940972222</v>
      </c>
      <c r="Q59" s="80" t="s">
        <v>463</v>
      </c>
      <c r="R59" s="80"/>
      <c r="S59" s="80"/>
      <c r="T59" s="80" t="s">
        <v>701</v>
      </c>
      <c r="U59" s="80"/>
      <c r="V59" s="84" t="s">
        <v>886</v>
      </c>
      <c r="W59" s="82">
        <v>43651.09940972222</v>
      </c>
      <c r="X59" s="86">
        <v>43651</v>
      </c>
      <c r="Y59" s="88" t="s">
        <v>970</v>
      </c>
      <c r="Z59" s="84" t="s">
        <v>1170</v>
      </c>
      <c r="AA59" s="80"/>
      <c r="AB59" s="80"/>
      <c r="AC59" s="88" t="s">
        <v>1374</v>
      </c>
      <c r="AD59" s="88" t="s">
        <v>1548</v>
      </c>
      <c r="AE59" s="80" t="b">
        <v>0</v>
      </c>
      <c r="AF59" s="80">
        <v>0</v>
      </c>
      <c r="AG59" s="88" t="s">
        <v>1560</v>
      </c>
      <c r="AH59" s="80" t="b">
        <v>0</v>
      </c>
      <c r="AI59" s="80" t="s">
        <v>1575</v>
      </c>
      <c r="AJ59" s="80"/>
      <c r="AK59" s="88" t="s">
        <v>1557</v>
      </c>
      <c r="AL59" s="80" t="b">
        <v>0</v>
      </c>
      <c r="AM59" s="80">
        <v>0</v>
      </c>
      <c r="AN59" s="88" t="s">
        <v>1557</v>
      </c>
      <c r="AO59" s="80" t="s">
        <v>1588</v>
      </c>
      <c r="AP59" s="80" t="b">
        <v>0</v>
      </c>
      <c r="AQ59" s="88" t="s">
        <v>1548</v>
      </c>
      <c r="AR59" s="80" t="s">
        <v>210</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276</v>
      </c>
      <c r="B60" s="65" t="s">
        <v>370</v>
      </c>
      <c r="C60" s="66" t="s">
        <v>4147</v>
      </c>
      <c r="D60" s="67">
        <v>3</v>
      </c>
      <c r="E60" s="68"/>
      <c r="F60" s="69">
        <v>28</v>
      </c>
      <c r="G60" s="66"/>
      <c r="H60" s="70"/>
      <c r="I60" s="71"/>
      <c r="J60" s="71"/>
      <c r="K60" s="34" t="s">
        <v>65</v>
      </c>
      <c r="L60" s="78">
        <v>60</v>
      </c>
      <c r="M60" s="78"/>
      <c r="N60" s="73"/>
      <c r="O60" s="80" t="s">
        <v>439</v>
      </c>
      <c r="P60" s="82">
        <v>43651.09940972222</v>
      </c>
      <c r="Q60" s="80" t="s">
        <v>463</v>
      </c>
      <c r="R60" s="80"/>
      <c r="S60" s="80"/>
      <c r="T60" s="80" t="s">
        <v>701</v>
      </c>
      <c r="U60" s="80"/>
      <c r="V60" s="84" t="s">
        <v>886</v>
      </c>
      <c r="W60" s="82">
        <v>43651.09940972222</v>
      </c>
      <c r="X60" s="86">
        <v>43651</v>
      </c>
      <c r="Y60" s="88" t="s">
        <v>970</v>
      </c>
      <c r="Z60" s="84" t="s">
        <v>1170</v>
      </c>
      <c r="AA60" s="80"/>
      <c r="AB60" s="80"/>
      <c r="AC60" s="88" t="s">
        <v>1374</v>
      </c>
      <c r="AD60" s="88" t="s">
        <v>1548</v>
      </c>
      <c r="AE60" s="80" t="b">
        <v>0</v>
      </c>
      <c r="AF60" s="80">
        <v>0</v>
      </c>
      <c r="AG60" s="88" t="s">
        <v>1560</v>
      </c>
      <c r="AH60" s="80" t="b">
        <v>0</v>
      </c>
      <c r="AI60" s="80" t="s">
        <v>1575</v>
      </c>
      <c r="AJ60" s="80"/>
      <c r="AK60" s="88" t="s">
        <v>1557</v>
      </c>
      <c r="AL60" s="80" t="b">
        <v>0</v>
      </c>
      <c r="AM60" s="80">
        <v>0</v>
      </c>
      <c r="AN60" s="88" t="s">
        <v>1557</v>
      </c>
      <c r="AO60" s="80" t="s">
        <v>1588</v>
      </c>
      <c r="AP60" s="80" t="b">
        <v>0</v>
      </c>
      <c r="AQ60" s="88" t="s">
        <v>1548</v>
      </c>
      <c r="AR60" s="80" t="s">
        <v>210</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276</v>
      </c>
      <c r="B61" s="65" t="s">
        <v>371</v>
      </c>
      <c r="C61" s="66" t="s">
        <v>4147</v>
      </c>
      <c r="D61" s="67">
        <v>3</v>
      </c>
      <c r="E61" s="68"/>
      <c r="F61" s="69">
        <v>28</v>
      </c>
      <c r="G61" s="66"/>
      <c r="H61" s="70"/>
      <c r="I61" s="71"/>
      <c r="J61" s="71"/>
      <c r="K61" s="34" t="s">
        <v>65</v>
      </c>
      <c r="L61" s="78">
        <v>61</v>
      </c>
      <c r="M61" s="78"/>
      <c r="N61" s="73"/>
      <c r="O61" s="80" t="s">
        <v>439</v>
      </c>
      <c r="P61" s="82">
        <v>43651.09940972222</v>
      </c>
      <c r="Q61" s="80" t="s">
        <v>463</v>
      </c>
      <c r="R61" s="80"/>
      <c r="S61" s="80"/>
      <c r="T61" s="80" t="s">
        <v>701</v>
      </c>
      <c r="U61" s="80"/>
      <c r="V61" s="84" t="s">
        <v>886</v>
      </c>
      <c r="W61" s="82">
        <v>43651.09940972222</v>
      </c>
      <c r="X61" s="86">
        <v>43651</v>
      </c>
      <c r="Y61" s="88" t="s">
        <v>970</v>
      </c>
      <c r="Z61" s="84" t="s">
        <v>1170</v>
      </c>
      <c r="AA61" s="80"/>
      <c r="AB61" s="80"/>
      <c r="AC61" s="88" t="s">
        <v>1374</v>
      </c>
      <c r="AD61" s="88" t="s">
        <v>1548</v>
      </c>
      <c r="AE61" s="80" t="b">
        <v>0</v>
      </c>
      <c r="AF61" s="80">
        <v>0</v>
      </c>
      <c r="AG61" s="88" t="s">
        <v>1560</v>
      </c>
      <c r="AH61" s="80" t="b">
        <v>0</v>
      </c>
      <c r="AI61" s="80" t="s">
        <v>1575</v>
      </c>
      <c r="AJ61" s="80"/>
      <c r="AK61" s="88" t="s">
        <v>1557</v>
      </c>
      <c r="AL61" s="80" t="b">
        <v>0</v>
      </c>
      <c r="AM61" s="80">
        <v>0</v>
      </c>
      <c r="AN61" s="88" t="s">
        <v>1557</v>
      </c>
      <c r="AO61" s="80" t="s">
        <v>1588</v>
      </c>
      <c r="AP61" s="80" t="b">
        <v>0</v>
      </c>
      <c r="AQ61" s="88" t="s">
        <v>1548</v>
      </c>
      <c r="AR61" s="80" t="s">
        <v>210</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276</v>
      </c>
      <c r="B62" s="65" t="s">
        <v>372</v>
      </c>
      <c r="C62" s="66" t="s">
        <v>4147</v>
      </c>
      <c r="D62" s="67">
        <v>3</v>
      </c>
      <c r="E62" s="68"/>
      <c r="F62" s="69">
        <v>28</v>
      </c>
      <c r="G62" s="66"/>
      <c r="H62" s="70"/>
      <c r="I62" s="71"/>
      <c r="J62" s="71"/>
      <c r="K62" s="34" t="s">
        <v>65</v>
      </c>
      <c r="L62" s="78">
        <v>62</v>
      </c>
      <c r="M62" s="78"/>
      <c r="N62" s="73"/>
      <c r="O62" s="80" t="s">
        <v>439</v>
      </c>
      <c r="P62" s="82">
        <v>43651.09940972222</v>
      </c>
      <c r="Q62" s="80" t="s">
        <v>463</v>
      </c>
      <c r="R62" s="80"/>
      <c r="S62" s="80"/>
      <c r="T62" s="80" t="s">
        <v>701</v>
      </c>
      <c r="U62" s="80"/>
      <c r="V62" s="84" t="s">
        <v>886</v>
      </c>
      <c r="W62" s="82">
        <v>43651.09940972222</v>
      </c>
      <c r="X62" s="86">
        <v>43651</v>
      </c>
      <c r="Y62" s="88" t="s">
        <v>970</v>
      </c>
      <c r="Z62" s="84" t="s">
        <v>1170</v>
      </c>
      <c r="AA62" s="80"/>
      <c r="AB62" s="80"/>
      <c r="AC62" s="88" t="s">
        <v>1374</v>
      </c>
      <c r="AD62" s="88" t="s">
        <v>1548</v>
      </c>
      <c r="AE62" s="80" t="b">
        <v>0</v>
      </c>
      <c r="AF62" s="80">
        <v>0</v>
      </c>
      <c r="AG62" s="88" t="s">
        <v>1560</v>
      </c>
      <c r="AH62" s="80" t="b">
        <v>0</v>
      </c>
      <c r="AI62" s="80" t="s">
        <v>1575</v>
      </c>
      <c r="AJ62" s="80"/>
      <c r="AK62" s="88" t="s">
        <v>1557</v>
      </c>
      <c r="AL62" s="80" t="b">
        <v>0</v>
      </c>
      <c r="AM62" s="80">
        <v>0</v>
      </c>
      <c r="AN62" s="88" t="s">
        <v>1557</v>
      </c>
      <c r="AO62" s="80" t="s">
        <v>1588</v>
      </c>
      <c r="AP62" s="80" t="b">
        <v>0</v>
      </c>
      <c r="AQ62" s="88" t="s">
        <v>1548</v>
      </c>
      <c r="AR62" s="80" t="s">
        <v>210</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5" t="s">
        <v>276</v>
      </c>
      <c r="B63" s="65" t="s">
        <v>373</v>
      </c>
      <c r="C63" s="66" t="s">
        <v>4147</v>
      </c>
      <c r="D63" s="67">
        <v>3</v>
      </c>
      <c r="E63" s="68"/>
      <c r="F63" s="69">
        <v>28</v>
      </c>
      <c r="G63" s="66"/>
      <c r="H63" s="70"/>
      <c r="I63" s="71"/>
      <c r="J63" s="71"/>
      <c r="K63" s="34" t="s">
        <v>65</v>
      </c>
      <c r="L63" s="78">
        <v>63</v>
      </c>
      <c r="M63" s="78"/>
      <c r="N63" s="73"/>
      <c r="O63" s="80" t="s">
        <v>439</v>
      </c>
      <c r="P63" s="82">
        <v>43651.09940972222</v>
      </c>
      <c r="Q63" s="80" t="s">
        <v>463</v>
      </c>
      <c r="R63" s="80"/>
      <c r="S63" s="80"/>
      <c r="T63" s="80" t="s">
        <v>701</v>
      </c>
      <c r="U63" s="80"/>
      <c r="V63" s="84" t="s">
        <v>886</v>
      </c>
      <c r="W63" s="82">
        <v>43651.09940972222</v>
      </c>
      <c r="X63" s="86">
        <v>43651</v>
      </c>
      <c r="Y63" s="88" t="s">
        <v>970</v>
      </c>
      <c r="Z63" s="84" t="s">
        <v>1170</v>
      </c>
      <c r="AA63" s="80"/>
      <c r="AB63" s="80"/>
      <c r="AC63" s="88" t="s">
        <v>1374</v>
      </c>
      <c r="AD63" s="88" t="s">
        <v>1548</v>
      </c>
      <c r="AE63" s="80" t="b">
        <v>0</v>
      </c>
      <c r="AF63" s="80">
        <v>0</v>
      </c>
      <c r="AG63" s="88" t="s">
        <v>1560</v>
      </c>
      <c r="AH63" s="80" t="b">
        <v>0</v>
      </c>
      <c r="AI63" s="80" t="s">
        <v>1575</v>
      </c>
      <c r="AJ63" s="80"/>
      <c r="AK63" s="88" t="s">
        <v>1557</v>
      </c>
      <c r="AL63" s="80" t="b">
        <v>0</v>
      </c>
      <c r="AM63" s="80">
        <v>0</v>
      </c>
      <c r="AN63" s="88" t="s">
        <v>1557</v>
      </c>
      <c r="AO63" s="80" t="s">
        <v>1588</v>
      </c>
      <c r="AP63" s="80" t="b">
        <v>0</v>
      </c>
      <c r="AQ63" s="88" t="s">
        <v>1548</v>
      </c>
      <c r="AR63" s="80" t="s">
        <v>210</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276</v>
      </c>
      <c r="B64" s="65" t="s">
        <v>374</v>
      </c>
      <c r="C64" s="66" t="s">
        <v>4147</v>
      </c>
      <c r="D64" s="67">
        <v>3</v>
      </c>
      <c r="E64" s="68"/>
      <c r="F64" s="69">
        <v>28</v>
      </c>
      <c r="G64" s="66"/>
      <c r="H64" s="70"/>
      <c r="I64" s="71"/>
      <c r="J64" s="71"/>
      <c r="K64" s="34" t="s">
        <v>65</v>
      </c>
      <c r="L64" s="78">
        <v>64</v>
      </c>
      <c r="M64" s="78"/>
      <c r="N64" s="73"/>
      <c r="O64" s="80" t="s">
        <v>439</v>
      </c>
      <c r="P64" s="82">
        <v>43651.09940972222</v>
      </c>
      <c r="Q64" s="80" t="s">
        <v>463</v>
      </c>
      <c r="R64" s="80"/>
      <c r="S64" s="80"/>
      <c r="T64" s="80" t="s">
        <v>701</v>
      </c>
      <c r="U64" s="80"/>
      <c r="V64" s="84" t="s">
        <v>886</v>
      </c>
      <c r="W64" s="82">
        <v>43651.09940972222</v>
      </c>
      <c r="X64" s="86">
        <v>43651</v>
      </c>
      <c r="Y64" s="88" t="s">
        <v>970</v>
      </c>
      <c r="Z64" s="84" t="s">
        <v>1170</v>
      </c>
      <c r="AA64" s="80"/>
      <c r="AB64" s="80"/>
      <c r="AC64" s="88" t="s">
        <v>1374</v>
      </c>
      <c r="AD64" s="88" t="s">
        <v>1548</v>
      </c>
      <c r="AE64" s="80" t="b">
        <v>0</v>
      </c>
      <c r="AF64" s="80">
        <v>0</v>
      </c>
      <c r="AG64" s="88" t="s">
        <v>1560</v>
      </c>
      <c r="AH64" s="80" t="b">
        <v>0</v>
      </c>
      <c r="AI64" s="80" t="s">
        <v>1575</v>
      </c>
      <c r="AJ64" s="80"/>
      <c r="AK64" s="88" t="s">
        <v>1557</v>
      </c>
      <c r="AL64" s="80" t="b">
        <v>0</v>
      </c>
      <c r="AM64" s="80">
        <v>0</v>
      </c>
      <c r="AN64" s="88" t="s">
        <v>1557</v>
      </c>
      <c r="AO64" s="80" t="s">
        <v>1588</v>
      </c>
      <c r="AP64" s="80" t="b">
        <v>0</v>
      </c>
      <c r="AQ64" s="88" t="s">
        <v>1548</v>
      </c>
      <c r="AR64" s="80" t="s">
        <v>210</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276</v>
      </c>
      <c r="B65" s="65" t="s">
        <v>375</v>
      </c>
      <c r="C65" s="66" t="s">
        <v>4147</v>
      </c>
      <c r="D65" s="67">
        <v>3</v>
      </c>
      <c r="E65" s="68"/>
      <c r="F65" s="69">
        <v>28</v>
      </c>
      <c r="G65" s="66"/>
      <c r="H65" s="70"/>
      <c r="I65" s="71"/>
      <c r="J65" s="71"/>
      <c r="K65" s="34" t="s">
        <v>65</v>
      </c>
      <c r="L65" s="78">
        <v>65</v>
      </c>
      <c r="M65" s="78"/>
      <c r="N65" s="73"/>
      <c r="O65" s="80" t="s">
        <v>439</v>
      </c>
      <c r="P65" s="82">
        <v>43651.09940972222</v>
      </c>
      <c r="Q65" s="80" t="s">
        <v>463</v>
      </c>
      <c r="R65" s="80"/>
      <c r="S65" s="80"/>
      <c r="T65" s="80" t="s">
        <v>701</v>
      </c>
      <c r="U65" s="80"/>
      <c r="V65" s="84" t="s">
        <v>886</v>
      </c>
      <c r="W65" s="82">
        <v>43651.09940972222</v>
      </c>
      <c r="X65" s="86">
        <v>43651</v>
      </c>
      <c r="Y65" s="88" t="s">
        <v>970</v>
      </c>
      <c r="Z65" s="84" t="s">
        <v>1170</v>
      </c>
      <c r="AA65" s="80"/>
      <c r="AB65" s="80"/>
      <c r="AC65" s="88" t="s">
        <v>1374</v>
      </c>
      <c r="AD65" s="88" t="s">
        <v>1548</v>
      </c>
      <c r="AE65" s="80" t="b">
        <v>0</v>
      </c>
      <c r="AF65" s="80">
        <v>0</v>
      </c>
      <c r="AG65" s="88" t="s">
        <v>1560</v>
      </c>
      <c r="AH65" s="80" t="b">
        <v>0</v>
      </c>
      <c r="AI65" s="80" t="s">
        <v>1575</v>
      </c>
      <c r="AJ65" s="80"/>
      <c r="AK65" s="88" t="s">
        <v>1557</v>
      </c>
      <c r="AL65" s="80" t="b">
        <v>0</v>
      </c>
      <c r="AM65" s="80">
        <v>0</v>
      </c>
      <c r="AN65" s="88" t="s">
        <v>1557</v>
      </c>
      <c r="AO65" s="80" t="s">
        <v>1588</v>
      </c>
      <c r="AP65" s="80" t="b">
        <v>0</v>
      </c>
      <c r="AQ65" s="88" t="s">
        <v>1548</v>
      </c>
      <c r="AR65" s="80" t="s">
        <v>210</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276</v>
      </c>
      <c r="B66" s="65" t="s">
        <v>376</v>
      </c>
      <c r="C66" s="66" t="s">
        <v>4147</v>
      </c>
      <c r="D66" s="67">
        <v>3</v>
      </c>
      <c r="E66" s="68"/>
      <c r="F66" s="69">
        <v>28</v>
      </c>
      <c r="G66" s="66"/>
      <c r="H66" s="70"/>
      <c r="I66" s="71"/>
      <c r="J66" s="71"/>
      <c r="K66" s="34" t="s">
        <v>65</v>
      </c>
      <c r="L66" s="78">
        <v>66</v>
      </c>
      <c r="M66" s="78"/>
      <c r="N66" s="73"/>
      <c r="O66" s="80" t="s">
        <v>439</v>
      </c>
      <c r="P66" s="82">
        <v>43651.09940972222</v>
      </c>
      <c r="Q66" s="80" t="s">
        <v>463</v>
      </c>
      <c r="R66" s="80"/>
      <c r="S66" s="80"/>
      <c r="T66" s="80" t="s">
        <v>701</v>
      </c>
      <c r="U66" s="80"/>
      <c r="V66" s="84" t="s">
        <v>886</v>
      </c>
      <c r="W66" s="82">
        <v>43651.09940972222</v>
      </c>
      <c r="X66" s="86">
        <v>43651</v>
      </c>
      <c r="Y66" s="88" t="s">
        <v>970</v>
      </c>
      <c r="Z66" s="84" t="s">
        <v>1170</v>
      </c>
      <c r="AA66" s="80"/>
      <c r="AB66" s="80"/>
      <c r="AC66" s="88" t="s">
        <v>1374</v>
      </c>
      <c r="AD66" s="88" t="s">
        <v>1548</v>
      </c>
      <c r="AE66" s="80" t="b">
        <v>0</v>
      </c>
      <c r="AF66" s="80">
        <v>0</v>
      </c>
      <c r="AG66" s="88" t="s">
        <v>1560</v>
      </c>
      <c r="AH66" s="80" t="b">
        <v>0</v>
      </c>
      <c r="AI66" s="80" t="s">
        <v>1575</v>
      </c>
      <c r="AJ66" s="80"/>
      <c r="AK66" s="88" t="s">
        <v>1557</v>
      </c>
      <c r="AL66" s="80" t="b">
        <v>0</v>
      </c>
      <c r="AM66" s="80">
        <v>0</v>
      </c>
      <c r="AN66" s="88" t="s">
        <v>1557</v>
      </c>
      <c r="AO66" s="80" t="s">
        <v>1588</v>
      </c>
      <c r="AP66" s="80" t="b">
        <v>0</v>
      </c>
      <c r="AQ66" s="88" t="s">
        <v>1548</v>
      </c>
      <c r="AR66" s="80" t="s">
        <v>210</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276</v>
      </c>
      <c r="B67" s="65" t="s">
        <v>377</v>
      </c>
      <c r="C67" s="66" t="s">
        <v>4147</v>
      </c>
      <c r="D67" s="67">
        <v>3</v>
      </c>
      <c r="E67" s="68"/>
      <c r="F67" s="69">
        <v>28</v>
      </c>
      <c r="G67" s="66"/>
      <c r="H67" s="70"/>
      <c r="I67" s="71"/>
      <c r="J67" s="71"/>
      <c r="K67" s="34" t="s">
        <v>65</v>
      </c>
      <c r="L67" s="78">
        <v>67</v>
      </c>
      <c r="M67" s="78"/>
      <c r="N67" s="73"/>
      <c r="O67" s="80" t="s">
        <v>439</v>
      </c>
      <c r="P67" s="82">
        <v>43651.09940972222</v>
      </c>
      <c r="Q67" s="80" t="s">
        <v>463</v>
      </c>
      <c r="R67" s="80"/>
      <c r="S67" s="80"/>
      <c r="T67" s="80" t="s">
        <v>701</v>
      </c>
      <c r="U67" s="80"/>
      <c r="V67" s="84" t="s">
        <v>886</v>
      </c>
      <c r="W67" s="82">
        <v>43651.09940972222</v>
      </c>
      <c r="X67" s="86">
        <v>43651</v>
      </c>
      <c r="Y67" s="88" t="s">
        <v>970</v>
      </c>
      <c r="Z67" s="84" t="s">
        <v>1170</v>
      </c>
      <c r="AA67" s="80"/>
      <c r="AB67" s="80"/>
      <c r="AC67" s="88" t="s">
        <v>1374</v>
      </c>
      <c r="AD67" s="88" t="s">
        <v>1548</v>
      </c>
      <c r="AE67" s="80" t="b">
        <v>0</v>
      </c>
      <c r="AF67" s="80">
        <v>0</v>
      </c>
      <c r="AG67" s="88" t="s">
        <v>1560</v>
      </c>
      <c r="AH67" s="80" t="b">
        <v>0</v>
      </c>
      <c r="AI67" s="80" t="s">
        <v>1575</v>
      </c>
      <c r="AJ67" s="80"/>
      <c r="AK67" s="88" t="s">
        <v>1557</v>
      </c>
      <c r="AL67" s="80" t="b">
        <v>0</v>
      </c>
      <c r="AM67" s="80">
        <v>0</v>
      </c>
      <c r="AN67" s="88" t="s">
        <v>1557</v>
      </c>
      <c r="AO67" s="80" t="s">
        <v>1588</v>
      </c>
      <c r="AP67" s="80" t="b">
        <v>0</v>
      </c>
      <c r="AQ67" s="88" t="s">
        <v>1548</v>
      </c>
      <c r="AR67" s="80" t="s">
        <v>210</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276</v>
      </c>
      <c r="B68" s="65" t="s">
        <v>378</v>
      </c>
      <c r="C68" s="66" t="s">
        <v>4147</v>
      </c>
      <c r="D68" s="67">
        <v>3</v>
      </c>
      <c r="E68" s="68"/>
      <c r="F68" s="69">
        <v>28</v>
      </c>
      <c r="G68" s="66"/>
      <c r="H68" s="70"/>
      <c r="I68" s="71"/>
      <c r="J68" s="71"/>
      <c r="K68" s="34" t="s">
        <v>65</v>
      </c>
      <c r="L68" s="78">
        <v>68</v>
      </c>
      <c r="M68" s="78"/>
      <c r="N68" s="73"/>
      <c r="O68" s="80" t="s">
        <v>439</v>
      </c>
      <c r="P68" s="82">
        <v>43651.09940972222</v>
      </c>
      <c r="Q68" s="80" t="s">
        <v>463</v>
      </c>
      <c r="R68" s="80"/>
      <c r="S68" s="80"/>
      <c r="T68" s="80" t="s">
        <v>701</v>
      </c>
      <c r="U68" s="80"/>
      <c r="V68" s="84" t="s">
        <v>886</v>
      </c>
      <c r="W68" s="82">
        <v>43651.09940972222</v>
      </c>
      <c r="X68" s="86">
        <v>43651</v>
      </c>
      <c r="Y68" s="88" t="s">
        <v>970</v>
      </c>
      <c r="Z68" s="84" t="s">
        <v>1170</v>
      </c>
      <c r="AA68" s="80"/>
      <c r="AB68" s="80"/>
      <c r="AC68" s="88" t="s">
        <v>1374</v>
      </c>
      <c r="AD68" s="88" t="s">
        <v>1548</v>
      </c>
      <c r="AE68" s="80" t="b">
        <v>0</v>
      </c>
      <c r="AF68" s="80">
        <v>0</v>
      </c>
      <c r="AG68" s="88" t="s">
        <v>1560</v>
      </c>
      <c r="AH68" s="80" t="b">
        <v>0</v>
      </c>
      <c r="AI68" s="80" t="s">
        <v>1575</v>
      </c>
      <c r="AJ68" s="80"/>
      <c r="AK68" s="88" t="s">
        <v>1557</v>
      </c>
      <c r="AL68" s="80" t="b">
        <v>0</v>
      </c>
      <c r="AM68" s="80">
        <v>0</v>
      </c>
      <c r="AN68" s="88" t="s">
        <v>1557</v>
      </c>
      <c r="AO68" s="80" t="s">
        <v>1588</v>
      </c>
      <c r="AP68" s="80" t="b">
        <v>0</v>
      </c>
      <c r="AQ68" s="88" t="s">
        <v>1548</v>
      </c>
      <c r="AR68" s="80" t="s">
        <v>210</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276</v>
      </c>
      <c r="B69" s="65" t="s">
        <v>379</v>
      </c>
      <c r="C69" s="66" t="s">
        <v>4147</v>
      </c>
      <c r="D69" s="67">
        <v>3</v>
      </c>
      <c r="E69" s="68"/>
      <c r="F69" s="69">
        <v>28</v>
      </c>
      <c r="G69" s="66"/>
      <c r="H69" s="70"/>
      <c r="I69" s="71"/>
      <c r="J69" s="71"/>
      <c r="K69" s="34" t="s">
        <v>65</v>
      </c>
      <c r="L69" s="78">
        <v>69</v>
      </c>
      <c r="M69" s="78"/>
      <c r="N69" s="73"/>
      <c r="O69" s="80" t="s">
        <v>439</v>
      </c>
      <c r="P69" s="82">
        <v>43651.09940972222</v>
      </c>
      <c r="Q69" s="80" t="s">
        <v>463</v>
      </c>
      <c r="R69" s="80"/>
      <c r="S69" s="80"/>
      <c r="T69" s="80" t="s">
        <v>701</v>
      </c>
      <c r="U69" s="80"/>
      <c r="V69" s="84" t="s">
        <v>886</v>
      </c>
      <c r="W69" s="82">
        <v>43651.09940972222</v>
      </c>
      <c r="X69" s="86">
        <v>43651</v>
      </c>
      <c r="Y69" s="88" t="s">
        <v>970</v>
      </c>
      <c r="Z69" s="84" t="s">
        <v>1170</v>
      </c>
      <c r="AA69" s="80"/>
      <c r="AB69" s="80"/>
      <c r="AC69" s="88" t="s">
        <v>1374</v>
      </c>
      <c r="AD69" s="88" t="s">
        <v>1548</v>
      </c>
      <c r="AE69" s="80" t="b">
        <v>0</v>
      </c>
      <c r="AF69" s="80">
        <v>0</v>
      </c>
      <c r="AG69" s="88" t="s">
        <v>1560</v>
      </c>
      <c r="AH69" s="80" t="b">
        <v>0</v>
      </c>
      <c r="AI69" s="80" t="s">
        <v>1575</v>
      </c>
      <c r="AJ69" s="80"/>
      <c r="AK69" s="88" t="s">
        <v>1557</v>
      </c>
      <c r="AL69" s="80" t="b">
        <v>0</v>
      </c>
      <c r="AM69" s="80">
        <v>0</v>
      </c>
      <c r="AN69" s="88" t="s">
        <v>1557</v>
      </c>
      <c r="AO69" s="80" t="s">
        <v>1588</v>
      </c>
      <c r="AP69" s="80" t="b">
        <v>0</v>
      </c>
      <c r="AQ69" s="88" t="s">
        <v>1548</v>
      </c>
      <c r="AR69" s="80" t="s">
        <v>210</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276</v>
      </c>
      <c r="B70" s="65" t="s">
        <v>380</v>
      </c>
      <c r="C70" s="66" t="s">
        <v>4147</v>
      </c>
      <c r="D70" s="67">
        <v>3</v>
      </c>
      <c r="E70" s="68"/>
      <c r="F70" s="69">
        <v>28</v>
      </c>
      <c r="G70" s="66"/>
      <c r="H70" s="70"/>
      <c r="I70" s="71"/>
      <c r="J70" s="71"/>
      <c r="K70" s="34" t="s">
        <v>65</v>
      </c>
      <c r="L70" s="78">
        <v>70</v>
      </c>
      <c r="M70" s="78"/>
      <c r="N70" s="73"/>
      <c r="O70" s="80" t="s">
        <v>439</v>
      </c>
      <c r="P70" s="82">
        <v>43651.09940972222</v>
      </c>
      <c r="Q70" s="80" t="s">
        <v>463</v>
      </c>
      <c r="R70" s="80"/>
      <c r="S70" s="80"/>
      <c r="T70" s="80" t="s">
        <v>701</v>
      </c>
      <c r="U70" s="80"/>
      <c r="V70" s="84" t="s">
        <v>886</v>
      </c>
      <c r="W70" s="82">
        <v>43651.09940972222</v>
      </c>
      <c r="X70" s="86">
        <v>43651</v>
      </c>
      <c r="Y70" s="88" t="s">
        <v>970</v>
      </c>
      <c r="Z70" s="84" t="s">
        <v>1170</v>
      </c>
      <c r="AA70" s="80"/>
      <c r="AB70" s="80"/>
      <c r="AC70" s="88" t="s">
        <v>1374</v>
      </c>
      <c r="AD70" s="88" t="s">
        <v>1548</v>
      </c>
      <c r="AE70" s="80" t="b">
        <v>0</v>
      </c>
      <c r="AF70" s="80">
        <v>0</v>
      </c>
      <c r="AG70" s="88" t="s">
        <v>1560</v>
      </c>
      <c r="AH70" s="80" t="b">
        <v>0</v>
      </c>
      <c r="AI70" s="80" t="s">
        <v>1575</v>
      </c>
      <c r="AJ70" s="80"/>
      <c r="AK70" s="88" t="s">
        <v>1557</v>
      </c>
      <c r="AL70" s="80" t="b">
        <v>0</v>
      </c>
      <c r="AM70" s="80">
        <v>0</v>
      </c>
      <c r="AN70" s="88" t="s">
        <v>1557</v>
      </c>
      <c r="AO70" s="80" t="s">
        <v>1588</v>
      </c>
      <c r="AP70" s="80" t="b">
        <v>0</v>
      </c>
      <c r="AQ70" s="88" t="s">
        <v>1548</v>
      </c>
      <c r="AR70" s="80" t="s">
        <v>210</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276</v>
      </c>
      <c r="B71" s="65" t="s">
        <v>381</v>
      </c>
      <c r="C71" s="66" t="s">
        <v>4147</v>
      </c>
      <c r="D71" s="67">
        <v>3</v>
      </c>
      <c r="E71" s="68"/>
      <c r="F71" s="69">
        <v>28</v>
      </c>
      <c r="G71" s="66"/>
      <c r="H71" s="70"/>
      <c r="I71" s="71"/>
      <c r="J71" s="71"/>
      <c r="K71" s="34" t="s">
        <v>65</v>
      </c>
      <c r="L71" s="78">
        <v>71</v>
      </c>
      <c r="M71" s="78"/>
      <c r="N71" s="73"/>
      <c r="O71" s="80" t="s">
        <v>439</v>
      </c>
      <c r="P71" s="82">
        <v>43651.09940972222</v>
      </c>
      <c r="Q71" s="80" t="s">
        <v>463</v>
      </c>
      <c r="R71" s="80"/>
      <c r="S71" s="80"/>
      <c r="T71" s="80" t="s">
        <v>701</v>
      </c>
      <c r="U71" s="80"/>
      <c r="V71" s="84" t="s">
        <v>886</v>
      </c>
      <c r="W71" s="82">
        <v>43651.09940972222</v>
      </c>
      <c r="X71" s="86">
        <v>43651</v>
      </c>
      <c r="Y71" s="88" t="s">
        <v>970</v>
      </c>
      <c r="Z71" s="84" t="s">
        <v>1170</v>
      </c>
      <c r="AA71" s="80"/>
      <c r="AB71" s="80"/>
      <c r="AC71" s="88" t="s">
        <v>1374</v>
      </c>
      <c r="AD71" s="88" t="s">
        <v>1548</v>
      </c>
      <c r="AE71" s="80" t="b">
        <v>0</v>
      </c>
      <c r="AF71" s="80">
        <v>0</v>
      </c>
      <c r="AG71" s="88" t="s">
        <v>1560</v>
      </c>
      <c r="AH71" s="80" t="b">
        <v>0</v>
      </c>
      <c r="AI71" s="80" t="s">
        <v>1575</v>
      </c>
      <c r="AJ71" s="80"/>
      <c r="AK71" s="88" t="s">
        <v>1557</v>
      </c>
      <c r="AL71" s="80" t="b">
        <v>0</v>
      </c>
      <c r="AM71" s="80">
        <v>0</v>
      </c>
      <c r="AN71" s="88" t="s">
        <v>1557</v>
      </c>
      <c r="AO71" s="80" t="s">
        <v>1588</v>
      </c>
      <c r="AP71" s="80" t="b">
        <v>0</v>
      </c>
      <c r="AQ71" s="88" t="s">
        <v>1548</v>
      </c>
      <c r="AR71" s="80" t="s">
        <v>210</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276</v>
      </c>
      <c r="B72" s="65" t="s">
        <v>382</v>
      </c>
      <c r="C72" s="66" t="s">
        <v>4147</v>
      </c>
      <c r="D72" s="67">
        <v>3</v>
      </c>
      <c r="E72" s="68"/>
      <c r="F72" s="69">
        <v>28</v>
      </c>
      <c r="G72" s="66"/>
      <c r="H72" s="70"/>
      <c r="I72" s="71"/>
      <c r="J72" s="71"/>
      <c r="K72" s="34" t="s">
        <v>65</v>
      </c>
      <c r="L72" s="78">
        <v>72</v>
      </c>
      <c r="M72" s="78"/>
      <c r="N72" s="73"/>
      <c r="O72" s="80" t="s">
        <v>439</v>
      </c>
      <c r="P72" s="82">
        <v>43651.09940972222</v>
      </c>
      <c r="Q72" s="80" t="s">
        <v>463</v>
      </c>
      <c r="R72" s="80"/>
      <c r="S72" s="80"/>
      <c r="T72" s="80" t="s">
        <v>701</v>
      </c>
      <c r="U72" s="80"/>
      <c r="V72" s="84" t="s">
        <v>886</v>
      </c>
      <c r="W72" s="82">
        <v>43651.09940972222</v>
      </c>
      <c r="X72" s="86">
        <v>43651</v>
      </c>
      <c r="Y72" s="88" t="s">
        <v>970</v>
      </c>
      <c r="Z72" s="84" t="s">
        <v>1170</v>
      </c>
      <c r="AA72" s="80"/>
      <c r="AB72" s="80"/>
      <c r="AC72" s="88" t="s">
        <v>1374</v>
      </c>
      <c r="AD72" s="88" t="s">
        <v>1548</v>
      </c>
      <c r="AE72" s="80" t="b">
        <v>0</v>
      </c>
      <c r="AF72" s="80">
        <v>0</v>
      </c>
      <c r="AG72" s="88" t="s">
        <v>1560</v>
      </c>
      <c r="AH72" s="80" t="b">
        <v>0</v>
      </c>
      <c r="AI72" s="80" t="s">
        <v>1575</v>
      </c>
      <c r="AJ72" s="80"/>
      <c r="AK72" s="88" t="s">
        <v>1557</v>
      </c>
      <c r="AL72" s="80" t="b">
        <v>0</v>
      </c>
      <c r="AM72" s="80">
        <v>0</v>
      </c>
      <c r="AN72" s="88" t="s">
        <v>1557</v>
      </c>
      <c r="AO72" s="80" t="s">
        <v>1588</v>
      </c>
      <c r="AP72" s="80" t="b">
        <v>0</v>
      </c>
      <c r="AQ72" s="88" t="s">
        <v>1548</v>
      </c>
      <c r="AR72" s="80" t="s">
        <v>210</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276</v>
      </c>
      <c r="B73" s="65" t="s">
        <v>383</v>
      </c>
      <c r="C73" s="66" t="s">
        <v>4147</v>
      </c>
      <c r="D73" s="67">
        <v>3</v>
      </c>
      <c r="E73" s="68"/>
      <c r="F73" s="69">
        <v>28</v>
      </c>
      <c r="G73" s="66"/>
      <c r="H73" s="70"/>
      <c r="I73" s="71"/>
      <c r="J73" s="71"/>
      <c r="K73" s="34" t="s">
        <v>65</v>
      </c>
      <c r="L73" s="78">
        <v>73</v>
      </c>
      <c r="M73" s="78"/>
      <c r="N73" s="73"/>
      <c r="O73" s="80" t="s">
        <v>439</v>
      </c>
      <c r="P73" s="82">
        <v>43651.09940972222</v>
      </c>
      <c r="Q73" s="80" t="s">
        <v>463</v>
      </c>
      <c r="R73" s="80"/>
      <c r="S73" s="80"/>
      <c r="T73" s="80" t="s">
        <v>701</v>
      </c>
      <c r="U73" s="80"/>
      <c r="V73" s="84" t="s">
        <v>886</v>
      </c>
      <c r="W73" s="82">
        <v>43651.09940972222</v>
      </c>
      <c r="X73" s="86">
        <v>43651</v>
      </c>
      <c r="Y73" s="88" t="s">
        <v>970</v>
      </c>
      <c r="Z73" s="84" t="s">
        <v>1170</v>
      </c>
      <c r="AA73" s="80"/>
      <c r="AB73" s="80"/>
      <c r="AC73" s="88" t="s">
        <v>1374</v>
      </c>
      <c r="AD73" s="88" t="s">
        <v>1548</v>
      </c>
      <c r="AE73" s="80" t="b">
        <v>0</v>
      </c>
      <c r="AF73" s="80">
        <v>0</v>
      </c>
      <c r="AG73" s="88" t="s">
        <v>1560</v>
      </c>
      <c r="AH73" s="80" t="b">
        <v>0</v>
      </c>
      <c r="AI73" s="80" t="s">
        <v>1575</v>
      </c>
      <c r="AJ73" s="80"/>
      <c r="AK73" s="88" t="s">
        <v>1557</v>
      </c>
      <c r="AL73" s="80" t="b">
        <v>0</v>
      </c>
      <c r="AM73" s="80">
        <v>0</v>
      </c>
      <c r="AN73" s="88" t="s">
        <v>1557</v>
      </c>
      <c r="AO73" s="80" t="s">
        <v>1588</v>
      </c>
      <c r="AP73" s="80" t="b">
        <v>0</v>
      </c>
      <c r="AQ73" s="88" t="s">
        <v>1548</v>
      </c>
      <c r="AR73" s="80" t="s">
        <v>210</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276</v>
      </c>
      <c r="B74" s="65" t="s">
        <v>384</v>
      </c>
      <c r="C74" s="66" t="s">
        <v>4147</v>
      </c>
      <c r="D74" s="67">
        <v>3</v>
      </c>
      <c r="E74" s="68"/>
      <c r="F74" s="69">
        <v>28</v>
      </c>
      <c r="G74" s="66"/>
      <c r="H74" s="70"/>
      <c r="I74" s="71"/>
      <c r="J74" s="71"/>
      <c r="K74" s="34" t="s">
        <v>65</v>
      </c>
      <c r="L74" s="78">
        <v>74</v>
      </c>
      <c r="M74" s="78"/>
      <c r="N74" s="73"/>
      <c r="O74" s="80" t="s">
        <v>439</v>
      </c>
      <c r="P74" s="82">
        <v>43651.09940972222</v>
      </c>
      <c r="Q74" s="80" t="s">
        <v>463</v>
      </c>
      <c r="R74" s="80"/>
      <c r="S74" s="80"/>
      <c r="T74" s="80" t="s">
        <v>701</v>
      </c>
      <c r="U74" s="80"/>
      <c r="V74" s="84" t="s">
        <v>886</v>
      </c>
      <c r="W74" s="82">
        <v>43651.09940972222</v>
      </c>
      <c r="X74" s="86">
        <v>43651</v>
      </c>
      <c r="Y74" s="88" t="s">
        <v>970</v>
      </c>
      <c r="Z74" s="84" t="s">
        <v>1170</v>
      </c>
      <c r="AA74" s="80"/>
      <c r="AB74" s="80"/>
      <c r="AC74" s="88" t="s">
        <v>1374</v>
      </c>
      <c r="AD74" s="88" t="s">
        <v>1548</v>
      </c>
      <c r="AE74" s="80" t="b">
        <v>0</v>
      </c>
      <c r="AF74" s="80">
        <v>0</v>
      </c>
      <c r="AG74" s="88" t="s">
        <v>1560</v>
      </c>
      <c r="AH74" s="80" t="b">
        <v>0</v>
      </c>
      <c r="AI74" s="80" t="s">
        <v>1575</v>
      </c>
      <c r="AJ74" s="80"/>
      <c r="AK74" s="88" t="s">
        <v>1557</v>
      </c>
      <c r="AL74" s="80" t="b">
        <v>0</v>
      </c>
      <c r="AM74" s="80">
        <v>0</v>
      </c>
      <c r="AN74" s="88" t="s">
        <v>1557</v>
      </c>
      <c r="AO74" s="80" t="s">
        <v>1588</v>
      </c>
      <c r="AP74" s="80" t="b">
        <v>0</v>
      </c>
      <c r="AQ74" s="88" t="s">
        <v>1548</v>
      </c>
      <c r="AR74" s="80" t="s">
        <v>210</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276</v>
      </c>
      <c r="B75" s="65" t="s">
        <v>385</v>
      </c>
      <c r="C75" s="66" t="s">
        <v>4147</v>
      </c>
      <c r="D75" s="67">
        <v>3</v>
      </c>
      <c r="E75" s="68"/>
      <c r="F75" s="69">
        <v>28</v>
      </c>
      <c r="G75" s="66"/>
      <c r="H75" s="70"/>
      <c r="I75" s="71"/>
      <c r="J75" s="71"/>
      <c r="K75" s="34" t="s">
        <v>65</v>
      </c>
      <c r="L75" s="78">
        <v>75</v>
      </c>
      <c r="M75" s="78"/>
      <c r="N75" s="73"/>
      <c r="O75" s="80" t="s">
        <v>439</v>
      </c>
      <c r="P75" s="82">
        <v>43651.09940972222</v>
      </c>
      <c r="Q75" s="80" t="s">
        <v>463</v>
      </c>
      <c r="R75" s="80"/>
      <c r="S75" s="80"/>
      <c r="T75" s="80" t="s">
        <v>701</v>
      </c>
      <c r="U75" s="80"/>
      <c r="V75" s="84" t="s">
        <v>886</v>
      </c>
      <c r="W75" s="82">
        <v>43651.09940972222</v>
      </c>
      <c r="X75" s="86">
        <v>43651</v>
      </c>
      <c r="Y75" s="88" t="s">
        <v>970</v>
      </c>
      <c r="Z75" s="84" t="s">
        <v>1170</v>
      </c>
      <c r="AA75" s="80"/>
      <c r="AB75" s="80"/>
      <c r="AC75" s="88" t="s">
        <v>1374</v>
      </c>
      <c r="AD75" s="88" t="s">
        <v>1548</v>
      </c>
      <c r="AE75" s="80" t="b">
        <v>0</v>
      </c>
      <c r="AF75" s="80">
        <v>0</v>
      </c>
      <c r="AG75" s="88" t="s">
        <v>1560</v>
      </c>
      <c r="AH75" s="80" t="b">
        <v>0</v>
      </c>
      <c r="AI75" s="80" t="s">
        <v>1575</v>
      </c>
      <c r="AJ75" s="80"/>
      <c r="AK75" s="88" t="s">
        <v>1557</v>
      </c>
      <c r="AL75" s="80" t="b">
        <v>0</v>
      </c>
      <c r="AM75" s="80">
        <v>0</v>
      </c>
      <c r="AN75" s="88" t="s">
        <v>1557</v>
      </c>
      <c r="AO75" s="80" t="s">
        <v>1588</v>
      </c>
      <c r="AP75" s="80" t="b">
        <v>0</v>
      </c>
      <c r="AQ75" s="88" t="s">
        <v>1548</v>
      </c>
      <c r="AR75" s="80" t="s">
        <v>210</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276</v>
      </c>
      <c r="B76" s="65" t="s">
        <v>386</v>
      </c>
      <c r="C76" s="66" t="s">
        <v>4147</v>
      </c>
      <c r="D76" s="67">
        <v>3</v>
      </c>
      <c r="E76" s="68"/>
      <c r="F76" s="69">
        <v>28</v>
      </c>
      <c r="G76" s="66"/>
      <c r="H76" s="70"/>
      <c r="I76" s="71"/>
      <c r="J76" s="71"/>
      <c r="K76" s="34" t="s">
        <v>65</v>
      </c>
      <c r="L76" s="78">
        <v>76</v>
      </c>
      <c r="M76" s="78"/>
      <c r="N76" s="73"/>
      <c r="O76" s="80" t="s">
        <v>439</v>
      </c>
      <c r="P76" s="82">
        <v>43651.09940972222</v>
      </c>
      <c r="Q76" s="80" t="s">
        <v>463</v>
      </c>
      <c r="R76" s="80"/>
      <c r="S76" s="80"/>
      <c r="T76" s="80" t="s">
        <v>701</v>
      </c>
      <c r="U76" s="80"/>
      <c r="V76" s="84" t="s">
        <v>886</v>
      </c>
      <c r="W76" s="82">
        <v>43651.09940972222</v>
      </c>
      <c r="X76" s="86">
        <v>43651</v>
      </c>
      <c r="Y76" s="88" t="s">
        <v>970</v>
      </c>
      <c r="Z76" s="84" t="s">
        <v>1170</v>
      </c>
      <c r="AA76" s="80"/>
      <c r="AB76" s="80"/>
      <c r="AC76" s="88" t="s">
        <v>1374</v>
      </c>
      <c r="AD76" s="88" t="s">
        <v>1548</v>
      </c>
      <c r="AE76" s="80" t="b">
        <v>0</v>
      </c>
      <c r="AF76" s="80">
        <v>0</v>
      </c>
      <c r="AG76" s="88" t="s">
        <v>1560</v>
      </c>
      <c r="AH76" s="80" t="b">
        <v>0</v>
      </c>
      <c r="AI76" s="80" t="s">
        <v>1575</v>
      </c>
      <c r="AJ76" s="80"/>
      <c r="AK76" s="88" t="s">
        <v>1557</v>
      </c>
      <c r="AL76" s="80" t="b">
        <v>0</v>
      </c>
      <c r="AM76" s="80">
        <v>0</v>
      </c>
      <c r="AN76" s="88" t="s">
        <v>1557</v>
      </c>
      <c r="AO76" s="80" t="s">
        <v>1588</v>
      </c>
      <c r="AP76" s="80" t="b">
        <v>0</v>
      </c>
      <c r="AQ76" s="88" t="s">
        <v>1548</v>
      </c>
      <c r="AR76" s="80" t="s">
        <v>210</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276</v>
      </c>
      <c r="B77" s="65" t="s">
        <v>387</v>
      </c>
      <c r="C77" s="66" t="s">
        <v>4147</v>
      </c>
      <c r="D77" s="67">
        <v>3</v>
      </c>
      <c r="E77" s="68"/>
      <c r="F77" s="69">
        <v>28</v>
      </c>
      <c r="G77" s="66"/>
      <c r="H77" s="70"/>
      <c r="I77" s="71"/>
      <c r="J77" s="71"/>
      <c r="K77" s="34" t="s">
        <v>65</v>
      </c>
      <c r="L77" s="78">
        <v>77</v>
      </c>
      <c r="M77" s="78"/>
      <c r="N77" s="73"/>
      <c r="O77" s="80" t="s">
        <v>439</v>
      </c>
      <c r="P77" s="82">
        <v>43651.09940972222</v>
      </c>
      <c r="Q77" s="80" t="s">
        <v>463</v>
      </c>
      <c r="R77" s="80"/>
      <c r="S77" s="80"/>
      <c r="T77" s="80" t="s">
        <v>701</v>
      </c>
      <c r="U77" s="80"/>
      <c r="V77" s="84" t="s">
        <v>886</v>
      </c>
      <c r="W77" s="82">
        <v>43651.09940972222</v>
      </c>
      <c r="X77" s="86">
        <v>43651</v>
      </c>
      <c r="Y77" s="88" t="s">
        <v>970</v>
      </c>
      <c r="Z77" s="84" t="s">
        <v>1170</v>
      </c>
      <c r="AA77" s="80"/>
      <c r="AB77" s="80"/>
      <c r="AC77" s="88" t="s">
        <v>1374</v>
      </c>
      <c r="AD77" s="88" t="s">
        <v>1548</v>
      </c>
      <c r="AE77" s="80" t="b">
        <v>0</v>
      </c>
      <c r="AF77" s="80">
        <v>0</v>
      </c>
      <c r="AG77" s="88" t="s">
        <v>1560</v>
      </c>
      <c r="AH77" s="80" t="b">
        <v>0</v>
      </c>
      <c r="AI77" s="80" t="s">
        <v>1575</v>
      </c>
      <c r="AJ77" s="80"/>
      <c r="AK77" s="88" t="s">
        <v>1557</v>
      </c>
      <c r="AL77" s="80" t="b">
        <v>0</v>
      </c>
      <c r="AM77" s="80">
        <v>0</v>
      </c>
      <c r="AN77" s="88" t="s">
        <v>1557</v>
      </c>
      <c r="AO77" s="80" t="s">
        <v>1588</v>
      </c>
      <c r="AP77" s="80" t="b">
        <v>0</v>
      </c>
      <c r="AQ77" s="88" t="s">
        <v>1548</v>
      </c>
      <c r="AR77" s="80" t="s">
        <v>210</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276</v>
      </c>
      <c r="B78" s="65" t="s">
        <v>388</v>
      </c>
      <c r="C78" s="66" t="s">
        <v>4147</v>
      </c>
      <c r="D78" s="67">
        <v>3</v>
      </c>
      <c r="E78" s="68"/>
      <c r="F78" s="69">
        <v>28</v>
      </c>
      <c r="G78" s="66"/>
      <c r="H78" s="70"/>
      <c r="I78" s="71"/>
      <c r="J78" s="71"/>
      <c r="K78" s="34" t="s">
        <v>65</v>
      </c>
      <c r="L78" s="78">
        <v>78</v>
      </c>
      <c r="M78" s="78"/>
      <c r="N78" s="73"/>
      <c r="O78" s="80" t="s">
        <v>439</v>
      </c>
      <c r="P78" s="82">
        <v>43651.09940972222</v>
      </c>
      <c r="Q78" s="80" t="s">
        <v>463</v>
      </c>
      <c r="R78" s="80"/>
      <c r="S78" s="80"/>
      <c r="T78" s="80" t="s">
        <v>701</v>
      </c>
      <c r="U78" s="80"/>
      <c r="V78" s="84" t="s">
        <v>886</v>
      </c>
      <c r="W78" s="82">
        <v>43651.09940972222</v>
      </c>
      <c r="X78" s="86">
        <v>43651</v>
      </c>
      <c r="Y78" s="88" t="s">
        <v>970</v>
      </c>
      <c r="Z78" s="84" t="s">
        <v>1170</v>
      </c>
      <c r="AA78" s="80"/>
      <c r="AB78" s="80"/>
      <c r="AC78" s="88" t="s">
        <v>1374</v>
      </c>
      <c r="AD78" s="88" t="s">
        <v>1548</v>
      </c>
      <c r="AE78" s="80" t="b">
        <v>0</v>
      </c>
      <c r="AF78" s="80">
        <v>0</v>
      </c>
      <c r="AG78" s="88" t="s">
        <v>1560</v>
      </c>
      <c r="AH78" s="80" t="b">
        <v>0</v>
      </c>
      <c r="AI78" s="80" t="s">
        <v>1575</v>
      </c>
      <c r="AJ78" s="80"/>
      <c r="AK78" s="88" t="s">
        <v>1557</v>
      </c>
      <c r="AL78" s="80" t="b">
        <v>0</v>
      </c>
      <c r="AM78" s="80">
        <v>0</v>
      </c>
      <c r="AN78" s="88" t="s">
        <v>1557</v>
      </c>
      <c r="AO78" s="80" t="s">
        <v>1588</v>
      </c>
      <c r="AP78" s="80" t="b">
        <v>0</v>
      </c>
      <c r="AQ78" s="88" t="s">
        <v>1548</v>
      </c>
      <c r="AR78" s="80" t="s">
        <v>210</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276</v>
      </c>
      <c r="B79" s="65" t="s">
        <v>389</v>
      </c>
      <c r="C79" s="66" t="s">
        <v>4147</v>
      </c>
      <c r="D79" s="67">
        <v>3</v>
      </c>
      <c r="E79" s="68"/>
      <c r="F79" s="69">
        <v>28</v>
      </c>
      <c r="G79" s="66"/>
      <c r="H79" s="70"/>
      <c r="I79" s="71"/>
      <c r="J79" s="71"/>
      <c r="K79" s="34" t="s">
        <v>65</v>
      </c>
      <c r="L79" s="78">
        <v>79</v>
      </c>
      <c r="M79" s="78"/>
      <c r="N79" s="73"/>
      <c r="O79" s="80" t="s">
        <v>439</v>
      </c>
      <c r="P79" s="82">
        <v>43651.09940972222</v>
      </c>
      <c r="Q79" s="80" t="s">
        <v>463</v>
      </c>
      <c r="R79" s="80"/>
      <c r="S79" s="80"/>
      <c r="T79" s="80" t="s">
        <v>701</v>
      </c>
      <c r="U79" s="80"/>
      <c r="V79" s="84" t="s">
        <v>886</v>
      </c>
      <c r="W79" s="82">
        <v>43651.09940972222</v>
      </c>
      <c r="X79" s="86">
        <v>43651</v>
      </c>
      <c r="Y79" s="88" t="s">
        <v>970</v>
      </c>
      <c r="Z79" s="84" t="s">
        <v>1170</v>
      </c>
      <c r="AA79" s="80"/>
      <c r="AB79" s="80"/>
      <c r="AC79" s="88" t="s">
        <v>1374</v>
      </c>
      <c r="AD79" s="88" t="s">
        <v>1548</v>
      </c>
      <c r="AE79" s="80" t="b">
        <v>0</v>
      </c>
      <c r="AF79" s="80">
        <v>0</v>
      </c>
      <c r="AG79" s="88" t="s">
        <v>1560</v>
      </c>
      <c r="AH79" s="80" t="b">
        <v>0</v>
      </c>
      <c r="AI79" s="80" t="s">
        <v>1575</v>
      </c>
      <c r="AJ79" s="80"/>
      <c r="AK79" s="88" t="s">
        <v>1557</v>
      </c>
      <c r="AL79" s="80" t="b">
        <v>0</v>
      </c>
      <c r="AM79" s="80">
        <v>0</v>
      </c>
      <c r="AN79" s="88" t="s">
        <v>1557</v>
      </c>
      <c r="AO79" s="80" t="s">
        <v>1588</v>
      </c>
      <c r="AP79" s="80" t="b">
        <v>0</v>
      </c>
      <c r="AQ79" s="88" t="s">
        <v>1548</v>
      </c>
      <c r="AR79" s="80" t="s">
        <v>210</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276</v>
      </c>
      <c r="B80" s="65" t="s">
        <v>390</v>
      </c>
      <c r="C80" s="66" t="s">
        <v>4147</v>
      </c>
      <c r="D80" s="67">
        <v>3</v>
      </c>
      <c r="E80" s="68"/>
      <c r="F80" s="69">
        <v>28</v>
      </c>
      <c r="G80" s="66"/>
      <c r="H80" s="70"/>
      <c r="I80" s="71"/>
      <c r="J80" s="71"/>
      <c r="K80" s="34" t="s">
        <v>65</v>
      </c>
      <c r="L80" s="78">
        <v>80</v>
      </c>
      <c r="M80" s="78"/>
      <c r="N80" s="73"/>
      <c r="O80" s="80" t="s">
        <v>439</v>
      </c>
      <c r="P80" s="82">
        <v>43651.09940972222</v>
      </c>
      <c r="Q80" s="80" t="s">
        <v>463</v>
      </c>
      <c r="R80" s="80"/>
      <c r="S80" s="80"/>
      <c r="T80" s="80" t="s">
        <v>701</v>
      </c>
      <c r="U80" s="80"/>
      <c r="V80" s="84" t="s">
        <v>886</v>
      </c>
      <c r="W80" s="82">
        <v>43651.09940972222</v>
      </c>
      <c r="X80" s="86">
        <v>43651</v>
      </c>
      <c r="Y80" s="88" t="s">
        <v>970</v>
      </c>
      <c r="Z80" s="84" t="s">
        <v>1170</v>
      </c>
      <c r="AA80" s="80"/>
      <c r="AB80" s="80"/>
      <c r="AC80" s="88" t="s">
        <v>1374</v>
      </c>
      <c r="AD80" s="88" t="s">
        <v>1548</v>
      </c>
      <c r="AE80" s="80" t="b">
        <v>0</v>
      </c>
      <c r="AF80" s="80">
        <v>0</v>
      </c>
      <c r="AG80" s="88" t="s">
        <v>1560</v>
      </c>
      <c r="AH80" s="80" t="b">
        <v>0</v>
      </c>
      <c r="AI80" s="80" t="s">
        <v>1575</v>
      </c>
      <c r="AJ80" s="80"/>
      <c r="AK80" s="88" t="s">
        <v>1557</v>
      </c>
      <c r="AL80" s="80" t="b">
        <v>0</v>
      </c>
      <c r="AM80" s="80">
        <v>0</v>
      </c>
      <c r="AN80" s="88" t="s">
        <v>1557</v>
      </c>
      <c r="AO80" s="80" t="s">
        <v>1588</v>
      </c>
      <c r="AP80" s="80" t="b">
        <v>0</v>
      </c>
      <c r="AQ80" s="88" t="s">
        <v>1548</v>
      </c>
      <c r="AR80" s="80" t="s">
        <v>210</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276</v>
      </c>
      <c r="B81" s="65" t="s">
        <v>391</v>
      </c>
      <c r="C81" s="66" t="s">
        <v>4147</v>
      </c>
      <c r="D81" s="67">
        <v>3</v>
      </c>
      <c r="E81" s="68"/>
      <c r="F81" s="69">
        <v>28</v>
      </c>
      <c r="G81" s="66"/>
      <c r="H81" s="70"/>
      <c r="I81" s="71"/>
      <c r="J81" s="71"/>
      <c r="K81" s="34" t="s">
        <v>65</v>
      </c>
      <c r="L81" s="78">
        <v>81</v>
      </c>
      <c r="M81" s="78"/>
      <c r="N81" s="73"/>
      <c r="O81" s="80" t="s">
        <v>439</v>
      </c>
      <c r="P81" s="82">
        <v>43651.09940972222</v>
      </c>
      <c r="Q81" s="80" t="s">
        <v>463</v>
      </c>
      <c r="R81" s="80"/>
      <c r="S81" s="80"/>
      <c r="T81" s="80" t="s">
        <v>701</v>
      </c>
      <c r="U81" s="80"/>
      <c r="V81" s="84" t="s">
        <v>886</v>
      </c>
      <c r="W81" s="82">
        <v>43651.09940972222</v>
      </c>
      <c r="X81" s="86">
        <v>43651</v>
      </c>
      <c r="Y81" s="88" t="s">
        <v>970</v>
      </c>
      <c r="Z81" s="84" t="s">
        <v>1170</v>
      </c>
      <c r="AA81" s="80"/>
      <c r="AB81" s="80"/>
      <c r="AC81" s="88" t="s">
        <v>1374</v>
      </c>
      <c r="AD81" s="88" t="s">
        <v>1548</v>
      </c>
      <c r="AE81" s="80" t="b">
        <v>0</v>
      </c>
      <c r="AF81" s="80">
        <v>0</v>
      </c>
      <c r="AG81" s="88" t="s">
        <v>1560</v>
      </c>
      <c r="AH81" s="80" t="b">
        <v>0</v>
      </c>
      <c r="AI81" s="80" t="s">
        <v>1575</v>
      </c>
      <c r="AJ81" s="80"/>
      <c r="AK81" s="88" t="s">
        <v>1557</v>
      </c>
      <c r="AL81" s="80" t="b">
        <v>0</v>
      </c>
      <c r="AM81" s="80">
        <v>0</v>
      </c>
      <c r="AN81" s="88" t="s">
        <v>1557</v>
      </c>
      <c r="AO81" s="80" t="s">
        <v>1588</v>
      </c>
      <c r="AP81" s="80" t="b">
        <v>0</v>
      </c>
      <c r="AQ81" s="88" t="s">
        <v>1548</v>
      </c>
      <c r="AR81" s="80" t="s">
        <v>210</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276</v>
      </c>
      <c r="B82" s="65" t="s">
        <v>392</v>
      </c>
      <c r="C82" s="66" t="s">
        <v>4147</v>
      </c>
      <c r="D82" s="67">
        <v>3</v>
      </c>
      <c r="E82" s="68"/>
      <c r="F82" s="69">
        <v>28</v>
      </c>
      <c r="G82" s="66"/>
      <c r="H82" s="70"/>
      <c r="I82" s="71"/>
      <c r="J82" s="71"/>
      <c r="K82" s="34" t="s">
        <v>65</v>
      </c>
      <c r="L82" s="78">
        <v>82</v>
      </c>
      <c r="M82" s="78"/>
      <c r="N82" s="73"/>
      <c r="O82" s="80" t="s">
        <v>439</v>
      </c>
      <c r="P82" s="82">
        <v>43651.09940972222</v>
      </c>
      <c r="Q82" s="80" t="s">
        <v>463</v>
      </c>
      <c r="R82" s="80"/>
      <c r="S82" s="80"/>
      <c r="T82" s="80" t="s">
        <v>701</v>
      </c>
      <c r="U82" s="80"/>
      <c r="V82" s="84" t="s">
        <v>886</v>
      </c>
      <c r="W82" s="82">
        <v>43651.09940972222</v>
      </c>
      <c r="X82" s="86">
        <v>43651</v>
      </c>
      <c r="Y82" s="88" t="s">
        <v>970</v>
      </c>
      <c r="Z82" s="84" t="s">
        <v>1170</v>
      </c>
      <c r="AA82" s="80"/>
      <c r="AB82" s="80"/>
      <c r="AC82" s="88" t="s">
        <v>1374</v>
      </c>
      <c r="AD82" s="88" t="s">
        <v>1548</v>
      </c>
      <c r="AE82" s="80" t="b">
        <v>0</v>
      </c>
      <c r="AF82" s="80">
        <v>0</v>
      </c>
      <c r="AG82" s="88" t="s">
        <v>1560</v>
      </c>
      <c r="AH82" s="80" t="b">
        <v>0</v>
      </c>
      <c r="AI82" s="80" t="s">
        <v>1575</v>
      </c>
      <c r="AJ82" s="80"/>
      <c r="AK82" s="88" t="s">
        <v>1557</v>
      </c>
      <c r="AL82" s="80" t="b">
        <v>0</v>
      </c>
      <c r="AM82" s="80">
        <v>0</v>
      </c>
      <c r="AN82" s="88" t="s">
        <v>1557</v>
      </c>
      <c r="AO82" s="80" t="s">
        <v>1588</v>
      </c>
      <c r="AP82" s="80" t="b">
        <v>0</v>
      </c>
      <c r="AQ82" s="88" t="s">
        <v>1548</v>
      </c>
      <c r="AR82" s="80" t="s">
        <v>210</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276</v>
      </c>
      <c r="B83" s="65" t="s">
        <v>393</v>
      </c>
      <c r="C83" s="66" t="s">
        <v>4147</v>
      </c>
      <c r="D83" s="67">
        <v>3</v>
      </c>
      <c r="E83" s="68"/>
      <c r="F83" s="69">
        <v>28</v>
      </c>
      <c r="G83" s="66"/>
      <c r="H83" s="70"/>
      <c r="I83" s="71"/>
      <c r="J83" s="71"/>
      <c r="K83" s="34" t="s">
        <v>65</v>
      </c>
      <c r="L83" s="78">
        <v>83</v>
      </c>
      <c r="M83" s="78"/>
      <c r="N83" s="73"/>
      <c r="O83" s="80" t="s">
        <v>439</v>
      </c>
      <c r="P83" s="82">
        <v>43651.09940972222</v>
      </c>
      <c r="Q83" s="80" t="s">
        <v>463</v>
      </c>
      <c r="R83" s="80"/>
      <c r="S83" s="80"/>
      <c r="T83" s="80" t="s">
        <v>701</v>
      </c>
      <c r="U83" s="80"/>
      <c r="V83" s="84" t="s">
        <v>886</v>
      </c>
      <c r="W83" s="82">
        <v>43651.09940972222</v>
      </c>
      <c r="X83" s="86">
        <v>43651</v>
      </c>
      <c r="Y83" s="88" t="s">
        <v>970</v>
      </c>
      <c r="Z83" s="84" t="s">
        <v>1170</v>
      </c>
      <c r="AA83" s="80"/>
      <c r="AB83" s="80"/>
      <c r="AC83" s="88" t="s">
        <v>1374</v>
      </c>
      <c r="AD83" s="88" t="s">
        <v>1548</v>
      </c>
      <c r="AE83" s="80" t="b">
        <v>0</v>
      </c>
      <c r="AF83" s="80">
        <v>0</v>
      </c>
      <c r="AG83" s="88" t="s">
        <v>1560</v>
      </c>
      <c r="AH83" s="80" t="b">
        <v>0</v>
      </c>
      <c r="AI83" s="80" t="s">
        <v>1575</v>
      </c>
      <c r="AJ83" s="80"/>
      <c r="AK83" s="88" t="s">
        <v>1557</v>
      </c>
      <c r="AL83" s="80" t="b">
        <v>0</v>
      </c>
      <c r="AM83" s="80">
        <v>0</v>
      </c>
      <c r="AN83" s="88" t="s">
        <v>1557</v>
      </c>
      <c r="AO83" s="80" t="s">
        <v>1588</v>
      </c>
      <c r="AP83" s="80" t="b">
        <v>0</v>
      </c>
      <c r="AQ83" s="88" t="s">
        <v>1548</v>
      </c>
      <c r="AR83" s="80" t="s">
        <v>210</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276</v>
      </c>
      <c r="B84" s="65" t="s">
        <v>394</v>
      </c>
      <c r="C84" s="66" t="s">
        <v>4147</v>
      </c>
      <c r="D84" s="67">
        <v>3</v>
      </c>
      <c r="E84" s="68"/>
      <c r="F84" s="69">
        <v>28</v>
      </c>
      <c r="G84" s="66"/>
      <c r="H84" s="70"/>
      <c r="I84" s="71"/>
      <c r="J84" s="71"/>
      <c r="K84" s="34" t="s">
        <v>65</v>
      </c>
      <c r="L84" s="78">
        <v>84</v>
      </c>
      <c r="M84" s="78"/>
      <c r="N84" s="73"/>
      <c r="O84" s="80" t="s">
        <v>439</v>
      </c>
      <c r="P84" s="82">
        <v>43651.09940972222</v>
      </c>
      <c r="Q84" s="80" t="s">
        <v>463</v>
      </c>
      <c r="R84" s="80"/>
      <c r="S84" s="80"/>
      <c r="T84" s="80" t="s">
        <v>701</v>
      </c>
      <c r="U84" s="80"/>
      <c r="V84" s="84" t="s">
        <v>886</v>
      </c>
      <c r="W84" s="82">
        <v>43651.09940972222</v>
      </c>
      <c r="X84" s="86">
        <v>43651</v>
      </c>
      <c r="Y84" s="88" t="s">
        <v>970</v>
      </c>
      <c r="Z84" s="84" t="s">
        <v>1170</v>
      </c>
      <c r="AA84" s="80"/>
      <c r="AB84" s="80"/>
      <c r="AC84" s="88" t="s">
        <v>1374</v>
      </c>
      <c r="AD84" s="88" t="s">
        <v>1548</v>
      </c>
      <c r="AE84" s="80" t="b">
        <v>0</v>
      </c>
      <c r="AF84" s="80">
        <v>0</v>
      </c>
      <c r="AG84" s="88" t="s">
        <v>1560</v>
      </c>
      <c r="AH84" s="80" t="b">
        <v>0</v>
      </c>
      <c r="AI84" s="80" t="s">
        <v>1575</v>
      </c>
      <c r="AJ84" s="80"/>
      <c r="AK84" s="88" t="s">
        <v>1557</v>
      </c>
      <c r="AL84" s="80" t="b">
        <v>0</v>
      </c>
      <c r="AM84" s="80">
        <v>0</v>
      </c>
      <c r="AN84" s="88" t="s">
        <v>1557</v>
      </c>
      <c r="AO84" s="80" t="s">
        <v>1588</v>
      </c>
      <c r="AP84" s="80" t="b">
        <v>0</v>
      </c>
      <c r="AQ84" s="88" t="s">
        <v>1548</v>
      </c>
      <c r="AR84" s="80" t="s">
        <v>210</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276</v>
      </c>
      <c r="B85" s="65" t="s">
        <v>395</v>
      </c>
      <c r="C85" s="66" t="s">
        <v>4147</v>
      </c>
      <c r="D85" s="67">
        <v>3</v>
      </c>
      <c r="E85" s="68"/>
      <c r="F85" s="69">
        <v>28</v>
      </c>
      <c r="G85" s="66"/>
      <c r="H85" s="70"/>
      <c r="I85" s="71"/>
      <c r="J85" s="71"/>
      <c r="K85" s="34" t="s">
        <v>65</v>
      </c>
      <c r="L85" s="78">
        <v>85</v>
      </c>
      <c r="M85" s="78"/>
      <c r="N85" s="73"/>
      <c r="O85" s="80" t="s">
        <v>439</v>
      </c>
      <c r="P85" s="82">
        <v>43651.09940972222</v>
      </c>
      <c r="Q85" s="80" t="s">
        <v>463</v>
      </c>
      <c r="R85" s="80"/>
      <c r="S85" s="80"/>
      <c r="T85" s="80" t="s">
        <v>701</v>
      </c>
      <c r="U85" s="80"/>
      <c r="V85" s="84" t="s">
        <v>886</v>
      </c>
      <c r="W85" s="82">
        <v>43651.09940972222</v>
      </c>
      <c r="X85" s="86">
        <v>43651</v>
      </c>
      <c r="Y85" s="88" t="s">
        <v>970</v>
      </c>
      <c r="Z85" s="84" t="s">
        <v>1170</v>
      </c>
      <c r="AA85" s="80"/>
      <c r="AB85" s="80"/>
      <c r="AC85" s="88" t="s">
        <v>1374</v>
      </c>
      <c r="AD85" s="88" t="s">
        <v>1548</v>
      </c>
      <c r="AE85" s="80" t="b">
        <v>0</v>
      </c>
      <c r="AF85" s="80">
        <v>0</v>
      </c>
      <c r="AG85" s="88" t="s">
        <v>1560</v>
      </c>
      <c r="AH85" s="80" t="b">
        <v>0</v>
      </c>
      <c r="AI85" s="80" t="s">
        <v>1575</v>
      </c>
      <c r="AJ85" s="80"/>
      <c r="AK85" s="88" t="s">
        <v>1557</v>
      </c>
      <c r="AL85" s="80" t="b">
        <v>0</v>
      </c>
      <c r="AM85" s="80">
        <v>0</v>
      </c>
      <c r="AN85" s="88" t="s">
        <v>1557</v>
      </c>
      <c r="AO85" s="80" t="s">
        <v>1588</v>
      </c>
      <c r="AP85" s="80" t="b">
        <v>0</v>
      </c>
      <c r="AQ85" s="88" t="s">
        <v>1548</v>
      </c>
      <c r="AR85" s="80" t="s">
        <v>210</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276</v>
      </c>
      <c r="B86" s="65" t="s">
        <v>396</v>
      </c>
      <c r="C86" s="66" t="s">
        <v>4147</v>
      </c>
      <c r="D86" s="67">
        <v>3</v>
      </c>
      <c r="E86" s="68"/>
      <c r="F86" s="69">
        <v>28</v>
      </c>
      <c r="G86" s="66"/>
      <c r="H86" s="70"/>
      <c r="I86" s="71"/>
      <c r="J86" s="71"/>
      <c r="K86" s="34" t="s">
        <v>65</v>
      </c>
      <c r="L86" s="78">
        <v>86</v>
      </c>
      <c r="M86" s="78"/>
      <c r="N86" s="73"/>
      <c r="O86" s="80" t="s">
        <v>439</v>
      </c>
      <c r="P86" s="82">
        <v>43651.09940972222</v>
      </c>
      <c r="Q86" s="80" t="s">
        <v>463</v>
      </c>
      <c r="R86" s="80"/>
      <c r="S86" s="80"/>
      <c r="T86" s="80" t="s">
        <v>701</v>
      </c>
      <c r="U86" s="80"/>
      <c r="V86" s="84" t="s">
        <v>886</v>
      </c>
      <c r="W86" s="82">
        <v>43651.09940972222</v>
      </c>
      <c r="X86" s="86">
        <v>43651</v>
      </c>
      <c r="Y86" s="88" t="s">
        <v>970</v>
      </c>
      <c r="Z86" s="84" t="s">
        <v>1170</v>
      </c>
      <c r="AA86" s="80"/>
      <c r="AB86" s="80"/>
      <c r="AC86" s="88" t="s">
        <v>1374</v>
      </c>
      <c r="AD86" s="88" t="s">
        <v>1548</v>
      </c>
      <c r="AE86" s="80" t="b">
        <v>0</v>
      </c>
      <c r="AF86" s="80">
        <v>0</v>
      </c>
      <c r="AG86" s="88" t="s">
        <v>1560</v>
      </c>
      <c r="AH86" s="80" t="b">
        <v>0</v>
      </c>
      <c r="AI86" s="80" t="s">
        <v>1575</v>
      </c>
      <c r="AJ86" s="80"/>
      <c r="AK86" s="88" t="s">
        <v>1557</v>
      </c>
      <c r="AL86" s="80" t="b">
        <v>0</v>
      </c>
      <c r="AM86" s="80">
        <v>0</v>
      </c>
      <c r="AN86" s="88" t="s">
        <v>1557</v>
      </c>
      <c r="AO86" s="80" t="s">
        <v>1588</v>
      </c>
      <c r="AP86" s="80" t="b">
        <v>0</v>
      </c>
      <c r="AQ86" s="88" t="s">
        <v>1548</v>
      </c>
      <c r="AR86" s="80" t="s">
        <v>210</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276</v>
      </c>
      <c r="B87" s="65" t="s">
        <v>397</v>
      </c>
      <c r="C87" s="66" t="s">
        <v>4147</v>
      </c>
      <c r="D87" s="67">
        <v>3</v>
      </c>
      <c r="E87" s="68"/>
      <c r="F87" s="69">
        <v>28</v>
      </c>
      <c r="G87" s="66"/>
      <c r="H87" s="70"/>
      <c r="I87" s="71"/>
      <c r="J87" s="71"/>
      <c r="K87" s="34" t="s">
        <v>65</v>
      </c>
      <c r="L87" s="78">
        <v>87</v>
      </c>
      <c r="M87" s="78"/>
      <c r="N87" s="73"/>
      <c r="O87" s="80" t="s">
        <v>439</v>
      </c>
      <c r="P87" s="82">
        <v>43651.09940972222</v>
      </c>
      <c r="Q87" s="80" t="s">
        <v>463</v>
      </c>
      <c r="R87" s="80"/>
      <c r="S87" s="80"/>
      <c r="T87" s="80" t="s">
        <v>701</v>
      </c>
      <c r="U87" s="80"/>
      <c r="V87" s="84" t="s">
        <v>886</v>
      </c>
      <c r="W87" s="82">
        <v>43651.09940972222</v>
      </c>
      <c r="X87" s="86">
        <v>43651</v>
      </c>
      <c r="Y87" s="88" t="s">
        <v>970</v>
      </c>
      <c r="Z87" s="84" t="s">
        <v>1170</v>
      </c>
      <c r="AA87" s="80"/>
      <c r="AB87" s="80"/>
      <c r="AC87" s="88" t="s">
        <v>1374</v>
      </c>
      <c r="AD87" s="88" t="s">
        <v>1548</v>
      </c>
      <c r="AE87" s="80" t="b">
        <v>0</v>
      </c>
      <c r="AF87" s="80">
        <v>0</v>
      </c>
      <c r="AG87" s="88" t="s">
        <v>1560</v>
      </c>
      <c r="AH87" s="80" t="b">
        <v>0</v>
      </c>
      <c r="AI87" s="80" t="s">
        <v>1575</v>
      </c>
      <c r="AJ87" s="80"/>
      <c r="AK87" s="88" t="s">
        <v>1557</v>
      </c>
      <c r="AL87" s="80" t="b">
        <v>0</v>
      </c>
      <c r="AM87" s="80">
        <v>0</v>
      </c>
      <c r="AN87" s="88" t="s">
        <v>1557</v>
      </c>
      <c r="AO87" s="80" t="s">
        <v>1588</v>
      </c>
      <c r="AP87" s="80" t="b">
        <v>0</v>
      </c>
      <c r="AQ87" s="88" t="s">
        <v>1548</v>
      </c>
      <c r="AR87" s="80" t="s">
        <v>210</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276</v>
      </c>
      <c r="B88" s="65" t="s">
        <v>398</v>
      </c>
      <c r="C88" s="66" t="s">
        <v>4147</v>
      </c>
      <c r="D88" s="67">
        <v>3</v>
      </c>
      <c r="E88" s="68"/>
      <c r="F88" s="69">
        <v>28</v>
      </c>
      <c r="G88" s="66"/>
      <c r="H88" s="70"/>
      <c r="I88" s="71"/>
      <c r="J88" s="71"/>
      <c r="K88" s="34" t="s">
        <v>65</v>
      </c>
      <c r="L88" s="78">
        <v>88</v>
      </c>
      <c r="M88" s="78"/>
      <c r="N88" s="73"/>
      <c r="O88" s="80" t="s">
        <v>439</v>
      </c>
      <c r="P88" s="82">
        <v>43651.09940972222</v>
      </c>
      <c r="Q88" s="80" t="s">
        <v>463</v>
      </c>
      <c r="R88" s="80"/>
      <c r="S88" s="80"/>
      <c r="T88" s="80" t="s">
        <v>701</v>
      </c>
      <c r="U88" s="80"/>
      <c r="V88" s="84" t="s">
        <v>886</v>
      </c>
      <c r="W88" s="82">
        <v>43651.09940972222</v>
      </c>
      <c r="X88" s="86">
        <v>43651</v>
      </c>
      <c r="Y88" s="88" t="s">
        <v>970</v>
      </c>
      <c r="Z88" s="84" t="s">
        <v>1170</v>
      </c>
      <c r="AA88" s="80"/>
      <c r="AB88" s="80"/>
      <c r="AC88" s="88" t="s">
        <v>1374</v>
      </c>
      <c r="AD88" s="88" t="s">
        <v>1548</v>
      </c>
      <c r="AE88" s="80" t="b">
        <v>0</v>
      </c>
      <c r="AF88" s="80">
        <v>0</v>
      </c>
      <c r="AG88" s="88" t="s">
        <v>1560</v>
      </c>
      <c r="AH88" s="80" t="b">
        <v>0</v>
      </c>
      <c r="AI88" s="80" t="s">
        <v>1575</v>
      </c>
      <c r="AJ88" s="80"/>
      <c r="AK88" s="88" t="s">
        <v>1557</v>
      </c>
      <c r="AL88" s="80" t="b">
        <v>0</v>
      </c>
      <c r="AM88" s="80">
        <v>0</v>
      </c>
      <c r="AN88" s="88" t="s">
        <v>1557</v>
      </c>
      <c r="AO88" s="80" t="s">
        <v>1588</v>
      </c>
      <c r="AP88" s="80" t="b">
        <v>0</v>
      </c>
      <c r="AQ88" s="88" t="s">
        <v>1548</v>
      </c>
      <c r="AR88" s="80" t="s">
        <v>210</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276</v>
      </c>
      <c r="B89" s="65" t="s">
        <v>399</v>
      </c>
      <c r="C89" s="66" t="s">
        <v>4147</v>
      </c>
      <c r="D89" s="67">
        <v>3</v>
      </c>
      <c r="E89" s="68"/>
      <c r="F89" s="69">
        <v>28</v>
      </c>
      <c r="G89" s="66"/>
      <c r="H89" s="70"/>
      <c r="I89" s="71"/>
      <c r="J89" s="71"/>
      <c r="K89" s="34" t="s">
        <v>65</v>
      </c>
      <c r="L89" s="78">
        <v>89</v>
      </c>
      <c r="M89" s="78"/>
      <c r="N89" s="73"/>
      <c r="O89" s="80" t="s">
        <v>439</v>
      </c>
      <c r="P89" s="82">
        <v>43651.09940972222</v>
      </c>
      <c r="Q89" s="80" t="s">
        <v>463</v>
      </c>
      <c r="R89" s="80"/>
      <c r="S89" s="80"/>
      <c r="T89" s="80" t="s">
        <v>701</v>
      </c>
      <c r="U89" s="80"/>
      <c r="V89" s="84" t="s">
        <v>886</v>
      </c>
      <c r="W89" s="82">
        <v>43651.09940972222</v>
      </c>
      <c r="X89" s="86">
        <v>43651</v>
      </c>
      <c r="Y89" s="88" t="s">
        <v>970</v>
      </c>
      <c r="Z89" s="84" t="s">
        <v>1170</v>
      </c>
      <c r="AA89" s="80"/>
      <c r="AB89" s="80"/>
      <c r="AC89" s="88" t="s">
        <v>1374</v>
      </c>
      <c r="AD89" s="88" t="s">
        <v>1548</v>
      </c>
      <c r="AE89" s="80" t="b">
        <v>0</v>
      </c>
      <c r="AF89" s="80">
        <v>0</v>
      </c>
      <c r="AG89" s="88" t="s">
        <v>1560</v>
      </c>
      <c r="AH89" s="80" t="b">
        <v>0</v>
      </c>
      <c r="AI89" s="80" t="s">
        <v>1575</v>
      </c>
      <c r="AJ89" s="80"/>
      <c r="AK89" s="88" t="s">
        <v>1557</v>
      </c>
      <c r="AL89" s="80" t="b">
        <v>0</v>
      </c>
      <c r="AM89" s="80">
        <v>0</v>
      </c>
      <c r="AN89" s="88" t="s">
        <v>1557</v>
      </c>
      <c r="AO89" s="80" t="s">
        <v>1588</v>
      </c>
      <c r="AP89" s="80" t="b">
        <v>0</v>
      </c>
      <c r="AQ89" s="88" t="s">
        <v>1548</v>
      </c>
      <c r="AR89" s="80" t="s">
        <v>210</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276</v>
      </c>
      <c r="B90" s="65" t="s">
        <v>400</v>
      </c>
      <c r="C90" s="66" t="s">
        <v>4147</v>
      </c>
      <c r="D90" s="67">
        <v>3</v>
      </c>
      <c r="E90" s="68"/>
      <c r="F90" s="69">
        <v>28</v>
      </c>
      <c r="G90" s="66"/>
      <c r="H90" s="70"/>
      <c r="I90" s="71"/>
      <c r="J90" s="71"/>
      <c r="K90" s="34" t="s">
        <v>65</v>
      </c>
      <c r="L90" s="78">
        <v>90</v>
      </c>
      <c r="M90" s="78"/>
      <c r="N90" s="73"/>
      <c r="O90" s="80" t="s">
        <v>440</v>
      </c>
      <c r="P90" s="82">
        <v>43651.09940972222</v>
      </c>
      <c r="Q90" s="80" t="s">
        <v>463</v>
      </c>
      <c r="R90" s="80"/>
      <c r="S90" s="80"/>
      <c r="T90" s="80" t="s">
        <v>701</v>
      </c>
      <c r="U90" s="80"/>
      <c r="V90" s="84" t="s">
        <v>886</v>
      </c>
      <c r="W90" s="82">
        <v>43651.09940972222</v>
      </c>
      <c r="X90" s="86">
        <v>43651</v>
      </c>
      <c r="Y90" s="88" t="s">
        <v>970</v>
      </c>
      <c r="Z90" s="84" t="s">
        <v>1170</v>
      </c>
      <c r="AA90" s="80"/>
      <c r="AB90" s="80"/>
      <c r="AC90" s="88" t="s">
        <v>1374</v>
      </c>
      <c r="AD90" s="88" t="s">
        <v>1548</v>
      </c>
      <c r="AE90" s="80" t="b">
        <v>0</v>
      </c>
      <c r="AF90" s="80">
        <v>0</v>
      </c>
      <c r="AG90" s="88" t="s">
        <v>1560</v>
      </c>
      <c r="AH90" s="80" t="b">
        <v>0</v>
      </c>
      <c r="AI90" s="80" t="s">
        <v>1575</v>
      </c>
      <c r="AJ90" s="80"/>
      <c r="AK90" s="88" t="s">
        <v>1557</v>
      </c>
      <c r="AL90" s="80" t="b">
        <v>0</v>
      </c>
      <c r="AM90" s="80">
        <v>0</v>
      </c>
      <c r="AN90" s="88" t="s">
        <v>1557</v>
      </c>
      <c r="AO90" s="80" t="s">
        <v>1588</v>
      </c>
      <c r="AP90" s="80" t="b">
        <v>0</v>
      </c>
      <c r="AQ90" s="88" t="s">
        <v>1548</v>
      </c>
      <c r="AR90" s="80" t="s">
        <v>210</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52</v>
      </c>
      <c r="BM90" s="49">
        <v>100</v>
      </c>
      <c r="BN90" s="48">
        <v>52</v>
      </c>
    </row>
    <row r="91" spans="1:66" ht="15">
      <c r="A91" s="65" t="s">
        <v>277</v>
      </c>
      <c r="B91" s="65" t="s">
        <v>401</v>
      </c>
      <c r="C91" s="66" t="s">
        <v>4147</v>
      </c>
      <c r="D91" s="67">
        <v>3</v>
      </c>
      <c r="E91" s="68"/>
      <c r="F91" s="69">
        <v>28</v>
      </c>
      <c r="G91" s="66"/>
      <c r="H91" s="70"/>
      <c r="I91" s="71"/>
      <c r="J91" s="71"/>
      <c r="K91" s="34" t="s">
        <v>65</v>
      </c>
      <c r="L91" s="78">
        <v>91</v>
      </c>
      <c r="M91" s="78"/>
      <c r="N91" s="73"/>
      <c r="O91" s="80" t="s">
        <v>439</v>
      </c>
      <c r="P91" s="82">
        <v>43651.28262731482</v>
      </c>
      <c r="Q91" s="80" t="s">
        <v>464</v>
      </c>
      <c r="R91" s="80"/>
      <c r="S91" s="80"/>
      <c r="T91" s="80" t="s">
        <v>702</v>
      </c>
      <c r="U91" s="80"/>
      <c r="V91" s="84" t="s">
        <v>887</v>
      </c>
      <c r="W91" s="82">
        <v>43651.28262731482</v>
      </c>
      <c r="X91" s="86">
        <v>43651</v>
      </c>
      <c r="Y91" s="88" t="s">
        <v>971</v>
      </c>
      <c r="Z91" s="84" t="s">
        <v>1171</v>
      </c>
      <c r="AA91" s="80"/>
      <c r="AB91" s="80"/>
      <c r="AC91" s="88" t="s">
        <v>1375</v>
      </c>
      <c r="AD91" s="88" t="s">
        <v>1549</v>
      </c>
      <c r="AE91" s="80" t="b">
        <v>0</v>
      </c>
      <c r="AF91" s="80">
        <v>2</v>
      </c>
      <c r="AG91" s="88" t="s">
        <v>1561</v>
      </c>
      <c r="AH91" s="80" t="b">
        <v>0</v>
      </c>
      <c r="AI91" s="80" t="s">
        <v>1573</v>
      </c>
      <c r="AJ91" s="80"/>
      <c r="AK91" s="88" t="s">
        <v>1557</v>
      </c>
      <c r="AL91" s="80" t="b">
        <v>0</v>
      </c>
      <c r="AM91" s="80">
        <v>1</v>
      </c>
      <c r="AN91" s="88" t="s">
        <v>1557</v>
      </c>
      <c r="AO91" s="80" t="s">
        <v>1590</v>
      </c>
      <c r="AP91" s="80" t="b">
        <v>0</v>
      </c>
      <c r="AQ91" s="88" t="s">
        <v>1549</v>
      </c>
      <c r="AR91" s="80" t="s">
        <v>210</v>
      </c>
      <c r="AS91" s="80">
        <v>0</v>
      </c>
      <c r="AT91" s="80">
        <v>0</v>
      </c>
      <c r="AU91" s="80" t="s">
        <v>1613</v>
      </c>
      <c r="AV91" s="80" t="s">
        <v>1618</v>
      </c>
      <c r="AW91" s="80" t="s">
        <v>1623</v>
      </c>
      <c r="AX91" s="80" t="s">
        <v>1628</v>
      </c>
      <c r="AY91" s="80" t="s">
        <v>1632</v>
      </c>
      <c r="AZ91" s="80" t="s">
        <v>1637</v>
      </c>
      <c r="BA91" s="80" t="s">
        <v>1640</v>
      </c>
      <c r="BB91" s="84" t="s">
        <v>1643</v>
      </c>
      <c r="BC91">
        <v>1</v>
      </c>
      <c r="BD91" s="79" t="str">
        <f>REPLACE(INDEX(GroupVertices[Group],MATCH(Edges[[#This Row],[Vertex 1]],GroupVertices[Vertex],0)),1,1,"")</f>
        <v>13</v>
      </c>
      <c r="BE91" s="79" t="str">
        <f>REPLACE(INDEX(GroupVertices[Group],MATCH(Edges[[#This Row],[Vertex 2]],GroupVertices[Vertex],0)),1,1,"")</f>
        <v>13</v>
      </c>
      <c r="BF91" s="48"/>
      <c r="BG91" s="49"/>
      <c r="BH91" s="48"/>
      <c r="BI91" s="49"/>
      <c r="BJ91" s="48"/>
      <c r="BK91" s="49"/>
      <c r="BL91" s="48"/>
      <c r="BM91" s="49"/>
      <c r="BN91" s="48"/>
    </row>
    <row r="92" spans="1:66" ht="15">
      <c r="A92" s="65" t="s">
        <v>277</v>
      </c>
      <c r="B92" s="65" t="s">
        <v>402</v>
      </c>
      <c r="C92" s="66" t="s">
        <v>4147</v>
      </c>
      <c r="D92" s="67">
        <v>3</v>
      </c>
      <c r="E92" s="68"/>
      <c r="F92" s="69">
        <v>28</v>
      </c>
      <c r="G92" s="66"/>
      <c r="H92" s="70"/>
      <c r="I92" s="71"/>
      <c r="J92" s="71"/>
      <c r="K92" s="34" t="s">
        <v>65</v>
      </c>
      <c r="L92" s="78">
        <v>92</v>
      </c>
      <c r="M92" s="78"/>
      <c r="N92" s="73"/>
      <c r="O92" s="80" t="s">
        <v>440</v>
      </c>
      <c r="P92" s="82">
        <v>43651.28262731482</v>
      </c>
      <c r="Q92" s="80" t="s">
        <v>464</v>
      </c>
      <c r="R92" s="80"/>
      <c r="S92" s="80"/>
      <c r="T92" s="80" t="s">
        <v>702</v>
      </c>
      <c r="U92" s="80"/>
      <c r="V92" s="84" t="s">
        <v>887</v>
      </c>
      <c r="W92" s="82">
        <v>43651.28262731482</v>
      </c>
      <c r="X92" s="86">
        <v>43651</v>
      </c>
      <c r="Y92" s="88" t="s">
        <v>971</v>
      </c>
      <c r="Z92" s="84" t="s">
        <v>1171</v>
      </c>
      <c r="AA92" s="80"/>
      <c r="AB92" s="80"/>
      <c r="AC92" s="88" t="s">
        <v>1375</v>
      </c>
      <c r="AD92" s="88" t="s">
        <v>1549</v>
      </c>
      <c r="AE92" s="80" t="b">
        <v>0</v>
      </c>
      <c r="AF92" s="80">
        <v>2</v>
      </c>
      <c r="AG92" s="88" t="s">
        <v>1561</v>
      </c>
      <c r="AH92" s="80" t="b">
        <v>0</v>
      </c>
      <c r="AI92" s="80" t="s">
        <v>1573</v>
      </c>
      <c r="AJ92" s="80"/>
      <c r="AK92" s="88" t="s">
        <v>1557</v>
      </c>
      <c r="AL92" s="80" t="b">
        <v>0</v>
      </c>
      <c r="AM92" s="80">
        <v>1</v>
      </c>
      <c r="AN92" s="88" t="s">
        <v>1557</v>
      </c>
      <c r="AO92" s="80" t="s">
        <v>1590</v>
      </c>
      <c r="AP92" s="80" t="b">
        <v>0</v>
      </c>
      <c r="AQ92" s="88" t="s">
        <v>1549</v>
      </c>
      <c r="AR92" s="80" t="s">
        <v>210</v>
      </c>
      <c r="AS92" s="80">
        <v>0</v>
      </c>
      <c r="AT92" s="80">
        <v>0</v>
      </c>
      <c r="AU92" s="80" t="s">
        <v>1613</v>
      </c>
      <c r="AV92" s="80" t="s">
        <v>1618</v>
      </c>
      <c r="AW92" s="80" t="s">
        <v>1623</v>
      </c>
      <c r="AX92" s="80" t="s">
        <v>1628</v>
      </c>
      <c r="AY92" s="80" t="s">
        <v>1632</v>
      </c>
      <c r="AZ92" s="80" t="s">
        <v>1637</v>
      </c>
      <c r="BA92" s="80" t="s">
        <v>1640</v>
      </c>
      <c r="BB92" s="84" t="s">
        <v>1643</v>
      </c>
      <c r="BC92">
        <v>1</v>
      </c>
      <c r="BD92" s="79" t="str">
        <f>REPLACE(INDEX(GroupVertices[Group],MATCH(Edges[[#This Row],[Vertex 1]],GroupVertices[Vertex],0)),1,1,"")</f>
        <v>13</v>
      </c>
      <c r="BE92" s="79" t="str">
        <f>REPLACE(INDEX(GroupVertices[Group],MATCH(Edges[[#This Row],[Vertex 2]],GroupVertices[Vertex],0)),1,1,"")</f>
        <v>13</v>
      </c>
      <c r="BF92" s="48">
        <v>0</v>
      </c>
      <c r="BG92" s="49">
        <v>0</v>
      </c>
      <c r="BH92" s="48">
        <v>0</v>
      </c>
      <c r="BI92" s="49">
        <v>0</v>
      </c>
      <c r="BJ92" s="48">
        <v>0</v>
      </c>
      <c r="BK92" s="49">
        <v>0</v>
      </c>
      <c r="BL92" s="48">
        <v>15</v>
      </c>
      <c r="BM92" s="49">
        <v>100</v>
      </c>
      <c r="BN92" s="48">
        <v>15</v>
      </c>
    </row>
    <row r="93" spans="1:66" ht="15">
      <c r="A93" s="65" t="s">
        <v>278</v>
      </c>
      <c r="B93" s="65" t="s">
        <v>277</v>
      </c>
      <c r="C93" s="66" t="s">
        <v>4147</v>
      </c>
      <c r="D93" s="67">
        <v>3</v>
      </c>
      <c r="E93" s="68"/>
      <c r="F93" s="69">
        <v>28</v>
      </c>
      <c r="G93" s="66"/>
      <c r="H93" s="70"/>
      <c r="I93" s="71"/>
      <c r="J93" s="71"/>
      <c r="K93" s="34" t="s">
        <v>65</v>
      </c>
      <c r="L93" s="78">
        <v>93</v>
      </c>
      <c r="M93" s="78"/>
      <c r="N93" s="73"/>
      <c r="O93" s="80" t="s">
        <v>438</v>
      </c>
      <c r="P93" s="82">
        <v>43651.33162037037</v>
      </c>
      <c r="Q93" s="80" t="s">
        <v>464</v>
      </c>
      <c r="R93" s="80"/>
      <c r="S93" s="80"/>
      <c r="T93" s="80" t="s">
        <v>702</v>
      </c>
      <c r="U93" s="80"/>
      <c r="V93" s="84" t="s">
        <v>888</v>
      </c>
      <c r="W93" s="82">
        <v>43651.33162037037</v>
      </c>
      <c r="X93" s="86">
        <v>43651</v>
      </c>
      <c r="Y93" s="88" t="s">
        <v>972</v>
      </c>
      <c r="Z93" s="84" t="s">
        <v>1172</v>
      </c>
      <c r="AA93" s="80"/>
      <c r="AB93" s="80"/>
      <c r="AC93" s="88" t="s">
        <v>1376</v>
      </c>
      <c r="AD93" s="80"/>
      <c r="AE93" s="80" t="b">
        <v>0</v>
      </c>
      <c r="AF93" s="80">
        <v>0</v>
      </c>
      <c r="AG93" s="88" t="s">
        <v>1557</v>
      </c>
      <c r="AH93" s="80" t="b">
        <v>0</v>
      </c>
      <c r="AI93" s="80" t="s">
        <v>1573</v>
      </c>
      <c r="AJ93" s="80"/>
      <c r="AK93" s="88" t="s">
        <v>1557</v>
      </c>
      <c r="AL93" s="80" t="b">
        <v>0</v>
      </c>
      <c r="AM93" s="80">
        <v>1</v>
      </c>
      <c r="AN93" s="88" t="s">
        <v>1375</v>
      </c>
      <c r="AO93" s="80" t="s">
        <v>1588</v>
      </c>
      <c r="AP93" s="80" t="b">
        <v>0</v>
      </c>
      <c r="AQ93" s="88" t="s">
        <v>1375</v>
      </c>
      <c r="AR93" s="80" t="s">
        <v>210</v>
      </c>
      <c r="AS93" s="80">
        <v>0</v>
      </c>
      <c r="AT93" s="80">
        <v>0</v>
      </c>
      <c r="AU93" s="80"/>
      <c r="AV93" s="80"/>
      <c r="AW93" s="80"/>
      <c r="AX93" s="80"/>
      <c r="AY93" s="80"/>
      <c r="AZ93" s="80"/>
      <c r="BA93" s="80"/>
      <c r="BB93" s="80"/>
      <c r="BC93">
        <v>1</v>
      </c>
      <c r="BD93" s="79" t="str">
        <f>REPLACE(INDEX(GroupVertices[Group],MATCH(Edges[[#This Row],[Vertex 1]],GroupVertices[Vertex],0)),1,1,"")</f>
        <v>13</v>
      </c>
      <c r="BE93" s="79" t="str">
        <f>REPLACE(INDEX(GroupVertices[Group],MATCH(Edges[[#This Row],[Vertex 2]],GroupVertices[Vertex],0)),1,1,"")</f>
        <v>13</v>
      </c>
      <c r="BF93" s="48"/>
      <c r="BG93" s="49"/>
      <c r="BH93" s="48"/>
      <c r="BI93" s="49"/>
      <c r="BJ93" s="48"/>
      <c r="BK93" s="49"/>
      <c r="BL93" s="48"/>
      <c r="BM93" s="49"/>
      <c r="BN93" s="48"/>
    </row>
    <row r="94" spans="1:66" ht="15">
      <c r="A94" s="65" t="s">
        <v>278</v>
      </c>
      <c r="B94" s="65" t="s">
        <v>401</v>
      </c>
      <c r="C94" s="66" t="s">
        <v>4147</v>
      </c>
      <c r="D94" s="67">
        <v>3</v>
      </c>
      <c r="E94" s="68"/>
      <c r="F94" s="69">
        <v>28</v>
      </c>
      <c r="G94" s="66"/>
      <c r="H94" s="70"/>
      <c r="I94" s="71"/>
      <c r="J94" s="71"/>
      <c r="K94" s="34" t="s">
        <v>65</v>
      </c>
      <c r="L94" s="78">
        <v>94</v>
      </c>
      <c r="M94" s="78"/>
      <c r="N94" s="73"/>
      <c r="O94" s="80" t="s">
        <v>439</v>
      </c>
      <c r="P94" s="82">
        <v>43651.33162037037</v>
      </c>
      <c r="Q94" s="80" t="s">
        <v>464</v>
      </c>
      <c r="R94" s="80"/>
      <c r="S94" s="80"/>
      <c r="T94" s="80" t="s">
        <v>702</v>
      </c>
      <c r="U94" s="80"/>
      <c r="V94" s="84" t="s">
        <v>888</v>
      </c>
      <c r="W94" s="82">
        <v>43651.33162037037</v>
      </c>
      <c r="X94" s="86">
        <v>43651</v>
      </c>
      <c r="Y94" s="88" t="s">
        <v>972</v>
      </c>
      <c r="Z94" s="84" t="s">
        <v>1172</v>
      </c>
      <c r="AA94" s="80"/>
      <c r="AB94" s="80"/>
      <c r="AC94" s="88" t="s">
        <v>1376</v>
      </c>
      <c r="AD94" s="80"/>
      <c r="AE94" s="80" t="b">
        <v>0</v>
      </c>
      <c r="AF94" s="80">
        <v>0</v>
      </c>
      <c r="AG94" s="88" t="s">
        <v>1557</v>
      </c>
      <c r="AH94" s="80" t="b">
        <v>0</v>
      </c>
      <c r="AI94" s="80" t="s">
        <v>1573</v>
      </c>
      <c r="AJ94" s="80"/>
      <c r="AK94" s="88" t="s">
        <v>1557</v>
      </c>
      <c r="AL94" s="80" t="b">
        <v>0</v>
      </c>
      <c r="AM94" s="80">
        <v>1</v>
      </c>
      <c r="AN94" s="88" t="s">
        <v>1375</v>
      </c>
      <c r="AO94" s="80" t="s">
        <v>1588</v>
      </c>
      <c r="AP94" s="80" t="b">
        <v>0</v>
      </c>
      <c r="AQ94" s="88" t="s">
        <v>1375</v>
      </c>
      <c r="AR94" s="80" t="s">
        <v>210</v>
      </c>
      <c r="AS94" s="80">
        <v>0</v>
      </c>
      <c r="AT94" s="80">
        <v>0</v>
      </c>
      <c r="AU94" s="80"/>
      <c r="AV94" s="80"/>
      <c r="AW94" s="80"/>
      <c r="AX94" s="80"/>
      <c r="AY94" s="80"/>
      <c r="AZ94" s="80"/>
      <c r="BA94" s="80"/>
      <c r="BB94" s="80"/>
      <c r="BC94">
        <v>1</v>
      </c>
      <c r="BD94" s="79" t="str">
        <f>REPLACE(INDEX(GroupVertices[Group],MATCH(Edges[[#This Row],[Vertex 1]],GroupVertices[Vertex],0)),1,1,"")</f>
        <v>13</v>
      </c>
      <c r="BE94" s="79" t="str">
        <f>REPLACE(INDEX(GroupVertices[Group],MATCH(Edges[[#This Row],[Vertex 2]],GroupVertices[Vertex],0)),1,1,"")</f>
        <v>13</v>
      </c>
      <c r="BF94" s="48"/>
      <c r="BG94" s="49"/>
      <c r="BH94" s="48"/>
      <c r="BI94" s="49"/>
      <c r="BJ94" s="48"/>
      <c r="BK94" s="49"/>
      <c r="BL94" s="48"/>
      <c r="BM94" s="49"/>
      <c r="BN94" s="48"/>
    </row>
    <row r="95" spans="1:66" ht="15">
      <c r="A95" s="65" t="s">
        <v>278</v>
      </c>
      <c r="B95" s="65" t="s">
        <v>402</v>
      </c>
      <c r="C95" s="66" t="s">
        <v>4147</v>
      </c>
      <c r="D95" s="67">
        <v>3</v>
      </c>
      <c r="E95" s="68"/>
      <c r="F95" s="69">
        <v>28</v>
      </c>
      <c r="G95" s="66"/>
      <c r="H95" s="70"/>
      <c r="I95" s="71"/>
      <c r="J95" s="71"/>
      <c r="K95" s="34" t="s">
        <v>65</v>
      </c>
      <c r="L95" s="78">
        <v>95</v>
      </c>
      <c r="M95" s="78"/>
      <c r="N95" s="73"/>
      <c r="O95" s="80" t="s">
        <v>440</v>
      </c>
      <c r="P95" s="82">
        <v>43651.33162037037</v>
      </c>
      <c r="Q95" s="80" t="s">
        <v>464</v>
      </c>
      <c r="R95" s="80"/>
      <c r="S95" s="80"/>
      <c r="T95" s="80" t="s">
        <v>702</v>
      </c>
      <c r="U95" s="80"/>
      <c r="V95" s="84" t="s">
        <v>888</v>
      </c>
      <c r="W95" s="82">
        <v>43651.33162037037</v>
      </c>
      <c r="X95" s="86">
        <v>43651</v>
      </c>
      <c r="Y95" s="88" t="s">
        <v>972</v>
      </c>
      <c r="Z95" s="84" t="s">
        <v>1172</v>
      </c>
      <c r="AA95" s="80"/>
      <c r="AB95" s="80"/>
      <c r="AC95" s="88" t="s">
        <v>1376</v>
      </c>
      <c r="AD95" s="80"/>
      <c r="AE95" s="80" t="b">
        <v>0</v>
      </c>
      <c r="AF95" s="80">
        <v>0</v>
      </c>
      <c r="AG95" s="88" t="s">
        <v>1557</v>
      </c>
      <c r="AH95" s="80" t="b">
        <v>0</v>
      </c>
      <c r="AI95" s="80" t="s">
        <v>1573</v>
      </c>
      <c r="AJ95" s="80"/>
      <c r="AK95" s="88" t="s">
        <v>1557</v>
      </c>
      <c r="AL95" s="80" t="b">
        <v>0</v>
      </c>
      <c r="AM95" s="80">
        <v>1</v>
      </c>
      <c r="AN95" s="88" t="s">
        <v>1375</v>
      </c>
      <c r="AO95" s="80" t="s">
        <v>1588</v>
      </c>
      <c r="AP95" s="80" t="b">
        <v>0</v>
      </c>
      <c r="AQ95" s="88" t="s">
        <v>1375</v>
      </c>
      <c r="AR95" s="80" t="s">
        <v>210</v>
      </c>
      <c r="AS95" s="80">
        <v>0</v>
      </c>
      <c r="AT95" s="80">
        <v>0</v>
      </c>
      <c r="AU95" s="80"/>
      <c r="AV95" s="80"/>
      <c r="AW95" s="80"/>
      <c r="AX95" s="80"/>
      <c r="AY95" s="80"/>
      <c r="AZ95" s="80"/>
      <c r="BA95" s="80"/>
      <c r="BB95" s="80"/>
      <c r="BC95">
        <v>1</v>
      </c>
      <c r="BD95" s="79" t="str">
        <f>REPLACE(INDEX(GroupVertices[Group],MATCH(Edges[[#This Row],[Vertex 1]],GroupVertices[Vertex],0)),1,1,"")</f>
        <v>13</v>
      </c>
      <c r="BE95" s="79" t="str">
        <f>REPLACE(INDEX(GroupVertices[Group],MATCH(Edges[[#This Row],[Vertex 2]],GroupVertices[Vertex],0)),1,1,"")</f>
        <v>13</v>
      </c>
      <c r="BF95" s="48">
        <v>0</v>
      </c>
      <c r="BG95" s="49">
        <v>0</v>
      </c>
      <c r="BH95" s="48">
        <v>0</v>
      </c>
      <c r="BI95" s="49">
        <v>0</v>
      </c>
      <c r="BJ95" s="48">
        <v>0</v>
      </c>
      <c r="BK95" s="49">
        <v>0</v>
      </c>
      <c r="BL95" s="48">
        <v>15</v>
      </c>
      <c r="BM95" s="49">
        <v>100</v>
      </c>
      <c r="BN95" s="48">
        <v>15</v>
      </c>
    </row>
    <row r="96" spans="1:66" ht="15">
      <c r="A96" s="65" t="s">
        <v>279</v>
      </c>
      <c r="B96" s="65" t="s">
        <v>279</v>
      </c>
      <c r="C96" s="66" t="s">
        <v>4148</v>
      </c>
      <c r="D96" s="67">
        <v>4.166666666666667</v>
      </c>
      <c r="E96" s="68"/>
      <c r="F96" s="69">
        <v>24.166666666666668</v>
      </c>
      <c r="G96" s="66"/>
      <c r="H96" s="70"/>
      <c r="I96" s="71"/>
      <c r="J96" s="71"/>
      <c r="K96" s="34" t="s">
        <v>65</v>
      </c>
      <c r="L96" s="78">
        <v>96</v>
      </c>
      <c r="M96" s="78"/>
      <c r="N96" s="73"/>
      <c r="O96" s="80" t="s">
        <v>210</v>
      </c>
      <c r="P96" s="82">
        <v>43649.59091435185</v>
      </c>
      <c r="Q96" s="80" t="s">
        <v>465</v>
      </c>
      <c r="R96" s="84" t="s">
        <v>571</v>
      </c>
      <c r="S96" s="80" t="s">
        <v>647</v>
      </c>
      <c r="T96" s="80" t="s">
        <v>703</v>
      </c>
      <c r="U96" s="84" t="s">
        <v>811</v>
      </c>
      <c r="V96" s="84" t="s">
        <v>811</v>
      </c>
      <c r="W96" s="82">
        <v>43649.59091435185</v>
      </c>
      <c r="X96" s="86">
        <v>43649</v>
      </c>
      <c r="Y96" s="88" t="s">
        <v>973</v>
      </c>
      <c r="Z96" s="84" t="s">
        <v>1173</v>
      </c>
      <c r="AA96" s="80"/>
      <c r="AB96" s="80"/>
      <c r="AC96" s="88" t="s">
        <v>1377</v>
      </c>
      <c r="AD96" s="80"/>
      <c r="AE96" s="80" t="b">
        <v>0</v>
      </c>
      <c r="AF96" s="80">
        <v>0</v>
      </c>
      <c r="AG96" s="88" t="s">
        <v>1557</v>
      </c>
      <c r="AH96" s="80" t="b">
        <v>0</v>
      </c>
      <c r="AI96" s="80" t="s">
        <v>1573</v>
      </c>
      <c r="AJ96" s="80"/>
      <c r="AK96" s="88" t="s">
        <v>1557</v>
      </c>
      <c r="AL96" s="80" t="b">
        <v>0</v>
      </c>
      <c r="AM96" s="80">
        <v>0</v>
      </c>
      <c r="AN96" s="88" t="s">
        <v>1557</v>
      </c>
      <c r="AO96" s="80" t="s">
        <v>1590</v>
      </c>
      <c r="AP96" s="80" t="b">
        <v>0</v>
      </c>
      <c r="AQ96" s="88" t="s">
        <v>1377</v>
      </c>
      <c r="AR96" s="80" t="s">
        <v>210</v>
      </c>
      <c r="AS96" s="80">
        <v>0</v>
      </c>
      <c r="AT96" s="80">
        <v>0</v>
      </c>
      <c r="AU96" s="80"/>
      <c r="AV96" s="80"/>
      <c r="AW96" s="80"/>
      <c r="AX96" s="80"/>
      <c r="AY96" s="80"/>
      <c r="AZ96" s="80"/>
      <c r="BA96" s="80"/>
      <c r="BB96" s="80"/>
      <c r="BC96">
        <v>2</v>
      </c>
      <c r="BD96" s="79" t="str">
        <f>REPLACE(INDEX(GroupVertices[Group],MATCH(Edges[[#This Row],[Vertex 1]],GroupVertices[Vertex],0)),1,1,"")</f>
        <v>2</v>
      </c>
      <c r="BE96" s="79" t="str">
        <f>REPLACE(INDEX(GroupVertices[Group],MATCH(Edges[[#This Row],[Vertex 2]],GroupVertices[Vertex],0)),1,1,"")</f>
        <v>2</v>
      </c>
      <c r="BF96" s="48">
        <v>2</v>
      </c>
      <c r="BG96" s="49">
        <v>5.714285714285714</v>
      </c>
      <c r="BH96" s="48">
        <v>0</v>
      </c>
      <c r="BI96" s="49">
        <v>0</v>
      </c>
      <c r="BJ96" s="48">
        <v>0</v>
      </c>
      <c r="BK96" s="49">
        <v>0</v>
      </c>
      <c r="BL96" s="48">
        <v>33</v>
      </c>
      <c r="BM96" s="49">
        <v>94.28571428571429</v>
      </c>
      <c r="BN96" s="48">
        <v>35</v>
      </c>
    </row>
    <row r="97" spans="1:66" ht="15">
      <c r="A97" s="65" t="s">
        <v>279</v>
      </c>
      <c r="B97" s="65" t="s">
        <v>279</v>
      </c>
      <c r="C97" s="66" t="s">
        <v>4148</v>
      </c>
      <c r="D97" s="67">
        <v>4.166666666666667</v>
      </c>
      <c r="E97" s="68"/>
      <c r="F97" s="69">
        <v>24.166666666666668</v>
      </c>
      <c r="G97" s="66"/>
      <c r="H97" s="70"/>
      <c r="I97" s="71"/>
      <c r="J97" s="71"/>
      <c r="K97" s="34" t="s">
        <v>65</v>
      </c>
      <c r="L97" s="78">
        <v>97</v>
      </c>
      <c r="M97" s="78"/>
      <c r="N97" s="73"/>
      <c r="O97" s="80" t="s">
        <v>210</v>
      </c>
      <c r="P97" s="82">
        <v>43651.45097222222</v>
      </c>
      <c r="Q97" s="80" t="s">
        <v>466</v>
      </c>
      <c r="R97" s="84" t="s">
        <v>572</v>
      </c>
      <c r="S97" s="80" t="s">
        <v>647</v>
      </c>
      <c r="T97" s="80" t="s">
        <v>704</v>
      </c>
      <c r="U97" s="84" t="s">
        <v>812</v>
      </c>
      <c r="V97" s="84" t="s">
        <v>812</v>
      </c>
      <c r="W97" s="82">
        <v>43651.45097222222</v>
      </c>
      <c r="X97" s="86">
        <v>43651</v>
      </c>
      <c r="Y97" s="88" t="s">
        <v>974</v>
      </c>
      <c r="Z97" s="84" t="s">
        <v>1174</v>
      </c>
      <c r="AA97" s="80"/>
      <c r="AB97" s="80"/>
      <c r="AC97" s="88" t="s">
        <v>1378</v>
      </c>
      <c r="AD97" s="80"/>
      <c r="AE97" s="80" t="b">
        <v>0</v>
      </c>
      <c r="AF97" s="80">
        <v>0</v>
      </c>
      <c r="AG97" s="88" t="s">
        <v>1557</v>
      </c>
      <c r="AH97" s="80" t="b">
        <v>0</v>
      </c>
      <c r="AI97" s="80" t="s">
        <v>1573</v>
      </c>
      <c r="AJ97" s="80"/>
      <c r="AK97" s="88" t="s">
        <v>1557</v>
      </c>
      <c r="AL97" s="80" t="b">
        <v>0</v>
      </c>
      <c r="AM97" s="80">
        <v>0</v>
      </c>
      <c r="AN97" s="88" t="s">
        <v>1557</v>
      </c>
      <c r="AO97" s="80" t="s">
        <v>1594</v>
      </c>
      <c r="AP97" s="80" t="b">
        <v>0</v>
      </c>
      <c r="AQ97" s="88" t="s">
        <v>1378</v>
      </c>
      <c r="AR97" s="80" t="s">
        <v>210</v>
      </c>
      <c r="AS97" s="80">
        <v>0</v>
      </c>
      <c r="AT97" s="80">
        <v>0</v>
      </c>
      <c r="AU97" s="80"/>
      <c r="AV97" s="80"/>
      <c r="AW97" s="80"/>
      <c r="AX97" s="80"/>
      <c r="AY97" s="80"/>
      <c r="AZ97" s="80"/>
      <c r="BA97" s="80"/>
      <c r="BB97" s="80"/>
      <c r="BC97">
        <v>2</v>
      </c>
      <c r="BD97" s="79" t="str">
        <f>REPLACE(INDEX(GroupVertices[Group],MATCH(Edges[[#This Row],[Vertex 1]],GroupVertices[Vertex],0)),1,1,"")</f>
        <v>2</v>
      </c>
      <c r="BE97" s="79" t="str">
        <f>REPLACE(INDEX(GroupVertices[Group],MATCH(Edges[[#This Row],[Vertex 2]],GroupVertices[Vertex],0)),1,1,"")</f>
        <v>2</v>
      </c>
      <c r="BF97" s="48">
        <v>0</v>
      </c>
      <c r="BG97" s="49">
        <v>0</v>
      </c>
      <c r="BH97" s="48">
        <v>0</v>
      </c>
      <c r="BI97" s="49">
        <v>0</v>
      </c>
      <c r="BJ97" s="48">
        <v>0</v>
      </c>
      <c r="BK97" s="49">
        <v>0</v>
      </c>
      <c r="BL97" s="48">
        <v>25</v>
      </c>
      <c r="BM97" s="49">
        <v>100</v>
      </c>
      <c r="BN97" s="48">
        <v>25</v>
      </c>
    </row>
    <row r="98" spans="1:66" ht="15">
      <c r="A98" s="65" t="s">
        <v>280</v>
      </c>
      <c r="B98" s="65" t="s">
        <v>280</v>
      </c>
      <c r="C98" s="66" t="s">
        <v>4148</v>
      </c>
      <c r="D98" s="67">
        <v>4.166666666666667</v>
      </c>
      <c r="E98" s="68"/>
      <c r="F98" s="69">
        <v>24.166666666666668</v>
      </c>
      <c r="G98" s="66"/>
      <c r="H98" s="70"/>
      <c r="I98" s="71"/>
      <c r="J98" s="71"/>
      <c r="K98" s="34" t="s">
        <v>65</v>
      </c>
      <c r="L98" s="78">
        <v>98</v>
      </c>
      <c r="M98" s="78"/>
      <c r="N98" s="73"/>
      <c r="O98" s="80" t="s">
        <v>210</v>
      </c>
      <c r="P98" s="82">
        <v>43650.5184375</v>
      </c>
      <c r="Q98" s="80" t="s">
        <v>467</v>
      </c>
      <c r="R98" s="84" t="s">
        <v>573</v>
      </c>
      <c r="S98" s="80" t="s">
        <v>647</v>
      </c>
      <c r="T98" s="80" t="s">
        <v>705</v>
      </c>
      <c r="U98" s="84" t="s">
        <v>813</v>
      </c>
      <c r="V98" s="84" t="s">
        <v>813</v>
      </c>
      <c r="W98" s="82">
        <v>43650.5184375</v>
      </c>
      <c r="X98" s="86">
        <v>43650</v>
      </c>
      <c r="Y98" s="88" t="s">
        <v>975</v>
      </c>
      <c r="Z98" s="84" t="s">
        <v>1175</v>
      </c>
      <c r="AA98" s="80"/>
      <c r="AB98" s="80"/>
      <c r="AC98" s="88" t="s">
        <v>1379</v>
      </c>
      <c r="AD98" s="80"/>
      <c r="AE98" s="80" t="b">
        <v>0</v>
      </c>
      <c r="AF98" s="80">
        <v>0</v>
      </c>
      <c r="AG98" s="88" t="s">
        <v>1557</v>
      </c>
      <c r="AH98" s="80" t="b">
        <v>0</v>
      </c>
      <c r="AI98" s="80" t="s">
        <v>1573</v>
      </c>
      <c r="AJ98" s="80"/>
      <c r="AK98" s="88" t="s">
        <v>1557</v>
      </c>
      <c r="AL98" s="80" t="b">
        <v>0</v>
      </c>
      <c r="AM98" s="80">
        <v>0</v>
      </c>
      <c r="AN98" s="88" t="s">
        <v>1557</v>
      </c>
      <c r="AO98" s="80" t="s">
        <v>1590</v>
      </c>
      <c r="AP98" s="80" t="b">
        <v>0</v>
      </c>
      <c r="AQ98" s="88" t="s">
        <v>1379</v>
      </c>
      <c r="AR98" s="80" t="s">
        <v>210</v>
      </c>
      <c r="AS98" s="80">
        <v>0</v>
      </c>
      <c r="AT98" s="80">
        <v>0</v>
      </c>
      <c r="AU98" s="80"/>
      <c r="AV98" s="80"/>
      <c r="AW98" s="80"/>
      <c r="AX98" s="80"/>
      <c r="AY98" s="80"/>
      <c r="AZ98" s="80"/>
      <c r="BA98" s="80"/>
      <c r="BB98" s="80"/>
      <c r="BC98">
        <v>2</v>
      </c>
      <c r="BD98" s="79" t="str">
        <f>REPLACE(INDEX(GroupVertices[Group],MATCH(Edges[[#This Row],[Vertex 1]],GroupVertices[Vertex],0)),1,1,"")</f>
        <v>2</v>
      </c>
      <c r="BE98" s="79" t="str">
        <f>REPLACE(INDEX(GroupVertices[Group],MATCH(Edges[[#This Row],[Vertex 2]],GroupVertices[Vertex],0)),1,1,"")</f>
        <v>2</v>
      </c>
      <c r="BF98" s="48">
        <v>2</v>
      </c>
      <c r="BG98" s="49">
        <v>6.451612903225806</v>
      </c>
      <c r="BH98" s="48">
        <v>0</v>
      </c>
      <c r="BI98" s="49">
        <v>0</v>
      </c>
      <c r="BJ98" s="48">
        <v>0</v>
      </c>
      <c r="BK98" s="49">
        <v>0</v>
      </c>
      <c r="BL98" s="48">
        <v>29</v>
      </c>
      <c r="BM98" s="49">
        <v>93.54838709677419</v>
      </c>
      <c r="BN98" s="48">
        <v>31</v>
      </c>
    </row>
    <row r="99" spans="1:66" ht="15">
      <c r="A99" s="65" t="s">
        <v>280</v>
      </c>
      <c r="B99" s="65" t="s">
        <v>280</v>
      </c>
      <c r="C99" s="66" t="s">
        <v>4148</v>
      </c>
      <c r="D99" s="67">
        <v>4.166666666666667</v>
      </c>
      <c r="E99" s="68"/>
      <c r="F99" s="69">
        <v>24.166666666666668</v>
      </c>
      <c r="G99" s="66"/>
      <c r="H99" s="70"/>
      <c r="I99" s="71"/>
      <c r="J99" s="71"/>
      <c r="K99" s="34" t="s">
        <v>65</v>
      </c>
      <c r="L99" s="78">
        <v>99</v>
      </c>
      <c r="M99" s="78"/>
      <c r="N99" s="73"/>
      <c r="O99" s="80" t="s">
        <v>210</v>
      </c>
      <c r="P99" s="82">
        <v>43651.53303240741</v>
      </c>
      <c r="Q99" s="80" t="s">
        <v>468</v>
      </c>
      <c r="R99" s="84" t="s">
        <v>574</v>
      </c>
      <c r="S99" s="80" t="s">
        <v>647</v>
      </c>
      <c r="T99" s="80" t="s">
        <v>706</v>
      </c>
      <c r="U99" s="80"/>
      <c r="V99" s="84" t="s">
        <v>889</v>
      </c>
      <c r="W99" s="82">
        <v>43651.53303240741</v>
      </c>
      <c r="X99" s="86">
        <v>43651</v>
      </c>
      <c r="Y99" s="88" t="s">
        <v>976</v>
      </c>
      <c r="Z99" s="84" t="s">
        <v>1176</v>
      </c>
      <c r="AA99" s="80"/>
      <c r="AB99" s="80"/>
      <c r="AC99" s="88" t="s">
        <v>1380</v>
      </c>
      <c r="AD99" s="80"/>
      <c r="AE99" s="80" t="b">
        <v>0</v>
      </c>
      <c r="AF99" s="80">
        <v>1</v>
      </c>
      <c r="AG99" s="88" t="s">
        <v>1557</v>
      </c>
      <c r="AH99" s="80" t="b">
        <v>0</v>
      </c>
      <c r="AI99" s="80" t="s">
        <v>1573</v>
      </c>
      <c r="AJ99" s="80"/>
      <c r="AK99" s="88" t="s">
        <v>1557</v>
      </c>
      <c r="AL99" s="80" t="b">
        <v>0</v>
      </c>
      <c r="AM99" s="80">
        <v>2</v>
      </c>
      <c r="AN99" s="88" t="s">
        <v>1557</v>
      </c>
      <c r="AO99" s="80" t="s">
        <v>1590</v>
      </c>
      <c r="AP99" s="80" t="b">
        <v>0</v>
      </c>
      <c r="AQ99" s="88" t="s">
        <v>1380</v>
      </c>
      <c r="AR99" s="80" t="s">
        <v>210</v>
      </c>
      <c r="AS99" s="80">
        <v>0</v>
      </c>
      <c r="AT99" s="80">
        <v>0</v>
      </c>
      <c r="AU99" s="80"/>
      <c r="AV99" s="80"/>
      <c r="AW99" s="80"/>
      <c r="AX99" s="80"/>
      <c r="AY99" s="80"/>
      <c r="AZ99" s="80"/>
      <c r="BA99" s="80"/>
      <c r="BB99" s="80"/>
      <c r="BC99">
        <v>2</v>
      </c>
      <c r="BD99" s="79" t="str">
        <f>REPLACE(INDEX(GroupVertices[Group],MATCH(Edges[[#This Row],[Vertex 1]],GroupVertices[Vertex],0)),1,1,"")</f>
        <v>2</v>
      </c>
      <c r="BE99" s="79" t="str">
        <f>REPLACE(INDEX(GroupVertices[Group],MATCH(Edges[[#This Row],[Vertex 2]],GroupVertices[Vertex],0)),1,1,"")</f>
        <v>2</v>
      </c>
      <c r="BF99" s="48">
        <v>0</v>
      </c>
      <c r="BG99" s="49">
        <v>0</v>
      </c>
      <c r="BH99" s="48">
        <v>0</v>
      </c>
      <c r="BI99" s="49">
        <v>0</v>
      </c>
      <c r="BJ99" s="48">
        <v>0</v>
      </c>
      <c r="BK99" s="49">
        <v>0</v>
      </c>
      <c r="BL99" s="48">
        <v>41</v>
      </c>
      <c r="BM99" s="49">
        <v>100</v>
      </c>
      <c r="BN99" s="48">
        <v>41</v>
      </c>
    </row>
    <row r="100" spans="1:66" ht="15">
      <c r="A100" s="65" t="s">
        <v>281</v>
      </c>
      <c r="B100" s="65" t="s">
        <v>281</v>
      </c>
      <c r="C100" s="66" t="s">
        <v>4147</v>
      </c>
      <c r="D100" s="67">
        <v>3</v>
      </c>
      <c r="E100" s="68"/>
      <c r="F100" s="69">
        <v>28</v>
      </c>
      <c r="G100" s="66"/>
      <c r="H100" s="70"/>
      <c r="I100" s="71"/>
      <c r="J100" s="71"/>
      <c r="K100" s="34" t="s">
        <v>65</v>
      </c>
      <c r="L100" s="78">
        <v>100</v>
      </c>
      <c r="M100" s="78"/>
      <c r="N100" s="73"/>
      <c r="O100" s="80" t="s">
        <v>210</v>
      </c>
      <c r="P100" s="82">
        <v>43651.56190972222</v>
      </c>
      <c r="Q100" s="80" t="s">
        <v>469</v>
      </c>
      <c r="R100" s="80"/>
      <c r="S100" s="80"/>
      <c r="T100" s="80" t="s">
        <v>707</v>
      </c>
      <c r="U100" s="84" t="s">
        <v>814</v>
      </c>
      <c r="V100" s="84" t="s">
        <v>814</v>
      </c>
      <c r="W100" s="82">
        <v>43651.56190972222</v>
      </c>
      <c r="X100" s="86">
        <v>43651</v>
      </c>
      <c r="Y100" s="88" t="s">
        <v>977</v>
      </c>
      <c r="Z100" s="84" t="s">
        <v>1177</v>
      </c>
      <c r="AA100" s="80"/>
      <c r="AB100" s="80"/>
      <c r="AC100" s="88" t="s">
        <v>1381</v>
      </c>
      <c r="AD100" s="80"/>
      <c r="AE100" s="80" t="b">
        <v>0</v>
      </c>
      <c r="AF100" s="80">
        <v>0</v>
      </c>
      <c r="AG100" s="88" t="s">
        <v>1557</v>
      </c>
      <c r="AH100" s="80" t="b">
        <v>0</v>
      </c>
      <c r="AI100" s="80" t="s">
        <v>1575</v>
      </c>
      <c r="AJ100" s="80"/>
      <c r="AK100" s="88" t="s">
        <v>1557</v>
      </c>
      <c r="AL100" s="80" t="b">
        <v>0</v>
      </c>
      <c r="AM100" s="80">
        <v>0</v>
      </c>
      <c r="AN100" s="88" t="s">
        <v>1557</v>
      </c>
      <c r="AO100" s="80" t="s">
        <v>1590</v>
      </c>
      <c r="AP100" s="80" t="b">
        <v>0</v>
      </c>
      <c r="AQ100" s="88" t="s">
        <v>1381</v>
      </c>
      <c r="AR100" s="80" t="s">
        <v>210</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0</v>
      </c>
      <c r="BG100" s="49">
        <v>0</v>
      </c>
      <c r="BH100" s="48">
        <v>1</v>
      </c>
      <c r="BI100" s="49">
        <v>5.2631578947368425</v>
      </c>
      <c r="BJ100" s="48">
        <v>0</v>
      </c>
      <c r="BK100" s="49">
        <v>0</v>
      </c>
      <c r="BL100" s="48">
        <v>18</v>
      </c>
      <c r="BM100" s="49">
        <v>94.73684210526316</v>
      </c>
      <c r="BN100" s="48">
        <v>19</v>
      </c>
    </row>
    <row r="101" spans="1:66" ht="15">
      <c r="A101" s="65" t="s">
        <v>282</v>
      </c>
      <c r="B101" s="65" t="s">
        <v>283</v>
      </c>
      <c r="C101" s="66" t="s">
        <v>4147</v>
      </c>
      <c r="D101" s="67">
        <v>3</v>
      </c>
      <c r="E101" s="68"/>
      <c r="F101" s="69">
        <v>28</v>
      </c>
      <c r="G101" s="66"/>
      <c r="H101" s="70"/>
      <c r="I101" s="71"/>
      <c r="J101" s="71"/>
      <c r="K101" s="34" t="s">
        <v>65</v>
      </c>
      <c r="L101" s="78">
        <v>101</v>
      </c>
      <c r="M101" s="78"/>
      <c r="N101" s="73"/>
      <c r="O101" s="80" t="s">
        <v>438</v>
      </c>
      <c r="P101" s="82">
        <v>43651.59150462963</v>
      </c>
      <c r="Q101" s="80" t="s">
        <v>470</v>
      </c>
      <c r="R101" s="80"/>
      <c r="S101" s="80"/>
      <c r="T101" s="80" t="s">
        <v>708</v>
      </c>
      <c r="U101" s="80"/>
      <c r="V101" s="84" t="s">
        <v>890</v>
      </c>
      <c r="W101" s="82">
        <v>43651.59150462963</v>
      </c>
      <c r="X101" s="86">
        <v>43651</v>
      </c>
      <c r="Y101" s="88" t="s">
        <v>978</v>
      </c>
      <c r="Z101" s="84" t="s">
        <v>1178</v>
      </c>
      <c r="AA101" s="80"/>
      <c r="AB101" s="80"/>
      <c r="AC101" s="88" t="s">
        <v>1382</v>
      </c>
      <c r="AD101" s="80"/>
      <c r="AE101" s="80" t="b">
        <v>0</v>
      </c>
      <c r="AF101" s="80">
        <v>0</v>
      </c>
      <c r="AG101" s="88" t="s">
        <v>1557</v>
      </c>
      <c r="AH101" s="80" t="b">
        <v>0</v>
      </c>
      <c r="AI101" s="80" t="s">
        <v>1573</v>
      </c>
      <c r="AJ101" s="80"/>
      <c r="AK101" s="88" t="s">
        <v>1557</v>
      </c>
      <c r="AL101" s="80" t="b">
        <v>0</v>
      </c>
      <c r="AM101" s="80">
        <v>2</v>
      </c>
      <c r="AN101" s="88" t="s">
        <v>1383</v>
      </c>
      <c r="AO101" s="80" t="s">
        <v>1590</v>
      </c>
      <c r="AP101" s="80" t="b">
        <v>0</v>
      </c>
      <c r="AQ101" s="88" t="s">
        <v>1383</v>
      </c>
      <c r="AR101" s="80" t="s">
        <v>210</v>
      </c>
      <c r="AS101" s="80">
        <v>0</v>
      </c>
      <c r="AT101" s="80">
        <v>0</v>
      </c>
      <c r="AU101" s="80"/>
      <c r="AV101" s="80"/>
      <c r="AW101" s="80"/>
      <c r="AX101" s="80"/>
      <c r="AY101" s="80"/>
      <c r="AZ101" s="80"/>
      <c r="BA101" s="80"/>
      <c r="BB101" s="80"/>
      <c r="BC101">
        <v>1</v>
      </c>
      <c r="BD101" s="79" t="str">
        <f>REPLACE(INDEX(GroupVertices[Group],MATCH(Edges[[#This Row],[Vertex 1]],GroupVertices[Vertex],0)),1,1,"")</f>
        <v>18</v>
      </c>
      <c r="BE101" s="79" t="str">
        <f>REPLACE(INDEX(GroupVertices[Group],MATCH(Edges[[#This Row],[Vertex 2]],GroupVertices[Vertex],0)),1,1,"")</f>
        <v>18</v>
      </c>
      <c r="BF101" s="48">
        <v>0</v>
      </c>
      <c r="BG101" s="49">
        <v>0</v>
      </c>
      <c r="BH101" s="48">
        <v>1</v>
      </c>
      <c r="BI101" s="49">
        <v>2.5</v>
      </c>
      <c r="BJ101" s="48">
        <v>0</v>
      </c>
      <c r="BK101" s="49">
        <v>0</v>
      </c>
      <c r="BL101" s="48">
        <v>39</v>
      </c>
      <c r="BM101" s="49">
        <v>97.5</v>
      </c>
      <c r="BN101" s="48">
        <v>40</v>
      </c>
    </row>
    <row r="102" spans="1:66" ht="15">
      <c r="A102" s="65" t="s">
        <v>283</v>
      </c>
      <c r="B102" s="65" t="s">
        <v>283</v>
      </c>
      <c r="C102" s="66" t="s">
        <v>4147</v>
      </c>
      <c r="D102" s="67">
        <v>3</v>
      </c>
      <c r="E102" s="68"/>
      <c r="F102" s="69">
        <v>28</v>
      </c>
      <c r="G102" s="66"/>
      <c r="H102" s="70"/>
      <c r="I102" s="71"/>
      <c r="J102" s="71"/>
      <c r="K102" s="34" t="s">
        <v>65</v>
      </c>
      <c r="L102" s="78">
        <v>102</v>
      </c>
      <c r="M102" s="78"/>
      <c r="N102" s="73"/>
      <c r="O102" s="80" t="s">
        <v>210</v>
      </c>
      <c r="P102" s="82">
        <v>43651.53640046297</v>
      </c>
      <c r="Q102" s="80" t="s">
        <v>470</v>
      </c>
      <c r="R102" s="84" t="s">
        <v>575</v>
      </c>
      <c r="S102" s="80" t="s">
        <v>648</v>
      </c>
      <c r="T102" s="80" t="s">
        <v>709</v>
      </c>
      <c r="U102" s="80"/>
      <c r="V102" s="84" t="s">
        <v>891</v>
      </c>
      <c r="W102" s="82">
        <v>43651.53640046297</v>
      </c>
      <c r="X102" s="86">
        <v>43651</v>
      </c>
      <c r="Y102" s="88" t="s">
        <v>979</v>
      </c>
      <c r="Z102" s="84" t="s">
        <v>1179</v>
      </c>
      <c r="AA102" s="80"/>
      <c r="AB102" s="80"/>
      <c r="AC102" s="88" t="s">
        <v>1383</v>
      </c>
      <c r="AD102" s="80"/>
      <c r="AE102" s="80" t="b">
        <v>0</v>
      </c>
      <c r="AF102" s="80">
        <v>6</v>
      </c>
      <c r="AG102" s="88" t="s">
        <v>1557</v>
      </c>
      <c r="AH102" s="80" t="b">
        <v>0</v>
      </c>
      <c r="AI102" s="80" t="s">
        <v>1573</v>
      </c>
      <c r="AJ102" s="80"/>
      <c r="AK102" s="88" t="s">
        <v>1557</v>
      </c>
      <c r="AL102" s="80" t="b">
        <v>0</v>
      </c>
      <c r="AM102" s="80">
        <v>2</v>
      </c>
      <c r="AN102" s="88" t="s">
        <v>1557</v>
      </c>
      <c r="AO102" s="80" t="s">
        <v>1589</v>
      </c>
      <c r="AP102" s="80" t="b">
        <v>0</v>
      </c>
      <c r="AQ102" s="88" t="s">
        <v>1383</v>
      </c>
      <c r="AR102" s="80" t="s">
        <v>210</v>
      </c>
      <c r="AS102" s="80">
        <v>0</v>
      </c>
      <c r="AT102" s="80">
        <v>0</v>
      </c>
      <c r="AU102" s="80"/>
      <c r="AV102" s="80"/>
      <c r="AW102" s="80"/>
      <c r="AX102" s="80"/>
      <c r="AY102" s="80"/>
      <c r="AZ102" s="80"/>
      <c r="BA102" s="80"/>
      <c r="BB102" s="80"/>
      <c r="BC102">
        <v>1</v>
      </c>
      <c r="BD102" s="79" t="str">
        <f>REPLACE(INDEX(GroupVertices[Group],MATCH(Edges[[#This Row],[Vertex 1]],GroupVertices[Vertex],0)),1,1,"")</f>
        <v>18</v>
      </c>
      <c r="BE102" s="79" t="str">
        <f>REPLACE(INDEX(GroupVertices[Group],MATCH(Edges[[#This Row],[Vertex 2]],GroupVertices[Vertex],0)),1,1,"")</f>
        <v>18</v>
      </c>
      <c r="BF102" s="48">
        <v>0</v>
      </c>
      <c r="BG102" s="49">
        <v>0</v>
      </c>
      <c r="BH102" s="48">
        <v>1</v>
      </c>
      <c r="BI102" s="49">
        <v>2.5</v>
      </c>
      <c r="BJ102" s="48">
        <v>0</v>
      </c>
      <c r="BK102" s="49">
        <v>0</v>
      </c>
      <c r="BL102" s="48">
        <v>39</v>
      </c>
      <c r="BM102" s="49">
        <v>97.5</v>
      </c>
      <c r="BN102" s="48">
        <v>40</v>
      </c>
    </row>
    <row r="103" spans="1:66" ht="15">
      <c r="A103" s="65" t="s">
        <v>284</v>
      </c>
      <c r="B103" s="65" t="s">
        <v>283</v>
      </c>
      <c r="C103" s="66" t="s">
        <v>4147</v>
      </c>
      <c r="D103" s="67">
        <v>3</v>
      </c>
      <c r="E103" s="68"/>
      <c r="F103" s="69">
        <v>28</v>
      </c>
      <c r="G103" s="66"/>
      <c r="H103" s="70"/>
      <c r="I103" s="71"/>
      <c r="J103" s="71"/>
      <c r="K103" s="34" t="s">
        <v>65</v>
      </c>
      <c r="L103" s="78">
        <v>103</v>
      </c>
      <c r="M103" s="78"/>
      <c r="N103" s="73"/>
      <c r="O103" s="80" t="s">
        <v>438</v>
      </c>
      <c r="P103" s="82">
        <v>43651.65361111111</v>
      </c>
      <c r="Q103" s="80" t="s">
        <v>470</v>
      </c>
      <c r="R103" s="80"/>
      <c r="S103" s="80"/>
      <c r="T103" s="80" t="s">
        <v>708</v>
      </c>
      <c r="U103" s="80"/>
      <c r="V103" s="84" t="s">
        <v>892</v>
      </c>
      <c r="W103" s="82">
        <v>43651.65361111111</v>
      </c>
      <c r="X103" s="86">
        <v>43651</v>
      </c>
      <c r="Y103" s="88" t="s">
        <v>980</v>
      </c>
      <c r="Z103" s="84" t="s">
        <v>1180</v>
      </c>
      <c r="AA103" s="80"/>
      <c r="AB103" s="80"/>
      <c r="AC103" s="88" t="s">
        <v>1384</v>
      </c>
      <c r="AD103" s="80"/>
      <c r="AE103" s="80" t="b">
        <v>0</v>
      </c>
      <c r="AF103" s="80">
        <v>0</v>
      </c>
      <c r="AG103" s="88" t="s">
        <v>1557</v>
      </c>
      <c r="AH103" s="80" t="b">
        <v>0</v>
      </c>
      <c r="AI103" s="80" t="s">
        <v>1573</v>
      </c>
      <c r="AJ103" s="80"/>
      <c r="AK103" s="88" t="s">
        <v>1557</v>
      </c>
      <c r="AL103" s="80" t="b">
        <v>0</v>
      </c>
      <c r="AM103" s="80">
        <v>2</v>
      </c>
      <c r="AN103" s="88" t="s">
        <v>1383</v>
      </c>
      <c r="AO103" s="80" t="s">
        <v>1589</v>
      </c>
      <c r="AP103" s="80" t="b">
        <v>0</v>
      </c>
      <c r="AQ103" s="88" t="s">
        <v>1383</v>
      </c>
      <c r="AR103" s="80" t="s">
        <v>210</v>
      </c>
      <c r="AS103" s="80">
        <v>0</v>
      </c>
      <c r="AT103" s="80">
        <v>0</v>
      </c>
      <c r="AU103" s="80"/>
      <c r="AV103" s="80"/>
      <c r="AW103" s="80"/>
      <c r="AX103" s="80"/>
      <c r="AY103" s="80"/>
      <c r="AZ103" s="80"/>
      <c r="BA103" s="80"/>
      <c r="BB103" s="80"/>
      <c r="BC103">
        <v>1</v>
      </c>
      <c r="BD103" s="79" t="str">
        <f>REPLACE(INDEX(GroupVertices[Group],MATCH(Edges[[#This Row],[Vertex 1]],GroupVertices[Vertex],0)),1,1,"")</f>
        <v>18</v>
      </c>
      <c r="BE103" s="79" t="str">
        <f>REPLACE(INDEX(GroupVertices[Group],MATCH(Edges[[#This Row],[Vertex 2]],GroupVertices[Vertex],0)),1,1,"")</f>
        <v>18</v>
      </c>
      <c r="BF103" s="48">
        <v>0</v>
      </c>
      <c r="BG103" s="49">
        <v>0</v>
      </c>
      <c r="BH103" s="48">
        <v>1</v>
      </c>
      <c r="BI103" s="49">
        <v>2.5</v>
      </c>
      <c r="BJ103" s="48">
        <v>0</v>
      </c>
      <c r="BK103" s="49">
        <v>0</v>
      </c>
      <c r="BL103" s="48">
        <v>39</v>
      </c>
      <c r="BM103" s="49">
        <v>97.5</v>
      </c>
      <c r="BN103" s="48">
        <v>40</v>
      </c>
    </row>
    <row r="104" spans="1:66" ht="15">
      <c r="A104" s="65" t="s">
        <v>285</v>
      </c>
      <c r="B104" s="65" t="s">
        <v>403</v>
      </c>
      <c r="C104" s="66" t="s">
        <v>4147</v>
      </c>
      <c r="D104" s="67">
        <v>3</v>
      </c>
      <c r="E104" s="68"/>
      <c r="F104" s="69">
        <v>28</v>
      </c>
      <c r="G104" s="66"/>
      <c r="H104" s="70"/>
      <c r="I104" s="71"/>
      <c r="J104" s="71"/>
      <c r="K104" s="34" t="s">
        <v>65</v>
      </c>
      <c r="L104" s="78">
        <v>104</v>
      </c>
      <c r="M104" s="78"/>
      <c r="N104" s="73"/>
      <c r="O104" s="80" t="s">
        <v>439</v>
      </c>
      <c r="P104" s="82">
        <v>43651.9096875</v>
      </c>
      <c r="Q104" s="80" t="s">
        <v>471</v>
      </c>
      <c r="R104" s="84" t="s">
        <v>576</v>
      </c>
      <c r="S104" s="80" t="s">
        <v>636</v>
      </c>
      <c r="T104" s="80" t="s">
        <v>710</v>
      </c>
      <c r="U104" s="80"/>
      <c r="V104" s="84" t="s">
        <v>893</v>
      </c>
      <c r="W104" s="82">
        <v>43651.9096875</v>
      </c>
      <c r="X104" s="86">
        <v>43651</v>
      </c>
      <c r="Y104" s="88" t="s">
        <v>981</v>
      </c>
      <c r="Z104" s="84" t="s">
        <v>1181</v>
      </c>
      <c r="AA104" s="80">
        <v>34.0522</v>
      </c>
      <c r="AB104" s="80">
        <v>-118.243</v>
      </c>
      <c r="AC104" s="88" t="s">
        <v>1385</v>
      </c>
      <c r="AD104" s="80"/>
      <c r="AE104" s="80" t="b">
        <v>0</v>
      </c>
      <c r="AF104" s="80">
        <v>1</v>
      </c>
      <c r="AG104" s="88" t="s">
        <v>1557</v>
      </c>
      <c r="AH104" s="80" t="b">
        <v>0</v>
      </c>
      <c r="AI104" s="80" t="s">
        <v>1573</v>
      </c>
      <c r="AJ104" s="80"/>
      <c r="AK104" s="88" t="s">
        <v>1557</v>
      </c>
      <c r="AL104" s="80" t="b">
        <v>0</v>
      </c>
      <c r="AM104" s="80">
        <v>0</v>
      </c>
      <c r="AN104" s="88" t="s">
        <v>1557</v>
      </c>
      <c r="AO104" s="80" t="s">
        <v>1591</v>
      </c>
      <c r="AP104" s="80" t="b">
        <v>0</v>
      </c>
      <c r="AQ104" s="88" t="s">
        <v>1385</v>
      </c>
      <c r="AR104" s="80" t="s">
        <v>210</v>
      </c>
      <c r="AS104" s="80">
        <v>0</v>
      </c>
      <c r="AT104" s="80">
        <v>0</v>
      </c>
      <c r="AU104" s="80" t="s">
        <v>1614</v>
      </c>
      <c r="AV104" s="80" t="s">
        <v>1619</v>
      </c>
      <c r="AW104" s="80" t="s">
        <v>1624</v>
      </c>
      <c r="AX104" s="80" t="s">
        <v>1629</v>
      </c>
      <c r="AY104" s="80" t="s">
        <v>1633</v>
      </c>
      <c r="AZ104" s="80" t="s">
        <v>1638</v>
      </c>
      <c r="BA104" s="80" t="s">
        <v>1640</v>
      </c>
      <c r="BB104" s="84" t="s">
        <v>1644</v>
      </c>
      <c r="BC104">
        <v>1</v>
      </c>
      <c r="BD104" s="79" t="str">
        <f>REPLACE(INDEX(GroupVertices[Group],MATCH(Edges[[#This Row],[Vertex 1]],GroupVertices[Vertex],0)),1,1,"")</f>
        <v>25</v>
      </c>
      <c r="BE104" s="79" t="str">
        <f>REPLACE(INDEX(GroupVertices[Group],MATCH(Edges[[#This Row],[Vertex 2]],GroupVertices[Vertex],0)),1,1,"")</f>
        <v>25</v>
      </c>
      <c r="BF104" s="48">
        <v>4</v>
      </c>
      <c r="BG104" s="49">
        <v>13.333333333333334</v>
      </c>
      <c r="BH104" s="48">
        <v>0</v>
      </c>
      <c r="BI104" s="49">
        <v>0</v>
      </c>
      <c r="BJ104" s="48">
        <v>0</v>
      </c>
      <c r="BK104" s="49">
        <v>0</v>
      </c>
      <c r="BL104" s="48">
        <v>26</v>
      </c>
      <c r="BM104" s="49">
        <v>86.66666666666667</v>
      </c>
      <c r="BN104" s="48">
        <v>30</v>
      </c>
    </row>
    <row r="105" spans="1:66" ht="15">
      <c r="A105" s="65" t="s">
        <v>286</v>
      </c>
      <c r="B105" s="65" t="s">
        <v>307</v>
      </c>
      <c r="C105" s="66" t="s">
        <v>4148</v>
      </c>
      <c r="D105" s="67">
        <v>4.166666666666667</v>
      </c>
      <c r="E105" s="68"/>
      <c r="F105" s="69">
        <v>24.166666666666668</v>
      </c>
      <c r="G105" s="66"/>
      <c r="H105" s="70"/>
      <c r="I105" s="71"/>
      <c r="J105" s="71"/>
      <c r="K105" s="34" t="s">
        <v>65</v>
      </c>
      <c r="L105" s="78">
        <v>105</v>
      </c>
      <c r="M105" s="78"/>
      <c r="N105" s="73"/>
      <c r="O105" s="80" t="s">
        <v>438</v>
      </c>
      <c r="P105" s="82">
        <v>43652.5340625</v>
      </c>
      <c r="Q105" s="80" t="s">
        <v>472</v>
      </c>
      <c r="R105" s="80"/>
      <c r="S105" s="80"/>
      <c r="T105" s="80"/>
      <c r="U105" s="80"/>
      <c r="V105" s="84" t="s">
        <v>894</v>
      </c>
      <c r="W105" s="82">
        <v>43652.5340625</v>
      </c>
      <c r="X105" s="86">
        <v>43652</v>
      </c>
      <c r="Y105" s="88" t="s">
        <v>982</v>
      </c>
      <c r="Z105" s="84" t="s">
        <v>1182</v>
      </c>
      <c r="AA105" s="80"/>
      <c r="AB105" s="80"/>
      <c r="AC105" s="88" t="s">
        <v>1386</v>
      </c>
      <c r="AD105" s="80"/>
      <c r="AE105" s="80" t="b">
        <v>0</v>
      </c>
      <c r="AF105" s="80">
        <v>0</v>
      </c>
      <c r="AG105" s="88" t="s">
        <v>1557</v>
      </c>
      <c r="AH105" s="80" t="b">
        <v>0</v>
      </c>
      <c r="AI105" s="80" t="s">
        <v>1576</v>
      </c>
      <c r="AJ105" s="80"/>
      <c r="AK105" s="88" t="s">
        <v>1557</v>
      </c>
      <c r="AL105" s="80" t="b">
        <v>0</v>
      </c>
      <c r="AM105" s="80">
        <v>5</v>
      </c>
      <c r="AN105" s="88" t="s">
        <v>1409</v>
      </c>
      <c r="AO105" s="80" t="s">
        <v>1588</v>
      </c>
      <c r="AP105" s="80" t="b">
        <v>0</v>
      </c>
      <c r="AQ105" s="88" t="s">
        <v>1409</v>
      </c>
      <c r="AR105" s="80" t="s">
        <v>210</v>
      </c>
      <c r="AS105" s="80">
        <v>0</v>
      </c>
      <c r="AT105" s="80">
        <v>0</v>
      </c>
      <c r="AU105" s="80"/>
      <c r="AV105" s="80"/>
      <c r="AW105" s="80"/>
      <c r="AX105" s="80"/>
      <c r="AY105" s="80"/>
      <c r="AZ105" s="80"/>
      <c r="BA105" s="80"/>
      <c r="BB105" s="80"/>
      <c r="BC105">
        <v>2</v>
      </c>
      <c r="BD105" s="79" t="str">
        <f>REPLACE(INDEX(GroupVertices[Group],MATCH(Edges[[#This Row],[Vertex 1]],GroupVertices[Vertex],0)),1,1,"")</f>
        <v>8</v>
      </c>
      <c r="BE105" s="79" t="str">
        <f>REPLACE(INDEX(GroupVertices[Group],MATCH(Edges[[#This Row],[Vertex 2]],GroupVertices[Vertex],0)),1,1,"")</f>
        <v>8</v>
      </c>
      <c r="BF105" s="48"/>
      <c r="BG105" s="49"/>
      <c r="BH105" s="48"/>
      <c r="BI105" s="49"/>
      <c r="BJ105" s="48"/>
      <c r="BK105" s="49"/>
      <c r="BL105" s="48"/>
      <c r="BM105" s="49"/>
      <c r="BN105" s="48"/>
    </row>
    <row r="106" spans="1:66" ht="15">
      <c r="A106" s="65" t="s">
        <v>286</v>
      </c>
      <c r="B106" s="65" t="s">
        <v>307</v>
      </c>
      <c r="C106" s="66" t="s">
        <v>4148</v>
      </c>
      <c r="D106" s="67">
        <v>4.166666666666667</v>
      </c>
      <c r="E106" s="68"/>
      <c r="F106" s="69">
        <v>24.166666666666668</v>
      </c>
      <c r="G106" s="66"/>
      <c r="H106" s="70"/>
      <c r="I106" s="71"/>
      <c r="J106" s="71"/>
      <c r="K106" s="34" t="s">
        <v>65</v>
      </c>
      <c r="L106" s="78">
        <v>106</v>
      </c>
      <c r="M106" s="78"/>
      <c r="N106" s="73"/>
      <c r="O106" s="80" t="s">
        <v>439</v>
      </c>
      <c r="P106" s="82">
        <v>43652.5340625</v>
      </c>
      <c r="Q106" s="80" t="s">
        <v>472</v>
      </c>
      <c r="R106" s="80"/>
      <c r="S106" s="80"/>
      <c r="T106" s="80"/>
      <c r="U106" s="80"/>
      <c r="V106" s="84" t="s">
        <v>894</v>
      </c>
      <c r="W106" s="82">
        <v>43652.5340625</v>
      </c>
      <c r="X106" s="86">
        <v>43652</v>
      </c>
      <c r="Y106" s="88" t="s">
        <v>982</v>
      </c>
      <c r="Z106" s="84" t="s">
        <v>1182</v>
      </c>
      <c r="AA106" s="80"/>
      <c r="AB106" s="80"/>
      <c r="AC106" s="88" t="s">
        <v>1386</v>
      </c>
      <c r="AD106" s="80"/>
      <c r="AE106" s="80" t="b">
        <v>0</v>
      </c>
      <c r="AF106" s="80">
        <v>0</v>
      </c>
      <c r="AG106" s="88" t="s">
        <v>1557</v>
      </c>
      <c r="AH106" s="80" t="b">
        <v>0</v>
      </c>
      <c r="AI106" s="80" t="s">
        <v>1576</v>
      </c>
      <c r="AJ106" s="80"/>
      <c r="AK106" s="88" t="s">
        <v>1557</v>
      </c>
      <c r="AL106" s="80" t="b">
        <v>0</v>
      </c>
      <c r="AM106" s="80">
        <v>5</v>
      </c>
      <c r="AN106" s="88" t="s">
        <v>1409</v>
      </c>
      <c r="AO106" s="80" t="s">
        <v>1588</v>
      </c>
      <c r="AP106" s="80" t="b">
        <v>0</v>
      </c>
      <c r="AQ106" s="88" t="s">
        <v>1409</v>
      </c>
      <c r="AR106" s="80" t="s">
        <v>210</v>
      </c>
      <c r="AS106" s="80">
        <v>0</v>
      </c>
      <c r="AT106" s="80">
        <v>0</v>
      </c>
      <c r="AU106" s="80"/>
      <c r="AV106" s="80"/>
      <c r="AW106" s="80"/>
      <c r="AX106" s="80"/>
      <c r="AY106" s="80"/>
      <c r="AZ106" s="80"/>
      <c r="BA106" s="80"/>
      <c r="BB106" s="80"/>
      <c r="BC106">
        <v>2</v>
      </c>
      <c r="BD106" s="79" t="str">
        <f>REPLACE(INDEX(GroupVertices[Group],MATCH(Edges[[#This Row],[Vertex 1]],GroupVertices[Vertex],0)),1,1,"")</f>
        <v>8</v>
      </c>
      <c r="BE106" s="79" t="str">
        <f>REPLACE(INDEX(GroupVertices[Group],MATCH(Edges[[#This Row],[Vertex 2]],GroupVertices[Vertex],0)),1,1,"")</f>
        <v>8</v>
      </c>
      <c r="BF106" s="48"/>
      <c r="BG106" s="49"/>
      <c r="BH106" s="48"/>
      <c r="BI106" s="49"/>
      <c r="BJ106" s="48"/>
      <c r="BK106" s="49"/>
      <c r="BL106" s="48"/>
      <c r="BM106" s="49"/>
      <c r="BN106" s="48"/>
    </row>
    <row r="107" spans="1:66" ht="15">
      <c r="A107" s="65" t="s">
        <v>286</v>
      </c>
      <c r="B107" s="65" t="s">
        <v>404</v>
      </c>
      <c r="C107" s="66" t="s">
        <v>4147</v>
      </c>
      <c r="D107" s="67">
        <v>3</v>
      </c>
      <c r="E107" s="68"/>
      <c r="F107" s="69">
        <v>28</v>
      </c>
      <c r="G107" s="66"/>
      <c r="H107" s="70"/>
      <c r="I107" s="71"/>
      <c r="J107" s="71"/>
      <c r="K107" s="34" t="s">
        <v>65</v>
      </c>
      <c r="L107" s="78">
        <v>107</v>
      </c>
      <c r="M107" s="78"/>
      <c r="N107" s="73"/>
      <c r="O107" s="80" t="s">
        <v>439</v>
      </c>
      <c r="P107" s="82">
        <v>43652.5340625</v>
      </c>
      <c r="Q107" s="80" t="s">
        <v>472</v>
      </c>
      <c r="R107" s="80"/>
      <c r="S107" s="80"/>
      <c r="T107" s="80"/>
      <c r="U107" s="80"/>
      <c r="V107" s="84" t="s">
        <v>894</v>
      </c>
      <c r="W107" s="82">
        <v>43652.5340625</v>
      </c>
      <c r="X107" s="86">
        <v>43652</v>
      </c>
      <c r="Y107" s="88" t="s">
        <v>982</v>
      </c>
      <c r="Z107" s="84" t="s">
        <v>1182</v>
      </c>
      <c r="AA107" s="80"/>
      <c r="AB107" s="80"/>
      <c r="AC107" s="88" t="s">
        <v>1386</v>
      </c>
      <c r="AD107" s="80"/>
      <c r="AE107" s="80" t="b">
        <v>0</v>
      </c>
      <c r="AF107" s="80">
        <v>0</v>
      </c>
      <c r="AG107" s="88" t="s">
        <v>1557</v>
      </c>
      <c r="AH107" s="80" t="b">
        <v>0</v>
      </c>
      <c r="AI107" s="80" t="s">
        <v>1576</v>
      </c>
      <c r="AJ107" s="80"/>
      <c r="AK107" s="88" t="s">
        <v>1557</v>
      </c>
      <c r="AL107" s="80" t="b">
        <v>0</v>
      </c>
      <c r="AM107" s="80">
        <v>5</v>
      </c>
      <c r="AN107" s="88" t="s">
        <v>1409</v>
      </c>
      <c r="AO107" s="80" t="s">
        <v>1588</v>
      </c>
      <c r="AP107" s="80" t="b">
        <v>0</v>
      </c>
      <c r="AQ107" s="88" t="s">
        <v>1409</v>
      </c>
      <c r="AR107" s="80" t="s">
        <v>210</v>
      </c>
      <c r="AS107" s="80">
        <v>0</v>
      </c>
      <c r="AT107" s="80">
        <v>0</v>
      </c>
      <c r="AU107" s="80"/>
      <c r="AV107" s="80"/>
      <c r="AW107" s="80"/>
      <c r="AX107" s="80"/>
      <c r="AY107" s="80"/>
      <c r="AZ107" s="80"/>
      <c r="BA107" s="80"/>
      <c r="BB107" s="80"/>
      <c r="BC107">
        <v>1</v>
      </c>
      <c r="BD107" s="79" t="str">
        <f>REPLACE(INDEX(GroupVertices[Group],MATCH(Edges[[#This Row],[Vertex 1]],GroupVertices[Vertex],0)),1,1,"")</f>
        <v>8</v>
      </c>
      <c r="BE107" s="79" t="str">
        <f>REPLACE(INDEX(GroupVertices[Group],MATCH(Edges[[#This Row],[Vertex 2]],GroupVertices[Vertex],0)),1,1,"")</f>
        <v>8</v>
      </c>
      <c r="BF107" s="48">
        <v>0</v>
      </c>
      <c r="BG107" s="49">
        <v>0</v>
      </c>
      <c r="BH107" s="48">
        <v>1</v>
      </c>
      <c r="BI107" s="49">
        <v>3.5714285714285716</v>
      </c>
      <c r="BJ107" s="48">
        <v>0</v>
      </c>
      <c r="BK107" s="49">
        <v>0</v>
      </c>
      <c r="BL107" s="48">
        <v>27</v>
      </c>
      <c r="BM107" s="49">
        <v>96.42857142857143</v>
      </c>
      <c r="BN107" s="48">
        <v>28</v>
      </c>
    </row>
    <row r="108" spans="1:66" ht="15">
      <c r="A108" s="65" t="s">
        <v>287</v>
      </c>
      <c r="B108" s="65" t="s">
        <v>288</v>
      </c>
      <c r="C108" s="66" t="s">
        <v>4147</v>
      </c>
      <c r="D108" s="67">
        <v>3</v>
      </c>
      <c r="E108" s="68"/>
      <c r="F108" s="69">
        <v>28</v>
      </c>
      <c r="G108" s="66"/>
      <c r="H108" s="70"/>
      <c r="I108" s="71"/>
      <c r="J108" s="71"/>
      <c r="K108" s="34" t="s">
        <v>65</v>
      </c>
      <c r="L108" s="78">
        <v>108</v>
      </c>
      <c r="M108" s="78"/>
      <c r="N108" s="73"/>
      <c r="O108" s="80" t="s">
        <v>438</v>
      </c>
      <c r="P108" s="82">
        <v>43652.852222222224</v>
      </c>
      <c r="Q108" s="80" t="s">
        <v>473</v>
      </c>
      <c r="R108" s="80"/>
      <c r="S108" s="80"/>
      <c r="T108" s="80" t="s">
        <v>711</v>
      </c>
      <c r="U108" s="80"/>
      <c r="V108" s="84" t="s">
        <v>895</v>
      </c>
      <c r="W108" s="82">
        <v>43652.852222222224</v>
      </c>
      <c r="X108" s="86">
        <v>43652</v>
      </c>
      <c r="Y108" s="88" t="s">
        <v>983</v>
      </c>
      <c r="Z108" s="84" t="s">
        <v>1183</v>
      </c>
      <c r="AA108" s="80"/>
      <c r="AB108" s="80"/>
      <c r="AC108" s="88" t="s">
        <v>1387</v>
      </c>
      <c r="AD108" s="80"/>
      <c r="AE108" s="80" t="b">
        <v>0</v>
      </c>
      <c r="AF108" s="80">
        <v>0</v>
      </c>
      <c r="AG108" s="88" t="s">
        <v>1557</v>
      </c>
      <c r="AH108" s="80" t="b">
        <v>1</v>
      </c>
      <c r="AI108" s="80" t="s">
        <v>1575</v>
      </c>
      <c r="AJ108" s="80"/>
      <c r="AK108" s="88" t="s">
        <v>1580</v>
      </c>
      <c r="AL108" s="80" t="b">
        <v>0</v>
      </c>
      <c r="AM108" s="80">
        <v>2</v>
      </c>
      <c r="AN108" s="88" t="s">
        <v>1388</v>
      </c>
      <c r="AO108" s="80" t="s">
        <v>1590</v>
      </c>
      <c r="AP108" s="80" t="b">
        <v>0</v>
      </c>
      <c r="AQ108" s="88" t="s">
        <v>1388</v>
      </c>
      <c r="AR108" s="80" t="s">
        <v>210</v>
      </c>
      <c r="AS108" s="80">
        <v>0</v>
      </c>
      <c r="AT108" s="80">
        <v>0</v>
      </c>
      <c r="AU108" s="80"/>
      <c r="AV108" s="80"/>
      <c r="AW108" s="80"/>
      <c r="AX108" s="80"/>
      <c r="AY108" s="80"/>
      <c r="AZ108" s="80"/>
      <c r="BA108" s="80"/>
      <c r="BB108" s="80"/>
      <c r="BC108">
        <v>1</v>
      </c>
      <c r="BD108" s="79" t="str">
        <f>REPLACE(INDEX(GroupVertices[Group],MATCH(Edges[[#This Row],[Vertex 1]],GroupVertices[Vertex],0)),1,1,"")</f>
        <v>17</v>
      </c>
      <c r="BE108" s="79" t="str">
        <f>REPLACE(INDEX(GroupVertices[Group],MATCH(Edges[[#This Row],[Vertex 2]],GroupVertices[Vertex],0)),1,1,"")</f>
        <v>17</v>
      </c>
      <c r="BF108" s="48">
        <v>0</v>
      </c>
      <c r="BG108" s="49">
        <v>0</v>
      </c>
      <c r="BH108" s="48">
        <v>0</v>
      </c>
      <c r="BI108" s="49">
        <v>0</v>
      </c>
      <c r="BJ108" s="48">
        <v>0</v>
      </c>
      <c r="BK108" s="49">
        <v>0</v>
      </c>
      <c r="BL108" s="48">
        <v>22</v>
      </c>
      <c r="BM108" s="49">
        <v>100</v>
      </c>
      <c r="BN108" s="48">
        <v>22</v>
      </c>
    </row>
    <row r="109" spans="1:66" ht="15">
      <c r="A109" s="65" t="s">
        <v>288</v>
      </c>
      <c r="B109" s="65" t="s">
        <v>288</v>
      </c>
      <c r="C109" s="66" t="s">
        <v>4147</v>
      </c>
      <c r="D109" s="67">
        <v>3</v>
      </c>
      <c r="E109" s="68"/>
      <c r="F109" s="69">
        <v>28</v>
      </c>
      <c r="G109" s="66"/>
      <c r="H109" s="70"/>
      <c r="I109" s="71"/>
      <c r="J109" s="71"/>
      <c r="K109" s="34" t="s">
        <v>65</v>
      </c>
      <c r="L109" s="78">
        <v>109</v>
      </c>
      <c r="M109" s="78"/>
      <c r="N109" s="73"/>
      <c r="O109" s="80" t="s">
        <v>210</v>
      </c>
      <c r="P109" s="82">
        <v>43652.847037037034</v>
      </c>
      <c r="Q109" s="80" t="s">
        <v>473</v>
      </c>
      <c r="R109" s="84" t="s">
        <v>577</v>
      </c>
      <c r="S109" s="80" t="s">
        <v>634</v>
      </c>
      <c r="T109" s="80" t="s">
        <v>712</v>
      </c>
      <c r="U109" s="80"/>
      <c r="V109" s="84" t="s">
        <v>896</v>
      </c>
      <c r="W109" s="82">
        <v>43652.847037037034</v>
      </c>
      <c r="X109" s="86">
        <v>43652</v>
      </c>
      <c r="Y109" s="88" t="s">
        <v>984</v>
      </c>
      <c r="Z109" s="84" t="s">
        <v>1184</v>
      </c>
      <c r="AA109" s="80"/>
      <c r="AB109" s="80"/>
      <c r="AC109" s="88" t="s">
        <v>1388</v>
      </c>
      <c r="AD109" s="80"/>
      <c r="AE109" s="80" t="b">
        <v>0</v>
      </c>
      <c r="AF109" s="80">
        <v>0</v>
      </c>
      <c r="AG109" s="88" t="s">
        <v>1557</v>
      </c>
      <c r="AH109" s="80" t="b">
        <v>1</v>
      </c>
      <c r="AI109" s="80" t="s">
        <v>1575</v>
      </c>
      <c r="AJ109" s="80"/>
      <c r="AK109" s="88" t="s">
        <v>1580</v>
      </c>
      <c r="AL109" s="80" t="b">
        <v>0</v>
      </c>
      <c r="AM109" s="80">
        <v>2</v>
      </c>
      <c r="AN109" s="88" t="s">
        <v>1557</v>
      </c>
      <c r="AO109" s="80" t="s">
        <v>1590</v>
      </c>
      <c r="AP109" s="80" t="b">
        <v>0</v>
      </c>
      <c r="AQ109" s="88" t="s">
        <v>1388</v>
      </c>
      <c r="AR109" s="80" t="s">
        <v>210</v>
      </c>
      <c r="AS109" s="80">
        <v>0</v>
      </c>
      <c r="AT109" s="80">
        <v>0</v>
      </c>
      <c r="AU109" s="80"/>
      <c r="AV109" s="80"/>
      <c r="AW109" s="80"/>
      <c r="AX109" s="80"/>
      <c r="AY109" s="80"/>
      <c r="AZ109" s="80"/>
      <c r="BA109" s="80"/>
      <c r="BB109" s="80"/>
      <c r="BC109">
        <v>1</v>
      </c>
      <c r="BD109" s="79" t="str">
        <f>REPLACE(INDEX(GroupVertices[Group],MATCH(Edges[[#This Row],[Vertex 1]],GroupVertices[Vertex],0)),1,1,"")</f>
        <v>17</v>
      </c>
      <c r="BE109" s="79" t="str">
        <f>REPLACE(INDEX(GroupVertices[Group],MATCH(Edges[[#This Row],[Vertex 2]],GroupVertices[Vertex],0)),1,1,"")</f>
        <v>17</v>
      </c>
      <c r="BF109" s="48">
        <v>0</v>
      </c>
      <c r="BG109" s="49">
        <v>0</v>
      </c>
      <c r="BH109" s="48">
        <v>0</v>
      </c>
      <c r="BI109" s="49">
        <v>0</v>
      </c>
      <c r="BJ109" s="48">
        <v>0</v>
      </c>
      <c r="BK109" s="49">
        <v>0</v>
      </c>
      <c r="BL109" s="48">
        <v>22</v>
      </c>
      <c r="BM109" s="49">
        <v>100</v>
      </c>
      <c r="BN109" s="48">
        <v>22</v>
      </c>
    </row>
    <row r="110" spans="1:66" ht="15">
      <c r="A110" s="65" t="s">
        <v>289</v>
      </c>
      <c r="B110" s="65" t="s">
        <v>288</v>
      </c>
      <c r="C110" s="66" t="s">
        <v>4147</v>
      </c>
      <c r="D110" s="67">
        <v>3</v>
      </c>
      <c r="E110" s="68"/>
      <c r="F110" s="69">
        <v>28</v>
      </c>
      <c r="G110" s="66"/>
      <c r="H110" s="70"/>
      <c r="I110" s="71"/>
      <c r="J110" s="71"/>
      <c r="K110" s="34" t="s">
        <v>65</v>
      </c>
      <c r="L110" s="78">
        <v>110</v>
      </c>
      <c r="M110" s="78"/>
      <c r="N110" s="73"/>
      <c r="O110" s="80" t="s">
        <v>438</v>
      </c>
      <c r="P110" s="82">
        <v>43652.88384259259</v>
      </c>
      <c r="Q110" s="80" t="s">
        <v>473</v>
      </c>
      <c r="R110" s="80"/>
      <c r="S110" s="80"/>
      <c r="T110" s="80" t="s">
        <v>711</v>
      </c>
      <c r="U110" s="80"/>
      <c r="V110" s="84" t="s">
        <v>897</v>
      </c>
      <c r="W110" s="82">
        <v>43652.88384259259</v>
      </c>
      <c r="X110" s="86">
        <v>43652</v>
      </c>
      <c r="Y110" s="88" t="s">
        <v>985</v>
      </c>
      <c r="Z110" s="84" t="s">
        <v>1185</v>
      </c>
      <c r="AA110" s="80"/>
      <c r="AB110" s="80"/>
      <c r="AC110" s="88" t="s">
        <v>1389</v>
      </c>
      <c r="AD110" s="80"/>
      <c r="AE110" s="80" t="b">
        <v>0</v>
      </c>
      <c r="AF110" s="80">
        <v>0</v>
      </c>
      <c r="AG110" s="88" t="s">
        <v>1557</v>
      </c>
      <c r="AH110" s="80" t="b">
        <v>1</v>
      </c>
      <c r="AI110" s="80" t="s">
        <v>1575</v>
      </c>
      <c r="AJ110" s="80"/>
      <c r="AK110" s="88" t="s">
        <v>1580</v>
      </c>
      <c r="AL110" s="80" t="b">
        <v>0</v>
      </c>
      <c r="AM110" s="80">
        <v>2</v>
      </c>
      <c r="AN110" s="88" t="s">
        <v>1388</v>
      </c>
      <c r="AO110" s="80" t="s">
        <v>1602</v>
      </c>
      <c r="AP110" s="80" t="b">
        <v>0</v>
      </c>
      <c r="AQ110" s="88" t="s">
        <v>1388</v>
      </c>
      <c r="AR110" s="80" t="s">
        <v>210</v>
      </c>
      <c r="AS110" s="80">
        <v>0</v>
      </c>
      <c r="AT110" s="80">
        <v>0</v>
      </c>
      <c r="AU110" s="80"/>
      <c r="AV110" s="80"/>
      <c r="AW110" s="80"/>
      <c r="AX110" s="80"/>
      <c r="AY110" s="80"/>
      <c r="AZ110" s="80"/>
      <c r="BA110" s="80"/>
      <c r="BB110" s="80"/>
      <c r="BC110">
        <v>1</v>
      </c>
      <c r="BD110" s="79" t="str">
        <f>REPLACE(INDEX(GroupVertices[Group],MATCH(Edges[[#This Row],[Vertex 1]],GroupVertices[Vertex],0)),1,1,"")</f>
        <v>17</v>
      </c>
      <c r="BE110" s="79" t="str">
        <f>REPLACE(INDEX(GroupVertices[Group],MATCH(Edges[[#This Row],[Vertex 2]],GroupVertices[Vertex],0)),1,1,"")</f>
        <v>17</v>
      </c>
      <c r="BF110" s="48">
        <v>0</v>
      </c>
      <c r="BG110" s="49">
        <v>0</v>
      </c>
      <c r="BH110" s="48">
        <v>0</v>
      </c>
      <c r="BI110" s="49">
        <v>0</v>
      </c>
      <c r="BJ110" s="48">
        <v>0</v>
      </c>
      <c r="BK110" s="49">
        <v>0</v>
      </c>
      <c r="BL110" s="48">
        <v>22</v>
      </c>
      <c r="BM110" s="49">
        <v>100</v>
      </c>
      <c r="BN110" s="48">
        <v>22</v>
      </c>
    </row>
    <row r="111" spans="1:66" ht="15">
      <c r="A111" s="65" t="s">
        <v>290</v>
      </c>
      <c r="B111" s="65" t="s">
        <v>290</v>
      </c>
      <c r="C111" s="66" t="s">
        <v>4147</v>
      </c>
      <c r="D111" s="67">
        <v>3</v>
      </c>
      <c r="E111" s="68"/>
      <c r="F111" s="69">
        <v>28</v>
      </c>
      <c r="G111" s="66"/>
      <c r="H111" s="70"/>
      <c r="I111" s="71"/>
      <c r="J111" s="71"/>
      <c r="K111" s="34" t="s">
        <v>65</v>
      </c>
      <c r="L111" s="78">
        <v>111</v>
      </c>
      <c r="M111" s="78"/>
      <c r="N111" s="73"/>
      <c r="O111" s="80" t="s">
        <v>210</v>
      </c>
      <c r="P111" s="82">
        <v>43653.05233796296</v>
      </c>
      <c r="Q111" s="80" t="s">
        <v>474</v>
      </c>
      <c r="R111" s="80"/>
      <c r="S111" s="80"/>
      <c r="T111" s="80" t="s">
        <v>713</v>
      </c>
      <c r="U111" s="84" t="s">
        <v>815</v>
      </c>
      <c r="V111" s="84" t="s">
        <v>815</v>
      </c>
      <c r="W111" s="82">
        <v>43653.05233796296</v>
      </c>
      <c r="X111" s="86">
        <v>43653</v>
      </c>
      <c r="Y111" s="88" t="s">
        <v>986</v>
      </c>
      <c r="Z111" s="84" t="s">
        <v>1186</v>
      </c>
      <c r="AA111" s="80"/>
      <c r="AB111" s="80"/>
      <c r="AC111" s="88" t="s">
        <v>1390</v>
      </c>
      <c r="AD111" s="80"/>
      <c r="AE111" s="80" t="b">
        <v>0</v>
      </c>
      <c r="AF111" s="80">
        <v>5</v>
      </c>
      <c r="AG111" s="88" t="s">
        <v>1557</v>
      </c>
      <c r="AH111" s="80" t="b">
        <v>0</v>
      </c>
      <c r="AI111" s="80" t="s">
        <v>1573</v>
      </c>
      <c r="AJ111" s="80"/>
      <c r="AK111" s="88" t="s">
        <v>1557</v>
      </c>
      <c r="AL111" s="80" t="b">
        <v>0</v>
      </c>
      <c r="AM111" s="80">
        <v>0</v>
      </c>
      <c r="AN111" s="88" t="s">
        <v>1557</v>
      </c>
      <c r="AO111" s="80" t="s">
        <v>1590</v>
      </c>
      <c r="AP111" s="80" t="b">
        <v>0</v>
      </c>
      <c r="AQ111" s="88" t="s">
        <v>1390</v>
      </c>
      <c r="AR111" s="80" t="s">
        <v>210</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v>0</v>
      </c>
      <c r="BG111" s="49">
        <v>0</v>
      </c>
      <c r="BH111" s="48">
        <v>1</v>
      </c>
      <c r="BI111" s="49">
        <v>2.2222222222222223</v>
      </c>
      <c r="BJ111" s="48">
        <v>0</v>
      </c>
      <c r="BK111" s="49">
        <v>0</v>
      </c>
      <c r="BL111" s="48">
        <v>44</v>
      </c>
      <c r="BM111" s="49">
        <v>97.77777777777777</v>
      </c>
      <c r="BN111" s="48">
        <v>45</v>
      </c>
    </row>
    <row r="112" spans="1:66" ht="15">
      <c r="A112" s="65" t="s">
        <v>291</v>
      </c>
      <c r="B112" s="65" t="s">
        <v>405</v>
      </c>
      <c r="C112" s="66" t="s">
        <v>4147</v>
      </c>
      <c r="D112" s="67">
        <v>3</v>
      </c>
      <c r="E112" s="68"/>
      <c r="F112" s="69">
        <v>28</v>
      </c>
      <c r="G112" s="66"/>
      <c r="H112" s="70"/>
      <c r="I112" s="71"/>
      <c r="J112" s="71"/>
      <c r="K112" s="34" t="s">
        <v>65</v>
      </c>
      <c r="L112" s="78">
        <v>112</v>
      </c>
      <c r="M112" s="78"/>
      <c r="N112" s="73"/>
      <c r="O112" s="80" t="s">
        <v>439</v>
      </c>
      <c r="P112" s="82">
        <v>43389.43336805556</v>
      </c>
      <c r="Q112" s="80" t="s">
        <v>475</v>
      </c>
      <c r="R112" s="80"/>
      <c r="S112" s="80"/>
      <c r="T112" s="80" t="s">
        <v>714</v>
      </c>
      <c r="U112" s="84" t="s">
        <v>816</v>
      </c>
      <c r="V112" s="84" t="s">
        <v>816</v>
      </c>
      <c r="W112" s="82">
        <v>43389.43336805556</v>
      </c>
      <c r="X112" s="86">
        <v>43389</v>
      </c>
      <c r="Y112" s="88" t="s">
        <v>987</v>
      </c>
      <c r="Z112" s="84" t="s">
        <v>1187</v>
      </c>
      <c r="AA112" s="80"/>
      <c r="AB112" s="80"/>
      <c r="AC112" s="88" t="s">
        <v>1391</v>
      </c>
      <c r="AD112" s="80"/>
      <c r="AE112" s="80" t="b">
        <v>0</v>
      </c>
      <c r="AF112" s="80">
        <v>112</v>
      </c>
      <c r="AG112" s="88" t="s">
        <v>1557</v>
      </c>
      <c r="AH112" s="80" t="b">
        <v>0</v>
      </c>
      <c r="AI112" s="80" t="s">
        <v>1573</v>
      </c>
      <c r="AJ112" s="80"/>
      <c r="AK112" s="88" t="s">
        <v>1557</v>
      </c>
      <c r="AL112" s="80" t="b">
        <v>0</v>
      </c>
      <c r="AM112" s="80">
        <v>69</v>
      </c>
      <c r="AN112" s="88" t="s">
        <v>1557</v>
      </c>
      <c r="AO112" s="80" t="s">
        <v>1599</v>
      </c>
      <c r="AP112" s="80" t="b">
        <v>0</v>
      </c>
      <c r="AQ112" s="88" t="s">
        <v>1391</v>
      </c>
      <c r="AR112" s="80" t="s">
        <v>438</v>
      </c>
      <c r="AS112" s="80">
        <v>0</v>
      </c>
      <c r="AT112" s="80">
        <v>0</v>
      </c>
      <c r="AU112" s="80"/>
      <c r="AV112" s="80"/>
      <c r="AW112" s="80"/>
      <c r="AX112" s="80"/>
      <c r="AY112" s="80"/>
      <c r="AZ112" s="80"/>
      <c r="BA112" s="80"/>
      <c r="BB112" s="80"/>
      <c r="BC112">
        <v>1</v>
      </c>
      <c r="BD112" s="79" t="str">
        <f>REPLACE(INDEX(GroupVertices[Group],MATCH(Edges[[#This Row],[Vertex 1]],GroupVertices[Vertex],0)),1,1,"")</f>
        <v>16</v>
      </c>
      <c r="BE112" s="79" t="str">
        <f>REPLACE(INDEX(GroupVertices[Group],MATCH(Edges[[#This Row],[Vertex 2]],GroupVertices[Vertex],0)),1,1,"")</f>
        <v>16</v>
      </c>
      <c r="BF112" s="48">
        <v>0</v>
      </c>
      <c r="BG112" s="49">
        <v>0</v>
      </c>
      <c r="BH112" s="48">
        <v>1</v>
      </c>
      <c r="BI112" s="49">
        <v>6.25</v>
      </c>
      <c r="BJ112" s="48">
        <v>0</v>
      </c>
      <c r="BK112" s="49">
        <v>0</v>
      </c>
      <c r="BL112" s="48">
        <v>15</v>
      </c>
      <c r="BM112" s="49">
        <v>93.75</v>
      </c>
      <c r="BN112" s="48">
        <v>16</v>
      </c>
    </row>
    <row r="113" spans="1:66" ht="15">
      <c r="A113" s="65" t="s">
        <v>292</v>
      </c>
      <c r="B113" s="65" t="s">
        <v>291</v>
      </c>
      <c r="C113" s="66" t="s">
        <v>4147</v>
      </c>
      <c r="D113" s="67">
        <v>3</v>
      </c>
      <c r="E113" s="68"/>
      <c r="F113" s="69">
        <v>28</v>
      </c>
      <c r="G113" s="66"/>
      <c r="H113" s="70"/>
      <c r="I113" s="71"/>
      <c r="J113" s="71"/>
      <c r="K113" s="34" t="s">
        <v>65</v>
      </c>
      <c r="L113" s="78">
        <v>113</v>
      </c>
      <c r="M113" s="78"/>
      <c r="N113" s="73"/>
      <c r="O113" s="80" t="s">
        <v>438</v>
      </c>
      <c r="P113" s="82">
        <v>43653.15988425926</v>
      </c>
      <c r="Q113" s="80" t="s">
        <v>475</v>
      </c>
      <c r="R113" s="80"/>
      <c r="S113" s="80"/>
      <c r="T113" s="80" t="s">
        <v>714</v>
      </c>
      <c r="U113" s="80"/>
      <c r="V113" s="84" t="s">
        <v>898</v>
      </c>
      <c r="W113" s="82">
        <v>43653.15988425926</v>
      </c>
      <c r="X113" s="86">
        <v>43653</v>
      </c>
      <c r="Y113" s="88" t="s">
        <v>988</v>
      </c>
      <c r="Z113" s="84" t="s">
        <v>1188</v>
      </c>
      <c r="AA113" s="80"/>
      <c r="AB113" s="80"/>
      <c r="AC113" s="88" t="s">
        <v>1392</v>
      </c>
      <c r="AD113" s="80"/>
      <c r="AE113" s="80" t="b">
        <v>0</v>
      </c>
      <c r="AF113" s="80">
        <v>0</v>
      </c>
      <c r="AG113" s="88" t="s">
        <v>1557</v>
      </c>
      <c r="AH113" s="80" t="b">
        <v>0</v>
      </c>
      <c r="AI113" s="80" t="s">
        <v>1573</v>
      </c>
      <c r="AJ113" s="80"/>
      <c r="AK113" s="88" t="s">
        <v>1557</v>
      </c>
      <c r="AL113" s="80" t="b">
        <v>0</v>
      </c>
      <c r="AM113" s="80">
        <v>69</v>
      </c>
      <c r="AN113" s="88" t="s">
        <v>1391</v>
      </c>
      <c r="AO113" s="80" t="s">
        <v>1599</v>
      </c>
      <c r="AP113" s="80" t="b">
        <v>0</v>
      </c>
      <c r="AQ113" s="88" t="s">
        <v>1391</v>
      </c>
      <c r="AR113" s="80" t="s">
        <v>210</v>
      </c>
      <c r="AS113" s="80">
        <v>0</v>
      </c>
      <c r="AT113" s="80">
        <v>0</v>
      </c>
      <c r="AU113" s="80"/>
      <c r="AV113" s="80"/>
      <c r="AW113" s="80"/>
      <c r="AX113" s="80"/>
      <c r="AY113" s="80"/>
      <c r="AZ113" s="80"/>
      <c r="BA113" s="80"/>
      <c r="BB113" s="80"/>
      <c r="BC113">
        <v>1</v>
      </c>
      <c r="BD113" s="79" t="str">
        <f>REPLACE(INDEX(GroupVertices[Group],MATCH(Edges[[#This Row],[Vertex 1]],GroupVertices[Vertex],0)),1,1,"")</f>
        <v>16</v>
      </c>
      <c r="BE113" s="79" t="str">
        <f>REPLACE(INDEX(GroupVertices[Group],MATCH(Edges[[#This Row],[Vertex 2]],GroupVertices[Vertex],0)),1,1,"")</f>
        <v>16</v>
      </c>
      <c r="BF113" s="48"/>
      <c r="BG113" s="49"/>
      <c r="BH113" s="48"/>
      <c r="BI113" s="49"/>
      <c r="BJ113" s="48"/>
      <c r="BK113" s="49"/>
      <c r="BL113" s="48"/>
      <c r="BM113" s="49"/>
      <c r="BN113" s="48"/>
    </row>
    <row r="114" spans="1:66" ht="15">
      <c r="A114" s="65" t="s">
        <v>292</v>
      </c>
      <c r="B114" s="65" t="s">
        <v>405</v>
      </c>
      <c r="C114" s="66" t="s">
        <v>4147</v>
      </c>
      <c r="D114" s="67">
        <v>3</v>
      </c>
      <c r="E114" s="68"/>
      <c r="F114" s="69">
        <v>28</v>
      </c>
      <c r="G114" s="66"/>
      <c r="H114" s="70"/>
      <c r="I114" s="71"/>
      <c r="J114" s="71"/>
      <c r="K114" s="34" t="s">
        <v>65</v>
      </c>
      <c r="L114" s="78">
        <v>114</v>
      </c>
      <c r="M114" s="78"/>
      <c r="N114" s="73"/>
      <c r="O114" s="80" t="s">
        <v>439</v>
      </c>
      <c r="P114" s="82">
        <v>43653.15988425926</v>
      </c>
      <c r="Q114" s="80" t="s">
        <v>475</v>
      </c>
      <c r="R114" s="80"/>
      <c r="S114" s="80"/>
      <c r="T114" s="80" t="s">
        <v>714</v>
      </c>
      <c r="U114" s="80"/>
      <c r="V114" s="84" t="s">
        <v>898</v>
      </c>
      <c r="W114" s="82">
        <v>43653.15988425926</v>
      </c>
      <c r="X114" s="86">
        <v>43653</v>
      </c>
      <c r="Y114" s="88" t="s">
        <v>988</v>
      </c>
      <c r="Z114" s="84" t="s">
        <v>1188</v>
      </c>
      <c r="AA114" s="80"/>
      <c r="AB114" s="80"/>
      <c r="AC114" s="88" t="s">
        <v>1392</v>
      </c>
      <c r="AD114" s="80"/>
      <c r="AE114" s="80" t="b">
        <v>0</v>
      </c>
      <c r="AF114" s="80">
        <v>0</v>
      </c>
      <c r="AG114" s="88" t="s">
        <v>1557</v>
      </c>
      <c r="AH114" s="80" t="b">
        <v>0</v>
      </c>
      <c r="AI114" s="80" t="s">
        <v>1573</v>
      </c>
      <c r="AJ114" s="80"/>
      <c r="AK114" s="88" t="s">
        <v>1557</v>
      </c>
      <c r="AL114" s="80" t="b">
        <v>0</v>
      </c>
      <c r="AM114" s="80">
        <v>69</v>
      </c>
      <c r="AN114" s="88" t="s">
        <v>1391</v>
      </c>
      <c r="AO114" s="80" t="s">
        <v>1599</v>
      </c>
      <c r="AP114" s="80" t="b">
        <v>0</v>
      </c>
      <c r="AQ114" s="88" t="s">
        <v>1391</v>
      </c>
      <c r="AR114" s="80" t="s">
        <v>210</v>
      </c>
      <c r="AS114" s="80">
        <v>0</v>
      </c>
      <c r="AT114" s="80">
        <v>0</v>
      </c>
      <c r="AU114" s="80"/>
      <c r="AV114" s="80"/>
      <c r="AW114" s="80"/>
      <c r="AX114" s="80"/>
      <c r="AY114" s="80"/>
      <c r="AZ114" s="80"/>
      <c r="BA114" s="80"/>
      <c r="BB114" s="80"/>
      <c r="BC114">
        <v>1</v>
      </c>
      <c r="BD114" s="79" t="str">
        <f>REPLACE(INDEX(GroupVertices[Group],MATCH(Edges[[#This Row],[Vertex 1]],GroupVertices[Vertex],0)),1,1,"")</f>
        <v>16</v>
      </c>
      <c r="BE114" s="79" t="str">
        <f>REPLACE(INDEX(GroupVertices[Group],MATCH(Edges[[#This Row],[Vertex 2]],GroupVertices[Vertex],0)),1,1,"")</f>
        <v>16</v>
      </c>
      <c r="BF114" s="48">
        <v>0</v>
      </c>
      <c r="BG114" s="49">
        <v>0</v>
      </c>
      <c r="BH114" s="48">
        <v>1</v>
      </c>
      <c r="BI114" s="49">
        <v>6.25</v>
      </c>
      <c r="BJ114" s="48">
        <v>0</v>
      </c>
      <c r="BK114" s="49">
        <v>0</v>
      </c>
      <c r="BL114" s="48">
        <v>15</v>
      </c>
      <c r="BM114" s="49">
        <v>93.75</v>
      </c>
      <c r="BN114" s="48">
        <v>16</v>
      </c>
    </row>
    <row r="115" spans="1:66" ht="15">
      <c r="A115" s="65" t="s">
        <v>293</v>
      </c>
      <c r="B115" s="65" t="s">
        <v>406</v>
      </c>
      <c r="C115" s="66" t="s">
        <v>4147</v>
      </c>
      <c r="D115" s="67">
        <v>3</v>
      </c>
      <c r="E115" s="68"/>
      <c r="F115" s="69">
        <v>28</v>
      </c>
      <c r="G115" s="66"/>
      <c r="H115" s="70"/>
      <c r="I115" s="71"/>
      <c r="J115" s="71"/>
      <c r="K115" s="34" t="s">
        <v>65</v>
      </c>
      <c r="L115" s="78">
        <v>115</v>
      </c>
      <c r="M115" s="78"/>
      <c r="N115" s="73"/>
      <c r="O115" s="80" t="s">
        <v>439</v>
      </c>
      <c r="P115" s="82">
        <v>43653.24023148148</v>
      </c>
      <c r="Q115" s="80" t="s">
        <v>476</v>
      </c>
      <c r="R115" s="80"/>
      <c r="S115" s="80"/>
      <c r="T115" s="80" t="s">
        <v>715</v>
      </c>
      <c r="U115" s="80"/>
      <c r="V115" s="84" t="s">
        <v>899</v>
      </c>
      <c r="W115" s="82">
        <v>43653.24023148148</v>
      </c>
      <c r="X115" s="86">
        <v>43653</v>
      </c>
      <c r="Y115" s="88" t="s">
        <v>989</v>
      </c>
      <c r="Z115" s="84" t="s">
        <v>1189</v>
      </c>
      <c r="AA115" s="80"/>
      <c r="AB115" s="80"/>
      <c r="AC115" s="88" t="s">
        <v>1393</v>
      </c>
      <c r="AD115" s="88" t="s">
        <v>1550</v>
      </c>
      <c r="AE115" s="80" t="b">
        <v>0</v>
      </c>
      <c r="AF115" s="80">
        <v>0</v>
      </c>
      <c r="AG115" s="88" t="s">
        <v>1562</v>
      </c>
      <c r="AH115" s="80" t="b">
        <v>0</v>
      </c>
      <c r="AI115" s="80" t="s">
        <v>1573</v>
      </c>
      <c r="AJ115" s="80"/>
      <c r="AK115" s="88" t="s">
        <v>1557</v>
      </c>
      <c r="AL115" s="80" t="b">
        <v>0</v>
      </c>
      <c r="AM115" s="80">
        <v>1</v>
      </c>
      <c r="AN115" s="88" t="s">
        <v>1557</v>
      </c>
      <c r="AO115" s="80" t="s">
        <v>1599</v>
      </c>
      <c r="AP115" s="80" t="b">
        <v>0</v>
      </c>
      <c r="AQ115" s="88" t="s">
        <v>1550</v>
      </c>
      <c r="AR115" s="80" t="s">
        <v>210</v>
      </c>
      <c r="AS115" s="80">
        <v>0</v>
      </c>
      <c r="AT115" s="80">
        <v>0</v>
      </c>
      <c r="AU115" s="80"/>
      <c r="AV115" s="80"/>
      <c r="AW115" s="80"/>
      <c r="AX115" s="80"/>
      <c r="AY115" s="80"/>
      <c r="AZ115" s="80"/>
      <c r="BA115" s="80"/>
      <c r="BB115" s="80"/>
      <c r="BC115">
        <v>1</v>
      </c>
      <c r="BD115" s="79" t="str">
        <f>REPLACE(INDEX(GroupVertices[Group],MATCH(Edges[[#This Row],[Vertex 1]],GroupVertices[Vertex],0)),1,1,"")</f>
        <v>7</v>
      </c>
      <c r="BE115" s="79" t="str">
        <f>REPLACE(INDEX(GroupVertices[Group],MATCH(Edges[[#This Row],[Vertex 2]],GroupVertices[Vertex],0)),1,1,"")</f>
        <v>7</v>
      </c>
      <c r="BF115" s="48"/>
      <c r="BG115" s="49"/>
      <c r="BH115" s="48"/>
      <c r="BI115" s="49"/>
      <c r="BJ115" s="48"/>
      <c r="BK115" s="49"/>
      <c r="BL115" s="48"/>
      <c r="BM115" s="49"/>
      <c r="BN115" s="48"/>
    </row>
    <row r="116" spans="1:66" ht="15">
      <c r="A116" s="65" t="s">
        <v>293</v>
      </c>
      <c r="B116" s="65" t="s">
        <v>407</v>
      </c>
      <c r="C116" s="66" t="s">
        <v>4147</v>
      </c>
      <c r="D116" s="67">
        <v>3</v>
      </c>
      <c r="E116" s="68"/>
      <c r="F116" s="69">
        <v>28</v>
      </c>
      <c r="G116" s="66"/>
      <c r="H116" s="70"/>
      <c r="I116" s="71"/>
      <c r="J116" s="71"/>
      <c r="K116" s="34" t="s">
        <v>65</v>
      </c>
      <c r="L116" s="78">
        <v>116</v>
      </c>
      <c r="M116" s="78"/>
      <c r="N116" s="73"/>
      <c r="O116" s="80" t="s">
        <v>439</v>
      </c>
      <c r="P116" s="82">
        <v>43653.24023148148</v>
      </c>
      <c r="Q116" s="80" t="s">
        <v>476</v>
      </c>
      <c r="R116" s="80"/>
      <c r="S116" s="80"/>
      <c r="T116" s="80" t="s">
        <v>715</v>
      </c>
      <c r="U116" s="80"/>
      <c r="V116" s="84" t="s">
        <v>899</v>
      </c>
      <c r="W116" s="82">
        <v>43653.24023148148</v>
      </c>
      <c r="X116" s="86">
        <v>43653</v>
      </c>
      <c r="Y116" s="88" t="s">
        <v>989</v>
      </c>
      <c r="Z116" s="84" t="s">
        <v>1189</v>
      </c>
      <c r="AA116" s="80"/>
      <c r="AB116" s="80"/>
      <c r="AC116" s="88" t="s">
        <v>1393</v>
      </c>
      <c r="AD116" s="88" t="s">
        <v>1550</v>
      </c>
      <c r="AE116" s="80" t="b">
        <v>0</v>
      </c>
      <c r="AF116" s="80">
        <v>0</v>
      </c>
      <c r="AG116" s="88" t="s">
        <v>1562</v>
      </c>
      <c r="AH116" s="80" t="b">
        <v>0</v>
      </c>
      <c r="AI116" s="80" t="s">
        <v>1573</v>
      </c>
      <c r="AJ116" s="80"/>
      <c r="AK116" s="88" t="s">
        <v>1557</v>
      </c>
      <c r="AL116" s="80" t="b">
        <v>0</v>
      </c>
      <c r="AM116" s="80">
        <v>1</v>
      </c>
      <c r="AN116" s="88" t="s">
        <v>1557</v>
      </c>
      <c r="AO116" s="80" t="s">
        <v>1599</v>
      </c>
      <c r="AP116" s="80" t="b">
        <v>0</v>
      </c>
      <c r="AQ116" s="88" t="s">
        <v>1550</v>
      </c>
      <c r="AR116" s="80" t="s">
        <v>210</v>
      </c>
      <c r="AS116" s="80">
        <v>0</v>
      </c>
      <c r="AT116" s="80">
        <v>0</v>
      </c>
      <c r="AU116" s="80"/>
      <c r="AV116" s="80"/>
      <c r="AW116" s="80"/>
      <c r="AX116" s="80"/>
      <c r="AY116" s="80"/>
      <c r="AZ116" s="80"/>
      <c r="BA116" s="80"/>
      <c r="BB116" s="80"/>
      <c r="BC116">
        <v>1</v>
      </c>
      <c r="BD116" s="79" t="str">
        <f>REPLACE(INDEX(GroupVertices[Group],MATCH(Edges[[#This Row],[Vertex 1]],GroupVertices[Vertex],0)),1,1,"")</f>
        <v>7</v>
      </c>
      <c r="BE116" s="79" t="str">
        <f>REPLACE(INDEX(GroupVertices[Group],MATCH(Edges[[#This Row],[Vertex 2]],GroupVertices[Vertex],0)),1,1,"")</f>
        <v>7</v>
      </c>
      <c r="BF116" s="48"/>
      <c r="BG116" s="49"/>
      <c r="BH116" s="48"/>
      <c r="BI116" s="49"/>
      <c r="BJ116" s="48"/>
      <c r="BK116" s="49"/>
      <c r="BL116" s="48"/>
      <c r="BM116" s="49"/>
      <c r="BN116" s="48"/>
    </row>
    <row r="117" spans="1:66" ht="15">
      <c r="A117" s="65" t="s">
        <v>293</v>
      </c>
      <c r="B117" s="65" t="s">
        <v>408</v>
      </c>
      <c r="C117" s="66" t="s">
        <v>4147</v>
      </c>
      <c r="D117" s="67">
        <v>3</v>
      </c>
      <c r="E117" s="68"/>
      <c r="F117" s="69">
        <v>28</v>
      </c>
      <c r="G117" s="66"/>
      <c r="H117" s="70"/>
      <c r="I117" s="71"/>
      <c r="J117" s="71"/>
      <c r="K117" s="34" t="s">
        <v>65</v>
      </c>
      <c r="L117" s="78">
        <v>117</v>
      </c>
      <c r="M117" s="78"/>
      <c r="N117" s="73"/>
      <c r="O117" s="80" t="s">
        <v>439</v>
      </c>
      <c r="P117" s="82">
        <v>43653.24023148148</v>
      </c>
      <c r="Q117" s="80" t="s">
        <v>476</v>
      </c>
      <c r="R117" s="80"/>
      <c r="S117" s="80"/>
      <c r="T117" s="80" t="s">
        <v>715</v>
      </c>
      <c r="U117" s="80"/>
      <c r="V117" s="84" t="s">
        <v>899</v>
      </c>
      <c r="W117" s="82">
        <v>43653.24023148148</v>
      </c>
      <c r="X117" s="86">
        <v>43653</v>
      </c>
      <c r="Y117" s="88" t="s">
        <v>989</v>
      </c>
      <c r="Z117" s="84" t="s">
        <v>1189</v>
      </c>
      <c r="AA117" s="80"/>
      <c r="AB117" s="80"/>
      <c r="AC117" s="88" t="s">
        <v>1393</v>
      </c>
      <c r="AD117" s="88" t="s">
        <v>1550</v>
      </c>
      <c r="AE117" s="80" t="b">
        <v>0</v>
      </c>
      <c r="AF117" s="80">
        <v>0</v>
      </c>
      <c r="AG117" s="88" t="s">
        <v>1562</v>
      </c>
      <c r="AH117" s="80" t="b">
        <v>0</v>
      </c>
      <c r="AI117" s="80" t="s">
        <v>1573</v>
      </c>
      <c r="AJ117" s="80"/>
      <c r="AK117" s="88" t="s">
        <v>1557</v>
      </c>
      <c r="AL117" s="80" t="b">
        <v>0</v>
      </c>
      <c r="AM117" s="80">
        <v>1</v>
      </c>
      <c r="AN117" s="88" t="s">
        <v>1557</v>
      </c>
      <c r="AO117" s="80" t="s">
        <v>1599</v>
      </c>
      <c r="AP117" s="80" t="b">
        <v>0</v>
      </c>
      <c r="AQ117" s="88" t="s">
        <v>1550</v>
      </c>
      <c r="AR117" s="80" t="s">
        <v>210</v>
      </c>
      <c r="AS117" s="80">
        <v>0</v>
      </c>
      <c r="AT117" s="80">
        <v>0</v>
      </c>
      <c r="AU117" s="80"/>
      <c r="AV117" s="80"/>
      <c r="AW117" s="80"/>
      <c r="AX117" s="80"/>
      <c r="AY117" s="80"/>
      <c r="AZ117" s="80"/>
      <c r="BA117" s="80"/>
      <c r="BB117" s="80"/>
      <c r="BC117">
        <v>1</v>
      </c>
      <c r="BD117" s="79" t="str">
        <f>REPLACE(INDEX(GroupVertices[Group],MATCH(Edges[[#This Row],[Vertex 1]],GroupVertices[Vertex],0)),1,1,"")</f>
        <v>7</v>
      </c>
      <c r="BE117" s="79" t="str">
        <f>REPLACE(INDEX(GroupVertices[Group],MATCH(Edges[[#This Row],[Vertex 2]],GroupVertices[Vertex],0)),1,1,"")</f>
        <v>7</v>
      </c>
      <c r="BF117" s="48"/>
      <c r="BG117" s="49"/>
      <c r="BH117" s="48"/>
      <c r="BI117" s="49"/>
      <c r="BJ117" s="48"/>
      <c r="BK117" s="49"/>
      <c r="BL117" s="48"/>
      <c r="BM117" s="49"/>
      <c r="BN117" s="48"/>
    </row>
    <row r="118" spans="1:66" ht="15">
      <c r="A118" s="65" t="s">
        <v>293</v>
      </c>
      <c r="B118" s="65" t="s">
        <v>409</v>
      </c>
      <c r="C118" s="66" t="s">
        <v>4147</v>
      </c>
      <c r="D118" s="67">
        <v>3</v>
      </c>
      <c r="E118" s="68"/>
      <c r="F118" s="69">
        <v>28</v>
      </c>
      <c r="G118" s="66"/>
      <c r="H118" s="70"/>
      <c r="I118" s="71"/>
      <c r="J118" s="71"/>
      <c r="K118" s="34" t="s">
        <v>65</v>
      </c>
      <c r="L118" s="78">
        <v>118</v>
      </c>
      <c r="M118" s="78"/>
      <c r="N118" s="73"/>
      <c r="O118" s="80" t="s">
        <v>439</v>
      </c>
      <c r="P118" s="82">
        <v>43653.24023148148</v>
      </c>
      <c r="Q118" s="80" t="s">
        <v>476</v>
      </c>
      <c r="R118" s="80"/>
      <c r="S118" s="80"/>
      <c r="T118" s="80" t="s">
        <v>715</v>
      </c>
      <c r="U118" s="80"/>
      <c r="V118" s="84" t="s">
        <v>899</v>
      </c>
      <c r="W118" s="82">
        <v>43653.24023148148</v>
      </c>
      <c r="X118" s="86">
        <v>43653</v>
      </c>
      <c r="Y118" s="88" t="s">
        <v>989</v>
      </c>
      <c r="Z118" s="84" t="s">
        <v>1189</v>
      </c>
      <c r="AA118" s="80"/>
      <c r="AB118" s="80"/>
      <c r="AC118" s="88" t="s">
        <v>1393</v>
      </c>
      <c r="AD118" s="88" t="s">
        <v>1550</v>
      </c>
      <c r="AE118" s="80" t="b">
        <v>0</v>
      </c>
      <c r="AF118" s="80">
        <v>0</v>
      </c>
      <c r="AG118" s="88" t="s">
        <v>1562</v>
      </c>
      <c r="AH118" s="80" t="b">
        <v>0</v>
      </c>
      <c r="AI118" s="80" t="s">
        <v>1573</v>
      </c>
      <c r="AJ118" s="80"/>
      <c r="AK118" s="88" t="s">
        <v>1557</v>
      </c>
      <c r="AL118" s="80" t="b">
        <v>0</v>
      </c>
      <c r="AM118" s="80">
        <v>1</v>
      </c>
      <c r="AN118" s="88" t="s">
        <v>1557</v>
      </c>
      <c r="AO118" s="80" t="s">
        <v>1599</v>
      </c>
      <c r="AP118" s="80" t="b">
        <v>0</v>
      </c>
      <c r="AQ118" s="88" t="s">
        <v>1550</v>
      </c>
      <c r="AR118" s="80" t="s">
        <v>210</v>
      </c>
      <c r="AS118" s="80">
        <v>0</v>
      </c>
      <c r="AT118" s="80">
        <v>0</v>
      </c>
      <c r="AU118" s="80"/>
      <c r="AV118" s="80"/>
      <c r="AW118" s="80"/>
      <c r="AX118" s="80"/>
      <c r="AY118" s="80"/>
      <c r="AZ118" s="80"/>
      <c r="BA118" s="80"/>
      <c r="BB118" s="80"/>
      <c r="BC118">
        <v>1</v>
      </c>
      <c r="BD118" s="79" t="str">
        <f>REPLACE(INDEX(GroupVertices[Group],MATCH(Edges[[#This Row],[Vertex 1]],GroupVertices[Vertex],0)),1,1,"")</f>
        <v>7</v>
      </c>
      <c r="BE118" s="79" t="str">
        <f>REPLACE(INDEX(GroupVertices[Group],MATCH(Edges[[#This Row],[Vertex 2]],GroupVertices[Vertex],0)),1,1,"")</f>
        <v>7</v>
      </c>
      <c r="BF118" s="48"/>
      <c r="BG118" s="49"/>
      <c r="BH118" s="48"/>
      <c r="BI118" s="49"/>
      <c r="BJ118" s="48"/>
      <c r="BK118" s="49"/>
      <c r="BL118" s="48"/>
      <c r="BM118" s="49"/>
      <c r="BN118" s="48"/>
    </row>
    <row r="119" spans="1:66" ht="15">
      <c r="A119" s="65" t="s">
        <v>293</v>
      </c>
      <c r="B119" s="65" t="s">
        <v>410</v>
      </c>
      <c r="C119" s="66" t="s">
        <v>4147</v>
      </c>
      <c r="D119" s="67">
        <v>3</v>
      </c>
      <c r="E119" s="68"/>
      <c r="F119" s="69">
        <v>28</v>
      </c>
      <c r="G119" s="66"/>
      <c r="H119" s="70"/>
      <c r="I119" s="71"/>
      <c r="J119" s="71"/>
      <c r="K119" s="34" t="s">
        <v>65</v>
      </c>
      <c r="L119" s="78">
        <v>119</v>
      </c>
      <c r="M119" s="78"/>
      <c r="N119" s="73"/>
      <c r="O119" s="80" t="s">
        <v>440</v>
      </c>
      <c r="P119" s="82">
        <v>43653.24023148148</v>
      </c>
      <c r="Q119" s="80" t="s">
        <v>476</v>
      </c>
      <c r="R119" s="80"/>
      <c r="S119" s="80"/>
      <c r="T119" s="80" t="s">
        <v>715</v>
      </c>
      <c r="U119" s="80"/>
      <c r="V119" s="84" t="s">
        <v>899</v>
      </c>
      <c r="W119" s="82">
        <v>43653.24023148148</v>
      </c>
      <c r="X119" s="86">
        <v>43653</v>
      </c>
      <c r="Y119" s="88" t="s">
        <v>989</v>
      </c>
      <c r="Z119" s="84" t="s">
        <v>1189</v>
      </c>
      <c r="AA119" s="80"/>
      <c r="AB119" s="80"/>
      <c r="AC119" s="88" t="s">
        <v>1393</v>
      </c>
      <c r="AD119" s="88" t="s">
        <v>1550</v>
      </c>
      <c r="AE119" s="80" t="b">
        <v>0</v>
      </c>
      <c r="AF119" s="80">
        <v>0</v>
      </c>
      <c r="AG119" s="88" t="s">
        <v>1562</v>
      </c>
      <c r="AH119" s="80" t="b">
        <v>0</v>
      </c>
      <c r="AI119" s="80" t="s">
        <v>1573</v>
      </c>
      <c r="AJ119" s="80"/>
      <c r="AK119" s="88" t="s">
        <v>1557</v>
      </c>
      <c r="AL119" s="80" t="b">
        <v>0</v>
      </c>
      <c r="AM119" s="80">
        <v>1</v>
      </c>
      <c r="AN119" s="88" t="s">
        <v>1557</v>
      </c>
      <c r="AO119" s="80" t="s">
        <v>1599</v>
      </c>
      <c r="AP119" s="80" t="b">
        <v>0</v>
      </c>
      <c r="AQ119" s="88" t="s">
        <v>1550</v>
      </c>
      <c r="AR119" s="80" t="s">
        <v>210</v>
      </c>
      <c r="AS119" s="80">
        <v>0</v>
      </c>
      <c r="AT119" s="80">
        <v>0</v>
      </c>
      <c r="AU119" s="80"/>
      <c r="AV119" s="80"/>
      <c r="AW119" s="80"/>
      <c r="AX119" s="80"/>
      <c r="AY119" s="80"/>
      <c r="AZ119" s="80"/>
      <c r="BA119" s="80"/>
      <c r="BB119" s="80"/>
      <c r="BC119">
        <v>1</v>
      </c>
      <c r="BD119" s="79" t="str">
        <f>REPLACE(INDEX(GroupVertices[Group],MATCH(Edges[[#This Row],[Vertex 1]],GroupVertices[Vertex],0)),1,1,"")</f>
        <v>7</v>
      </c>
      <c r="BE119" s="79" t="str">
        <f>REPLACE(INDEX(GroupVertices[Group],MATCH(Edges[[#This Row],[Vertex 2]],GroupVertices[Vertex],0)),1,1,"")</f>
        <v>7</v>
      </c>
      <c r="BF119" s="48">
        <v>0</v>
      </c>
      <c r="BG119" s="49">
        <v>0</v>
      </c>
      <c r="BH119" s="48">
        <v>0</v>
      </c>
      <c r="BI119" s="49">
        <v>0</v>
      </c>
      <c r="BJ119" s="48">
        <v>0</v>
      </c>
      <c r="BK119" s="49">
        <v>0</v>
      </c>
      <c r="BL119" s="48">
        <v>12</v>
      </c>
      <c r="BM119" s="49">
        <v>100</v>
      </c>
      <c r="BN119" s="48">
        <v>12</v>
      </c>
    </row>
    <row r="120" spans="1:66" ht="15">
      <c r="A120" s="65" t="s">
        <v>252</v>
      </c>
      <c r="B120" s="65" t="s">
        <v>359</v>
      </c>
      <c r="C120" s="66" t="s">
        <v>4148</v>
      </c>
      <c r="D120" s="67">
        <v>4.166666666666667</v>
      </c>
      <c r="E120" s="68"/>
      <c r="F120" s="69">
        <v>24.166666666666668</v>
      </c>
      <c r="G120" s="66"/>
      <c r="H120" s="70"/>
      <c r="I120" s="71"/>
      <c r="J120" s="71"/>
      <c r="K120" s="34" t="s">
        <v>65</v>
      </c>
      <c r="L120" s="78">
        <v>120</v>
      </c>
      <c r="M120" s="78"/>
      <c r="N120" s="73"/>
      <c r="O120" s="80" t="s">
        <v>439</v>
      </c>
      <c r="P120" s="82">
        <v>43647.72133101852</v>
      </c>
      <c r="Q120" s="80" t="s">
        <v>445</v>
      </c>
      <c r="R120" s="84" t="s">
        <v>557</v>
      </c>
      <c r="S120" s="80" t="s">
        <v>635</v>
      </c>
      <c r="T120" s="80" t="s">
        <v>682</v>
      </c>
      <c r="U120" s="80"/>
      <c r="V120" s="84" t="s">
        <v>867</v>
      </c>
      <c r="W120" s="82">
        <v>43647.72133101852</v>
      </c>
      <c r="X120" s="86">
        <v>43647</v>
      </c>
      <c r="Y120" s="88" t="s">
        <v>942</v>
      </c>
      <c r="Z120" s="84" t="s">
        <v>1142</v>
      </c>
      <c r="AA120" s="80"/>
      <c r="AB120" s="80"/>
      <c r="AC120" s="88" t="s">
        <v>1346</v>
      </c>
      <c r="AD120" s="80"/>
      <c r="AE120" s="80" t="b">
        <v>0</v>
      </c>
      <c r="AF120" s="80">
        <v>12</v>
      </c>
      <c r="AG120" s="88" t="s">
        <v>1557</v>
      </c>
      <c r="AH120" s="80" t="b">
        <v>0</v>
      </c>
      <c r="AI120" s="80" t="s">
        <v>1573</v>
      </c>
      <c r="AJ120" s="80"/>
      <c r="AK120" s="88" t="s">
        <v>1557</v>
      </c>
      <c r="AL120" s="80" t="b">
        <v>0</v>
      </c>
      <c r="AM120" s="80">
        <v>7</v>
      </c>
      <c r="AN120" s="88" t="s">
        <v>1557</v>
      </c>
      <c r="AO120" s="80" t="s">
        <v>1590</v>
      </c>
      <c r="AP120" s="80" t="b">
        <v>0</v>
      </c>
      <c r="AQ120" s="88" t="s">
        <v>1346</v>
      </c>
      <c r="AR120" s="80" t="s">
        <v>438</v>
      </c>
      <c r="AS120" s="80">
        <v>0</v>
      </c>
      <c r="AT120" s="80">
        <v>0</v>
      </c>
      <c r="AU120" s="80"/>
      <c r="AV120" s="80"/>
      <c r="AW120" s="80"/>
      <c r="AX120" s="80"/>
      <c r="AY120" s="80"/>
      <c r="AZ120" s="80"/>
      <c r="BA120" s="80"/>
      <c r="BB120" s="80"/>
      <c r="BC120">
        <v>2</v>
      </c>
      <c r="BD120" s="79" t="str">
        <f>REPLACE(INDEX(GroupVertices[Group],MATCH(Edges[[#This Row],[Vertex 1]],GroupVertices[Vertex],0)),1,1,"")</f>
        <v>4</v>
      </c>
      <c r="BE120" s="79" t="str">
        <f>REPLACE(INDEX(GroupVertices[Group],MATCH(Edges[[#This Row],[Vertex 2]],GroupVertices[Vertex],0)),1,1,"")</f>
        <v>4</v>
      </c>
      <c r="BF120" s="48">
        <v>0</v>
      </c>
      <c r="BG120" s="49">
        <v>0</v>
      </c>
      <c r="BH120" s="48">
        <v>0</v>
      </c>
      <c r="BI120" s="49">
        <v>0</v>
      </c>
      <c r="BJ120" s="48">
        <v>0</v>
      </c>
      <c r="BK120" s="49">
        <v>0</v>
      </c>
      <c r="BL120" s="48">
        <v>33</v>
      </c>
      <c r="BM120" s="49">
        <v>100</v>
      </c>
      <c r="BN120" s="48">
        <v>33</v>
      </c>
    </row>
    <row r="121" spans="1:66" ht="15">
      <c r="A121" s="65" t="s">
        <v>252</v>
      </c>
      <c r="B121" s="65" t="s">
        <v>359</v>
      </c>
      <c r="C121" s="66" t="s">
        <v>4148</v>
      </c>
      <c r="D121" s="67">
        <v>4.166666666666667</v>
      </c>
      <c r="E121" s="68"/>
      <c r="F121" s="69">
        <v>24.166666666666668</v>
      </c>
      <c r="G121" s="66"/>
      <c r="H121" s="70"/>
      <c r="I121" s="71"/>
      <c r="J121" s="71"/>
      <c r="K121" s="34" t="s">
        <v>65</v>
      </c>
      <c r="L121" s="78">
        <v>121</v>
      </c>
      <c r="M121" s="78"/>
      <c r="N121" s="73"/>
      <c r="O121" s="80" t="s">
        <v>439</v>
      </c>
      <c r="P121" s="82">
        <v>43647.867627314816</v>
      </c>
      <c r="Q121" s="80" t="s">
        <v>477</v>
      </c>
      <c r="R121" s="84" t="s">
        <v>578</v>
      </c>
      <c r="S121" s="80" t="s">
        <v>649</v>
      </c>
      <c r="T121" s="80" t="s">
        <v>716</v>
      </c>
      <c r="U121" s="80"/>
      <c r="V121" s="84" t="s">
        <v>867</v>
      </c>
      <c r="W121" s="82">
        <v>43647.867627314816</v>
      </c>
      <c r="X121" s="86">
        <v>43647</v>
      </c>
      <c r="Y121" s="88" t="s">
        <v>990</v>
      </c>
      <c r="Z121" s="84" t="s">
        <v>1190</v>
      </c>
      <c r="AA121" s="80"/>
      <c r="AB121" s="80"/>
      <c r="AC121" s="88" t="s">
        <v>1394</v>
      </c>
      <c r="AD121" s="80"/>
      <c r="AE121" s="80" t="b">
        <v>0</v>
      </c>
      <c r="AF121" s="80">
        <v>20</v>
      </c>
      <c r="AG121" s="88" t="s">
        <v>1557</v>
      </c>
      <c r="AH121" s="80" t="b">
        <v>0</v>
      </c>
      <c r="AI121" s="80" t="s">
        <v>1573</v>
      </c>
      <c r="AJ121" s="80"/>
      <c r="AK121" s="88" t="s">
        <v>1557</v>
      </c>
      <c r="AL121" s="80" t="b">
        <v>0</v>
      </c>
      <c r="AM121" s="80">
        <v>10</v>
      </c>
      <c r="AN121" s="88" t="s">
        <v>1557</v>
      </c>
      <c r="AO121" s="80" t="s">
        <v>1590</v>
      </c>
      <c r="AP121" s="80" t="b">
        <v>0</v>
      </c>
      <c r="AQ121" s="88" t="s">
        <v>1394</v>
      </c>
      <c r="AR121" s="80" t="s">
        <v>438</v>
      </c>
      <c r="AS121" s="80">
        <v>0</v>
      </c>
      <c r="AT121" s="80">
        <v>0</v>
      </c>
      <c r="AU121" s="80"/>
      <c r="AV121" s="80"/>
      <c r="AW121" s="80"/>
      <c r="AX121" s="80"/>
      <c r="AY121" s="80"/>
      <c r="AZ121" s="80"/>
      <c r="BA121" s="80"/>
      <c r="BB121" s="80"/>
      <c r="BC121">
        <v>2</v>
      </c>
      <c r="BD121" s="79" t="str">
        <f>REPLACE(INDEX(GroupVertices[Group],MATCH(Edges[[#This Row],[Vertex 1]],GroupVertices[Vertex],0)),1,1,"")</f>
        <v>4</v>
      </c>
      <c r="BE121" s="79" t="str">
        <f>REPLACE(INDEX(GroupVertices[Group],MATCH(Edges[[#This Row],[Vertex 2]],GroupVertices[Vertex],0)),1,1,"")</f>
        <v>4</v>
      </c>
      <c r="BF121" s="48"/>
      <c r="BG121" s="49"/>
      <c r="BH121" s="48"/>
      <c r="BI121" s="49"/>
      <c r="BJ121" s="48"/>
      <c r="BK121" s="49"/>
      <c r="BL121" s="48"/>
      <c r="BM121" s="49"/>
      <c r="BN121" s="48"/>
    </row>
    <row r="122" spans="1:66" ht="15">
      <c r="A122" s="65" t="s">
        <v>252</v>
      </c>
      <c r="B122" s="65" t="s">
        <v>411</v>
      </c>
      <c r="C122" s="66" t="s">
        <v>4147</v>
      </c>
      <c r="D122" s="67">
        <v>3</v>
      </c>
      <c r="E122" s="68"/>
      <c r="F122" s="69">
        <v>28</v>
      </c>
      <c r="G122" s="66"/>
      <c r="H122" s="70"/>
      <c r="I122" s="71"/>
      <c r="J122" s="71"/>
      <c r="K122" s="34" t="s">
        <v>65</v>
      </c>
      <c r="L122" s="78">
        <v>122</v>
      </c>
      <c r="M122" s="78"/>
      <c r="N122" s="73"/>
      <c r="O122" s="80" t="s">
        <v>439</v>
      </c>
      <c r="P122" s="82">
        <v>43647.867627314816</v>
      </c>
      <c r="Q122" s="80" t="s">
        <v>477</v>
      </c>
      <c r="R122" s="84" t="s">
        <v>578</v>
      </c>
      <c r="S122" s="80" t="s">
        <v>649</v>
      </c>
      <c r="T122" s="80" t="s">
        <v>716</v>
      </c>
      <c r="U122" s="80"/>
      <c r="V122" s="84" t="s">
        <v>867</v>
      </c>
      <c r="W122" s="82">
        <v>43647.867627314816</v>
      </c>
      <c r="X122" s="86">
        <v>43647</v>
      </c>
      <c r="Y122" s="88" t="s">
        <v>990</v>
      </c>
      <c r="Z122" s="84" t="s">
        <v>1190</v>
      </c>
      <c r="AA122" s="80"/>
      <c r="AB122" s="80"/>
      <c r="AC122" s="88" t="s">
        <v>1394</v>
      </c>
      <c r="AD122" s="80"/>
      <c r="AE122" s="80" t="b">
        <v>0</v>
      </c>
      <c r="AF122" s="80">
        <v>20</v>
      </c>
      <c r="AG122" s="88" t="s">
        <v>1557</v>
      </c>
      <c r="AH122" s="80" t="b">
        <v>0</v>
      </c>
      <c r="AI122" s="80" t="s">
        <v>1573</v>
      </c>
      <c r="AJ122" s="80"/>
      <c r="AK122" s="88" t="s">
        <v>1557</v>
      </c>
      <c r="AL122" s="80" t="b">
        <v>0</v>
      </c>
      <c r="AM122" s="80">
        <v>10</v>
      </c>
      <c r="AN122" s="88" t="s">
        <v>1557</v>
      </c>
      <c r="AO122" s="80" t="s">
        <v>1590</v>
      </c>
      <c r="AP122" s="80" t="b">
        <v>0</v>
      </c>
      <c r="AQ122" s="88" t="s">
        <v>1394</v>
      </c>
      <c r="AR122" s="80" t="s">
        <v>438</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8"/>
      <c r="BG122" s="49"/>
      <c r="BH122" s="48"/>
      <c r="BI122" s="49"/>
      <c r="BJ122" s="48"/>
      <c r="BK122" s="49"/>
      <c r="BL122" s="48"/>
      <c r="BM122" s="49"/>
      <c r="BN122" s="48"/>
    </row>
    <row r="123" spans="1:66" ht="15">
      <c r="A123" s="65" t="s">
        <v>252</v>
      </c>
      <c r="B123" s="65" t="s">
        <v>412</v>
      </c>
      <c r="C123" s="66" t="s">
        <v>4147</v>
      </c>
      <c r="D123" s="67">
        <v>3</v>
      </c>
      <c r="E123" s="68"/>
      <c r="F123" s="69">
        <v>28</v>
      </c>
      <c r="G123" s="66"/>
      <c r="H123" s="70"/>
      <c r="I123" s="71"/>
      <c r="J123" s="71"/>
      <c r="K123" s="34" t="s">
        <v>65</v>
      </c>
      <c r="L123" s="78">
        <v>123</v>
      </c>
      <c r="M123" s="78"/>
      <c r="N123" s="73"/>
      <c r="O123" s="80" t="s">
        <v>439</v>
      </c>
      <c r="P123" s="82">
        <v>43647.867627314816</v>
      </c>
      <c r="Q123" s="80" t="s">
        <v>477</v>
      </c>
      <c r="R123" s="84" t="s">
        <v>578</v>
      </c>
      <c r="S123" s="80" t="s">
        <v>649</v>
      </c>
      <c r="T123" s="80" t="s">
        <v>716</v>
      </c>
      <c r="U123" s="80"/>
      <c r="V123" s="84" t="s">
        <v>867</v>
      </c>
      <c r="W123" s="82">
        <v>43647.867627314816</v>
      </c>
      <c r="X123" s="86">
        <v>43647</v>
      </c>
      <c r="Y123" s="88" t="s">
        <v>990</v>
      </c>
      <c r="Z123" s="84" t="s">
        <v>1190</v>
      </c>
      <c r="AA123" s="80"/>
      <c r="AB123" s="80"/>
      <c r="AC123" s="88" t="s">
        <v>1394</v>
      </c>
      <c r="AD123" s="80"/>
      <c r="AE123" s="80" t="b">
        <v>0</v>
      </c>
      <c r="AF123" s="80">
        <v>20</v>
      </c>
      <c r="AG123" s="88" t="s">
        <v>1557</v>
      </c>
      <c r="AH123" s="80" t="b">
        <v>0</v>
      </c>
      <c r="AI123" s="80" t="s">
        <v>1573</v>
      </c>
      <c r="AJ123" s="80"/>
      <c r="AK123" s="88" t="s">
        <v>1557</v>
      </c>
      <c r="AL123" s="80" t="b">
        <v>0</v>
      </c>
      <c r="AM123" s="80">
        <v>10</v>
      </c>
      <c r="AN123" s="88" t="s">
        <v>1557</v>
      </c>
      <c r="AO123" s="80" t="s">
        <v>1590</v>
      </c>
      <c r="AP123" s="80" t="b">
        <v>0</v>
      </c>
      <c r="AQ123" s="88" t="s">
        <v>1394</v>
      </c>
      <c r="AR123" s="80" t="s">
        <v>438</v>
      </c>
      <c r="AS123" s="80">
        <v>0</v>
      </c>
      <c r="AT123" s="80">
        <v>0</v>
      </c>
      <c r="AU123" s="80"/>
      <c r="AV123" s="80"/>
      <c r="AW123" s="80"/>
      <c r="AX123" s="80"/>
      <c r="AY123" s="80"/>
      <c r="AZ123" s="80"/>
      <c r="BA123" s="80"/>
      <c r="BB123" s="80"/>
      <c r="BC123">
        <v>1</v>
      </c>
      <c r="BD123" s="79" t="str">
        <f>REPLACE(INDEX(GroupVertices[Group],MATCH(Edges[[#This Row],[Vertex 1]],GroupVertices[Vertex],0)),1,1,"")</f>
        <v>4</v>
      </c>
      <c r="BE123" s="79" t="str">
        <f>REPLACE(INDEX(GroupVertices[Group],MATCH(Edges[[#This Row],[Vertex 2]],GroupVertices[Vertex],0)),1,1,"")</f>
        <v>4</v>
      </c>
      <c r="BF123" s="48"/>
      <c r="BG123" s="49"/>
      <c r="BH123" s="48"/>
      <c r="BI123" s="49"/>
      <c r="BJ123" s="48"/>
      <c r="BK123" s="49"/>
      <c r="BL123" s="48"/>
      <c r="BM123" s="49"/>
      <c r="BN123" s="48"/>
    </row>
    <row r="124" spans="1:66" ht="15">
      <c r="A124" s="65" t="s">
        <v>252</v>
      </c>
      <c r="B124" s="65" t="s">
        <v>413</v>
      </c>
      <c r="C124" s="66" t="s">
        <v>4147</v>
      </c>
      <c r="D124" s="67">
        <v>3</v>
      </c>
      <c r="E124" s="68"/>
      <c r="F124" s="69">
        <v>28</v>
      </c>
      <c r="G124" s="66"/>
      <c r="H124" s="70"/>
      <c r="I124" s="71"/>
      <c r="J124" s="71"/>
      <c r="K124" s="34" t="s">
        <v>65</v>
      </c>
      <c r="L124" s="78">
        <v>124</v>
      </c>
      <c r="M124" s="78"/>
      <c r="N124" s="73"/>
      <c r="O124" s="80" t="s">
        <v>439</v>
      </c>
      <c r="P124" s="82">
        <v>43647.867627314816</v>
      </c>
      <c r="Q124" s="80" t="s">
        <v>477</v>
      </c>
      <c r="R124" s="84" t="s">
        <v>578</v>
      </c>
      <c r="S124" s="80" t="s">
        <v>649</v>
      </c>
      <c r="T124" s="80" t="s">
        <v>716</v>
      </c>
      <c r="U124" s="80"/>
      <c r="V124" s="84" t="s">
        <v>867</v>
      </c>
      <c r="W124" s="82">
        <v>43647.867627314816</v>
      </c>
      <c r="X124" s="86">
        <v>43647</v>
      </c>
      <c r="Y124" s="88" t="s">
        <v>990</v>
      </c>
      <c r="Z124" s="84" t="s">
        <v>1190</v>
      </c>
      <c r="AA124" s="80"/>
      <c r="AB124" s="80"/>
      <c r="AC124" s="88" t="s">
        <v>1394</v>
      </c>
      <c r="AD124" s="80"/>
      <c r="AE124" s="80" t="b">
        <v>0</v>
      </c>
      <c r="AF124" s="80">
        <v>20</v>
      </c>
      <c r="AG124" s="88" t="s">
        <v>1557</v>
      </c>
      <c r="AH124" s="80" t="b">
        <v>0</v>
      </c>
      <c r="AI124" s="80" t="s">
        <v>1573</v>
      </c>
      <c r="AJ124" s="80"/>
      <c r="AK124" s="88" t="s">
        <v>1557</v>
      </c>
      <c r="AL124" s="80" t="b">
        <v>0</v>
      </c>
      <c r="AM124" s="80">
        <v>10</v>
      </c>
      <c r="AN124" s="88" t="s">
        <v>1557</v>
      </c>
      <c r="AO124" s="80" t="s">
        <v>1590</v>
      </c>
      <c r="AP124" s="80" t="b">
        <v>0</v>
      </c>
      <c r="AQ124" s="88" t="s">
        <v>1394</v>
      </c>
      <c r="AR124" s="80" t="s">
        <v>438</v>
      </c>
      <c r="AS124" s="80">
        <v>0</v>
      </c>
      <c r="AT124" s="80">
        <v>0</v>
      </c>
      <c r="AU124" s="80"/>
      <c r="AV124" s="80"/>
      <c r="AW124" s="80"/>
      <c r="AX124" s="80"/>
      <c r="AY124" s="80"/>
      <c r="AZ124" s="80"/>
      <c r="BA124" s="80"/>
      <c r="BB124" s="80"/>
      <c r="BC124">
        <v>1</v>
      </c>
      <c r="BD124" s="79" t="str">
        <f>REPLACE(INDEX(GroupVertices[Group],MATCH(Edges[[#This Row],[Vertex 1]],GroupVertices[Vertex],0)),1,1,"")</f>
        <v>4</v>
      </c>
      <c r="BE124" s="79" t="str">
        <f>REPLACE(INDEX(GroupVertices[Group],MATCH(Edges[[#This Row],[Vertex 2]],GroupVertices[Vertex],0)),1,1,"")</f>
        <v>4</v>
      </c>
      <c r="BF124" s="48">
        <v>2</v>
      </c>
      <c r="BG124" s="49">
        <v>5.714285714285714</v>
      </c>
      <c r="BH124" s="48">
        <v>0</v>
      </c>
      <c r="BI124" s="49">
        <v>0</v>
      </c>
      <c r="BJ124" s="48">
        <v>0</v>
      </c>
      <c r="BK124" s="49">
        <v>0</v>
      </c>
      <c r="BL124" s="48">
        <v>33</v>
      </c>
      <c r="BM124" s="49">
        <v>94.28571428571429</v>
      </c>
      <c r="BN124" s="48">
        <v>35</v>
      </c>
    </row>
    <row r="125" spans="1:66" ht="15">
      <c r="A125" s="65" t="s">
        <v>294</v>
      </c>
      <c r="B125" s="65" t="s">
        <v>252</v>
      </c>
      <c r="C125" s="66" t="s">
        <v>4147</v>
      </c>
      <c r="D125" s="67">
        <v>3</v>
      </c>
      <c r="E125" s="68"/>
      <c r="F125" s="69">
        <v>28</v>
      </c>
      <c r="G125" s="66"/>
      <c r="H125" s="70"/>
      <c r="I125" s="71"/>
      <c r="J125" s="71"/>
      <c r="K125" s="34" t="s">
        <v>65</v>
      </c>
      <c r="L125" s="78">
        <v>125</v>
      </c>
      <c r="M125" s="78"/>
      <c r="N125" s="73"/>
      <c r="O125" s="80" t="s">
        <v>438</v>
      </c>
      <c r="P125" s="82">
        <v>43653.70699074074</v>
      </c>
      <c r="Q125" s="80" t="s">
        <v>477</v>
      </c>
      <c r="R125" s="80"/>
      <c r="S125" s="80"/>
      <c r="T125" s="80"/>
      <c r="U125" s="80"/>
      <c r="V125" s="84" t="s">
        <v>900</v>
      </c>
      <c r="W125" s="82">
        <v>43653.70699074074</v>
      </c>
      <c r="X125" s="86">
        <v>43653</v>
      </c>
      <c r="Y125" s="88" t="s">
        <v>991</v>
      </c>
      <c r="Z125" s="84" t="s">
        <v>1191</v>
      </c>
      <c r="AA125" s="80"/>
      <c r="AB125" s="80"/>
      <c r="AC125" s="88" t="s">
        <v>1395</v>
      </c>
      <c r="AD125" s="80"/>
      <c r="AE125" s="80" t="b">
        <v>0</v>
      </c>
      <c r="AF125" s="80">
        <v>0</v>
      </c>
      <c r="AG125" s="88" t="s">
        <v>1557</v>
      </c>
      <c r="AH125" s="80" t="b">
        <v>0</v>
      </c>
      <c r="AI125" s="80" t="s">
        <v>1573</v>
      </c>
      <c r="AJ125" s="80"/>
      <c r="AK125" s="88" t="s">
        <v>1557</v>
      </c>
      <c r="AL125" s="80" t="b">
        <v>0</v>
      </c>
      <c r="AM125" s="80">
        <v>10</v>
      </c>
      <c r="AN125" s="88" t="s">
        <v>1394</v>
      </c>
      <c r="AO125" s="80" t="s">
        <v>1590</v>
      </c>
      <c r="AP125" s="80" t="b">
        <v>0</v>
      </c>
      <c r="AQ125" s="88" t="s">
        <v>1394</v>
      </c>
      <c r="AR125" s="80" t="s">
        <v>210</v>
      </c>
      <c r="AS125" s="80">
        <v>0</v>
      </c>
      <c r="AT125" s="80">
        <v>0</v>
      </c>
      <c r="AU125" s="80"/>
      <c r="AV125" s="80"/>
      <c r="AW125" s="80"/>
      <c r="AX125" s="80"/>
      <c r="AY125" s="80"/>
      <c r="AZ125" s="80"/>
      <c r="BA125" s="80"/>
      <c r="BB125" s="80"/>
      <c r="BC125">
        <v>1</v>
      </c>
      <c r="BD125" s="79" t="str">
        <f>REPLACE(INDEX(GroupVertices[Group],MATCH(Edges[[#This Row],[Vertex 1]],GroupVertices[Vertex],0)),1,1,"")</f>
        <v>4</v>
      </c>
      <c r="BE125" s="79" t="str">
        <f>REPLACE(INDEX(GroupVertices[Group],MATCH(Edges[[#This Row],[Vertex 2]],GroupVertices[Vertex],0)),1,1,"")</f>
        <v>4</v>
      </c>
      <c r="BF125" s="48"/>
      <c r="BG125" s="49"/>
      <c r="BH125" s="48"/>
      <c r="BI125" s="49"/>
      <c r="BJ125" s="48"/>
      <c r="BK125" s="49"/>
      <c r="BL125" s="48"/>
      <c r="BM125" s="49"/>
      <c r="BN125" s="48"/>
    </row>
    <row r="126" spans="1:66" ht="15">
      <c r="A126" s="65" t="s">
        <v>294</v>
      </c>
      <c r="B126" s="65" t="s">
        <v>359</v>
      </c>
      <c r="C126" s="66" t="s">
        <v>4147</v>
      </c>
      <c r="D126" s="67">
        <v>3</v>
      </c>
      <c r="E126" s="68"/>
      <c r="F126" s="69">
        <v>28</v>
      </c>
      <c r="G126" s="66"/>
      <c r="H126" s="70"/>
      <c r="I126" s="71"/>
      <c r="J126" s="71"/>
      <c r="K126" s="34" t="s">
        <v>65</v>
      </c>
      <c r="L126" s="78">
        <v>126</v>
      </c>
      <c r="M126" s="78"/>
      <c r="N126" s="73"/>
      <c r="O126" s="80" t="s">
        <v>439</v>
      </c>
      <c r="P126" s="82">
        <v>43653.70699074074</v>
      </c>
      <c r="Q126" s="80" t="s">
        <v>477</v>
      </c>
      <c r="R126" s="80"/>
      <c r="S126" s="80"/>
      <c r="T126" s="80"/>
      <c r="U126" s="80"/>
      <c r="V126" s="84" t="s">
        <v>900</v>
      </c>
      <c r="W126" s="82">
        <v>43653.70699074074</v>
      </c>
      <c r="X126" s="86">
        <v>43653</v>
      </c>
      <c r="Y126" s="88" t="s">
        <v>991</v>
      </c>
      <c r="Z126" s="84" t="s">
        <v>1191</v>
      </c>
      <c r="AA126" s="80"/>
      <c r="AB126" s="80"/>
      <c r="AC126" s="88" t="s">
        <v>1395</v>
      </c>
      <c r="AD126" s="80"/>
      <c r="AE126" s="80" t="b">
        <v>0</v>
      </c>
      <c r="AF126" s="80">
        <v>0</v>
      </c>
      <c r="AG126" s="88" t="s">
        <v>1557</v>
      </c>
      <c r="AH126" s="80" t="b">
        <v>0</v>
      </c>
      <c r="AI126" s="80" t="s">
        <v>1573</v>
      </c>
      <c r="AJ126" s="80"/>
      <c r="AK126" s="88" t="s">
        <v>1557</v>
      </c>
      <c r="AL126" s="80" t="b">
        <v>0</v>
      </c>
      <c r="AM126" s="80">
        <v>10</v>
      </c>
      <c r="AN126" s="88" t="s">
        <v>1394</v>
      </c>
      <c r="AO126" s="80" t="s">
        <v>1590</v>
      </c>
      <c r="AP126" s="80" t="b">
        <v>0</v>
      </c>
      <c r="AQ126" s="88" t="s">
        <v>1394</v>
      </c>
      <c r="AR126" s="80" t="s">
        <v>210</v>
      </c>
      <c r="AS126" s="80">
        <v>0</v>
      </c>
      <c r="AT126" s="80">
        <v>0</v>
      </c>
      <c r="AU126" s="80"/>
      <c r="AV126" s="80"/>
      <c r="AW126" s="80"/>
      <c r="AX126" s="80"/>
      <c r="AY126" s="80"/>
      <c r="AZ126" s="80"/>
      <c r="BA126" s="80"/>
      <c r="BB126" s="80"/>
      <c r="BC126">
        <v>1</v>
      </c>
      <c r="BD126" s="79" t="str">
        <f>REPLACE(INDEX(GroupVertices[Group],MATCH(Edges[[#This Row],[Vertex 1]],GroupVertices[Vertex],0)),1,1,"")</f>
        <v>4</v>
      </c>
      <c r="BE126" s="79" t="str">
        <f>REPLACE(INDEX(GroupVertices[Group],MATCH(Edges[[#This Row],[Vertex 2]],GroupVertices[Vertex],0)),1,1,"")</f>
        <v>4</v>
      </c>
      <c r="BF126" s="48"/>
      <c r="BG126" s="49"/>
      <c r="BH126" s="48"/>
      <c r="BI126" s="49"/>
      <c r="BJ126" s="48"/>
      <c r="BK126" s="49"/>
      <c r="BL126" s="48"/>
      <c r="BM126" s="49"/>
      <c r="BN126" s="48"/>
    </row>
    <row r="127" spans="1:66" ht="15">
      <c r="A127" s="65" t="s">
        <v>294</v>
      </c>
      <c r="B127" s="65" t="s">
        <v>411</v>
      </c>
      <c r="C127" s="66" t="s">
        <v>4147</v>
      </c>
      <c r="D127" s="67">
        <v>3</v>
      </c>
      <c r="E127" s="68"/>
      <c r="F127" s="69">
        <v>28</v>
      </c>
      <c r="G127" s="66"/>
      <c r="H127" s="70"/>
      <c r="I127" s="71"/>
      <c r="J127" s="71"/>
      <c r="K127" s="34" t="s">
        <v>65</v>
      </c>
      <c r="L127" s="78">
        <v>127</v>
      </c>
      <c r="M127" s="78"/>
      <c r="N127" s="73"/>
      <c r="O127" s="80" t="s">
        <v>439</v>
      </c>
      <c r="P127" s="82">
        <v>43653.70699074074</v>
      </c>
      <c r="Q127" s="80" t="s">
        <v>477</v>
      </c>
      <c r="R127" s="80"/>
      <c r="S127" s="80"/>
      <c r="T127" s="80"/>
      <c r="U127" s="80"/>
      <c r="V127" s="84" t="s">
        <v>900</v>
      </c>
      <c r="W127" s="82">
        <v>43653.70699074074</v>
      </c>
      <c r="X127" s="86">
        <v>43653</v>
      </c>
      <c r="Y127" s="88" t="s">
        <v>991</v>
      </c>
      <c r="Z127" s="84" t="s">
        <v>1191</v>
      </c>
      <c r="AA127" s="80"/>
      <c r="AB127" s="80"/>
      <c r="AC127" s="88" t="s">
        <v>1395</v>
      </c>
      <c r="AD127" s="80"/>
      <c r="AE127" s="80" t="b">
        <v>0</v>
      </c>
      <c r="AF127" s="80">
        <v>0</v>
      </c>
      <c r="AG127" s="88" t="s">
        <v>1557</v>
      </c>
      <c r="AH127" s="80" t="b">
        <v>0</v>
      </c>
      <c r="AI127" s="80" t="s">
        <v>1573</v>
      </c>
      <c r="AJ127" s="80"/>
      <c r="AK127" s="88" t="s">
        <v>1557</v>
      </c>
      <c r="AL127" s="80" t="b">
        <v>0</v>
      </c>
      <c r="AM127" s="80">
        <v>10</v>
      </c>
      <c r="AN127" s="88" t="s">
        <v>1394</v>
      </c>
      <c r="AO127" s="80" t="s">
        <v>1590</v>
      </c>
      <c r="AP127" s="80" t="b">
        <v>0</v>
      </c>
      <c r="AQ127" s="88" t="s">
        <v>1394</v>
      </c>
      <c r="AR127" s="80" t="s">
        <v>210</v>
      </c>
      <c r="AS127" s="80">
        <v>0</v>
      </c>
      <c r="AT127" s="80">
        <v>0</v>
      </c>
      <c r="AU127" s="80"/>
      <c r="AV127" s="80"/>
      <c r="AW127" s="80"/>
      <c r="AX127" s="80"/>
      <c r="AY127" s="80"/>
      <c r="AZ127" s="80"/>
      <c r="BA127" s="80"/>
      <c r="BB127" s="80"/>
      <c r="BC127">
        <v>1</v>
      </c>
      <c r="BD127" s="79" t="str">
        <f>REPLACE(INDEX(GroupVertices[Group],MATCH(Edges[[#This Row],[Vertex 1]],GroupVertices[Vertex],0)),1,1,"")</f>
        <v>4</v>
      </c>
      <c r="BE127" s="79" t="str">
        <f>REPLACE(INDEX(GroupVertices[Group],MATCH(Edges[[#This Row],[Vertex 2]],GroupVertices[Vertex],0)),1,1,"")</f>
        <v>4</v>
      </c>
      <c r="BF127" s="48"/>
      <c r="BG127" s="49"/>
      <c r="BH127" s="48"/>
      <c r="BI127" s="49"/>
      <c r="BJ127" s="48"/>
      <c r="BK127" s="49"/>
      <c r="BL127" s="48"/>
      <c r="BM127" s="49"/>
      <c r="BN127" s="48"/>
    </row>
    <row r="128" spans="1:66" ht="15">
      <c r="A128" s="65" t="s">
        <v>294</v>
      </c>
      <c r="B128" s="65" t="s">
        <v>412</v>
      </c>
      <c r="C128" s="66" t="s">
        <v>4147</v>
      </c>
      <c r="D128" s="67">
        <v>3</v>
      </c>
      <c r="E128" s="68"/>
      <c r="F128" s="69">
        <v>28</v>
      </c>
      <c r="G128" s="66"/>
      <c r="H128" s="70"/>
      <c r="I128" s="71"/>
      <c r="J128" s="71"/>
      <c r="K128" s="34" t="s">
        <v>65</v>
      </c>
      <c r="L128" s="78">
        <v>128</v>
      </c>
      <c r="M128" s="78"/>
      <c r="N128" s="73"/>
      <c r="O128" s="80" t="s">
        <v>439</v>
      </c>
      <c r="P128" s="82">
        <v>43653.70699074074</v>
      </c>
      <c r="Q128" s="80" t="s">
        <v>477</v>
      </c>
      <c r="R128" s="80"/>
      <c r="S128" s="80"/>
      <c r="T128" s="80"/>
      <c r="U128" s="80"/>
      <c r="V128" s="84" t="s">
        <v>900</v>
      </c>
      <c r="W128" s="82">
        <v>43653.70699074074</v>
      </c>
      <c r="X128" s="86">
        <v>43653</v>
      </c>
      <c r="Y128" s="88" t="s">
        <v>991</v>
      </c>
      <c r="Z128" s="84" t="s">
        <v>1191</v>
      </c>
      <c r="AA128" s="80"/>
      <c r="AB128" s="80"/>
      <c r="AC128" s="88" t="s">
        <v>1395</v>
      </c>
      <c r="AD128" s="80"/>
      <c r="AE128" s="80" t="b">
        <v>0</v>
      </c>
      <c r="AF128" s="80">
        <v>0</v>
      </c>
      <c r="AG128" s="88" t="s">
        <v>1557</v>
      </c>
      <c r="AH128" s="80" t="b">
        <v>0</v>
      </c>
      <c r="AI128" s="80" t="s">
        <v>1573</v>
      </c>
      <c r="AJ128" s="80"/>
      <c r="AK128" s="88" t="s">
        <v>1557</v>
      </c>
      <c r="AL128" s="80" t="b">
        <v>0</v>
      </c>
      <c r="AM128" s="80">
        <v>10</v>
      </c>
      <c r="AN128" s="88" t="s">
        <v>1394</v>
      </c>
      <c r="AO128" s="80" t="s">
        <v>1590</v>
      </c>
      <c r="AP128" s="80" t="b">
        <v>0</v>
      </c>
      <c r="AQ128" s="88" t="s">
        <v>1394</v>
      </c>
      <c r="AR128" s="80" t="s">
        <v>210</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4</v>
      </c>
      <c r="BF128" s="48"/>
      <c r="BG128" s="49"/>
      <c r="BH128" s="48"/>
      <c r="BI128" s="49"/>
      <c r="BJ128" s="48"/>
      <c r="BK128" s="49"/>
      <c r="BL128" s="48"/>
      <c r="BM128" s="49"/>
      <c r="BN128" s="48"/>
    </row>
    <row r="129" spans="1:66" ht="15">
      <c r="A129" s="65" t="s">
        <v>294</v>
      </c>
      <c r="B129" s="65" t="s">
        <v>413</v>
      </c>
      <c r="C129" s="66" t="s">
        <v>4147</v>
      </c>
      <c r="D129" s="67">
        <v>3</v>
      </c>
      <c r="E129" s="68"/>
      <c r="F129" s="69">
        <v>28</v>
      </c>
      <c r="G129" s="66"/>
      <c r="H129" s="70"/>
      <c r="I129" s="71"/>
      <c r="J129" s="71"/>
      <c r="K129" s="34" t="s">
        <v>65</v>
      </c>
      <c r="L129" s="78">
        <v>129</v>
      </c>
      <c r="M129" s="78"/>
      <c r="N129" s="73"/>
      <c r="O129" s="80" t="s">
        <v>439</v>
      </c>
      <c r="P129" s="82">
        <v>43653.70699074074</v>
      </c>
      <c r="Q129" s="80" t="s">
        <v>477</v>
      </c>
      <c r="R129" s="80"/>
      <c r="S129" s="80"/>
      <c r="T129" s="80"/>
      <c r="U129" s="80"/>
      <c r="V129" s="84" t="s">
        <v>900</v>
      </c>
      <c r="W129" s="82">
        <v>43653.70699074074</v>
      </c>
      <c r="X129" s="86">
        <v>43653</v>
      </c>
      <c r="Y129" s="88" t="s">
        <v>991</v>
      </c>
      <c r="Z129" s="84" t="s">
        <v>1191</v>
      </c>
      <c r="AA129" s="80"/>
      <c r="AB129" s="80"/>
      <c r="AC129" s="88" t="s">
        <v>1395</v>
      </c>
      <c r="AD129" s="80"/>
      <c r="AE129" s="80" t="b">
        <v>0</v>
      </c>
      <c r="AF129" s="80">
        <v>0</v>
      </c>
      <c r="AG129" s="88" t="s">
        <v>1557</v>
      </c>
      <c r="AH129" s="80" t="b">
        <v>0</v>
      </c>
      <c r="AI129" s="80" t="s">
        <v>1573</v>
      </c>
      <c r="AJ129" s="80"/>
      <c r="AK129" s="88" t="s">
        <v>1557</v>
      </c>
      <c r="AL129" s="80" t="b">
        <v>0</v>
      </c>
      <c r="AM129" s="80">
        <v>10</v>
      </c>
      <c r="AN129" s="88" t="s">
        <v>1394</v>
      </c>
      <c r="AO129" s="80" t="s">
        <v>1590</v>
      </c>
      <c r="AP129" s="80" t="b">
        <v>0</v>
      </c>
      <c r="AQ129" s="88" t="s">
        <v>1394</v>
      </c>
      <c r="AR129" s="80" t="s">
        <v>210</v>
      </c>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v>2</v>
      </c>
      <c r="BG129" s="49">
        <v>5.714285714285714</v>
      </c>
      <c r="BH129" s="48">
        <v>0</v>
      </c>
      <c r="BI129" s="49">
        <v>0</v>
      </c>
      <c r="BJ129" s="48">
        <v>0</v>
      </c>
      <c r="BK129" s="49">
        <v>0</v>
      </c>
      <c r="BL129" s="48">
        <v>33</v>
      </c>
      <c r="BM129" s="49">
        <v>94.28571428571429</v>
      </c>
      <c r="BN129" s="48">
        <v>35</v>
      </c>
    </row>
    <row r="130" spans="1:66" ht="15">
      <c r="A130" s="65" t="s">
        <v>295</v>
      </c>
      <c r="B130" s="65" t="s">
        <v>414</v>
      </c>
      <c r="C130" s="66" t="s">
        <v>4147</v>
      </c>
      <c r="D130" s="67">
        <v>3</v>
      </c>
      <c r="E130" s="68"/>
      <c r="F130" s="69">
        <v>28</v>
      </c>
      <c r="G130" s="66"/>
      <c r="H130" s="70"/>
      <c r="I130" s="71"/>
      <c r="J130" s="71"/>
      <c r="K130" s="34" t="s">
        <v>65</v>
      </c>
      <c r="L130" s="78">
        <v>130</v>
      </c>
      <c r="M130" s="78"/>
      <c r="N130" s="73"/>
      <c r="O130" s="80" t="s">
        <v>439</v>
      </c>
      <c r="P130" s="82">
        <v>43653.79108796296</v>
      </c>
      <c r="Q130" s="80" t="s">
        <v>478</v>
      </c>
      <c r="R130" s="84" t="s">
        <v>579</v>
      </c>
      <c r="S130" s="80" t="s">
        <v>650</v>
      </c>
      <c r="T130" s="80" t="s">
        <v>717</v>
      </c>
      <c r="U130" s="80"/>
      <c r="V130" s="84" t="s">
        <v>901</v>
      </c>
      <c r="W130" s="82">
        <v>43653.79108796296</v>
      </c>
      <c r="X130" s="86">
        <v>43653</v>
      </c>
      <c r="Y130" s="88" t="s">
        <v>992</v>
      </c>
      <c r="Z130" s="84" t="s">
        <v>1192</v>
      </c>
      <c r="AA130" s="80"/>
      <c r="AB130" s="80"/>
      <c r="AC130" s="88" t="s">
        <v>1396</v>
      </c>
      <c r="AD130" s="80"/>
      <c r="AE130" s="80" t="b">
        <v>0</v>
      </c>
      <c r="AF130" s="80">
        <v>0</v>
      </c>
      <c r="AG130" s="88" t="s">
        <v>1557</v>
      </c>
      <c r="AH130" s="80" t="b">
        <v>0</v>
      </c>
      <c r="AI130" s="80" t="s">
        <v>1573</v>
      </c>
      <c r="AJ130" s="80"/>
      <c r="AK130" s="88" t="s">
        <v>1557</v>
      </c>
      <c r="AL130" s="80" t="b">
        <v>0</v>
      </c>
      <c r="AM130" s="80">
        <v>0</v>
      </c>
      <c r="AN130" s="88" t="s">
        <v>1557</v>
      </c>
      <c r="AO130" s="80" t="s">
        <v>1588</v>
      </c>
      <c r="AP130" s="80" t="b">
        <v>0</v>
      </c>
      <c r="AQ130" s="88" t="s">
        <v>1396</v>
      </c>
      <c r="AR130" s="80" t="s">
        <v>210</v>
      </c>
      <c r="AS130" s="80">
        <v>0</v>
      </c>
      <c r="AT130" s="80">
        <v>0</v>
      </c>
      <c r="AU130" s="80"/>
      <c r="AV130" s="80"/>
      <c r="AW130" s="80"/>
      <c r="AX130" s="80"/>
      <c r="AY130" s="80"/>
      <c r="AZ130" s="80"/>
      <c r="BA130" s="80"/>
      <c r="BB130" s="80"/>
      <c r="BC130">
        <v>1</v>
      </c>
      <c r="BD130" s="79" t="str">
        <f>REPLACE(INDEX(GroupVertices[Group],MATCH(Edges[[#This Row],[Vertex 1]],GroupVertices[Vertex],0)),1,1,"")</f>
        <v>12</v>
      </c>
      <c r="BE130" s="79" t="str">
        <f>REPLACE(INDEX(GroupVertices[Group],MATCH(Edges[[#This Row],[Vertex 2]],GroupVertices[Vertex],0)),1,1,"")</f>
        <v>12</v>
      </c>
      <c r="BF130" s="48"/>
      <c r="BG130" s="49"/>
      <c r="BH130" s="48"/>
      <c r="BI130" s="49"/>
      <c r="BJ130" s="48"/>
      <c r="BK130" s="49"/>
      <c r="BL130" s="48"/>
      <c r="BM130" s="49"/>
      <c r="BN130" s="48"/>
    </row>
    <row r="131" spans="1:66" ht="15">
      <c r="A131" s="65" t="s">
        <v>295</v>
      </c>
      <c r="B131" s="65" t="s">
        <v>415</v>
      </c>
      <c r="C131" s="66" t="s">
        <v>4147</v>
      </c>
      <c r="D131" s="67">
        <v>3</v>
      </c>
      <c r="E131" s="68"/>
      <c r="F131" s="69">
        <v>28</v>
      </c>
      <c r="G131" s="66"/>
      <c r="H131" s="70"/>
      <c r="I131" s="71"/>
      <c r="J131" s="71"/>
      <c r="K131" s="34" t="s">
        <v>65</v>
      </c>
      <c r="L131" s="78">
        <v>131</v>
      </c>
      <c r="M131" s="78"/>
      <c r="N131" s="73"/>
      <c r="O131" s="80" t="s">
        <v>439</v>
      </c>
      <c r="P131" s="82">
        <v>43653.79108796296</v>
      </c>
      <c r="Q131" s="80" t="s">
        <v>478</v>
      </c>
      <c r="R131" s="84" t="s">
        <v>579</v>
      </c>
      <c r="S131" s="80" t="s">
        <v>650</v>
      </c>
      <c r="T131" s="80" t="s">
        <v>717</v>
      </c>
      <c r="U131" s="80"/>
      <c r="V131" s="84" t="s">
        <v>901</v>
      </c>
      <c r="W131" s="82">
        <v>43653.79108796296</v>
      </c>
      <c r="X131" s="86">
        <v>43653</v>
      </c>
      <c r="Y131" s="88" t="s">
        <v>992</v>
      </c>
      <c r="Z131" s="84" t="s">
        <v>1192</v>
      </c>
      <c r="AA131" s="80"/>
      <c r="AB131" s="80"/>
      <c r="AC131" s="88" t="s">
        <v>1396</v>
      </c>
      <c r="AD131" s="80"/>
      <c r="AE131" s="80" t="b">
        <v>0</v>
      </c>
      <c r="AF131" s="80">
        <v>0</v>
      </c>
      <c r="AG131" s="88" t="s">
        <v>1557</v>
      </c>
      <c r="AH131" s="80" t="b">
        <v>0</v>
      </c>
      <c r="AI131" s="80" t="s">
        <v>1573</v>
      </c>
      <c r="AJ131" s="80"/>
      <c r="AK131" s="88" t="s">
        <v>1557</v>
      </c>
      <c r="AL131" s="80" t="b">
        <v>0</v>
      </c>
      <c r="AM131" s="80">
        <v>0</v>
      </c>
      <c r="AN131" s="88" t="s">
        <v>1557</v>
      </c>
      <c r="AO131" s="80" t="s">
        <v>1588</v>
      </c>
      <c r="AP131" s="80" t="b">
        <v>0</v>
      </c>
      <c r="AQ131" s="88" t="s">
        <v>1396</v>
      </c>
      <c r="AR131" s="80" t="s">
        <v>210</v>
      </c>
      <c r="AS131" s="80">
        <v>0</v>
      </c>
      <c r="AT131" s="80">
        <v>0</v>
      </c>
      <c r="AU131" s="80"/>
      <c r="AV131" s="80"/>
      <c r="AW131" s="80"/>
      <c r="AX131" s="80"/>
      <c r="AY131" s="80"/>
      <c r="AZ131" s="80"/>
      <c r="BA131" s="80"/>
      <c r="BB131" s="80"/>
      <c r="BC131">
        <v>1</v>
      </c>
      <c r="BD131" s="79" t="str">
        <f>REPLACE(INDEX(GroupVertices[Group],MATCH(Edges[[#This Row],[Vertex 1]],GroupVertices[Vertex],0)),1,1,"")</f>
        <v>12</v>
      </c>
      <c r="BE131" s="79" t="str">
        <f>REPLACE(INDEX(GroupVertices[Group],MATCH(Edges[[#This Row],[Vertex 2]],GroupVertices[Vertex],0)),1,1,"")</f>
        <v>12</v>
      </c>
      <c r="BF131" s="48"/>
      <c r="BG131" s="49"/>
      <c r="BH131" s="48"/>
      <c r="BI131" s="49"/>
      <c r="BJ131" s="48"/>
      <c r="BK131" s="49"/>
      <c r="BL131" s="48"/>
      <c r="BM131" s="49"/>
      <c r="BN131" s="48"/>
    </row>
    <row r="132" spans="1:66" ht="15">
      <c r="A132" s="65" t="s">
        <v>295</v>
      </c>
      <c r="B132" s="65" t="s">
        <v>416</v>
      </c>
      <c r="C132" s="66" t="s">
        <v>4147</v>
      </c>
      <c r="D132" s="67">
        <v>3</v>
      </c>
      <c r="E132" s="68"/>
      <c r="F132" s="69">
        <v>28</v>
      </c>
      <c r="G132" s="66"/>
      <c r="H132" s="70"/>
      <c r="I132" s="71"/>
      <c r="J132" s="71"/>
      <c r="K132" s="34" t="s">
        <v>65</v>
      </c>
      <c r="L132" s="78">
        <v>132</v>
      </c>
      <c r="M132" s="78"/>
      <c r="N132" s="73"/>
      <c r="O132" s="80" t="s">
        <v>439</v>
      </c>
      <c r="P132" s="82">
        <v>43653.79108796296</v>
      </c>
      <c r="Q132" s="80" t="s">
        <v>478</v>
      </c>
      <c r="R132" s="84" t="s">
        <v>579</v>
      </c>
      <c r="S132" s="80" t="s">
        <v>650</v>
      </c>
      <c r="T132" s="80" t="s">
        <v>717</v>
      </c>
      <c r="U132" s="80"/>
      <c r="V132" s="84" t="s">
        <v>901</v>
      </c>
      <c r="W132" s="82">
        <v>43653.79108796296</v>
      </c>
      <c r="X132" s="86">
        <v>43653</v>
      </c>
      <c r="Y132" s="88" t="s">
        <v>992</v>
      </c>
      <c r="Z132" s="84" t="s">
        <v>1192</v>
      </c>
      <c r="AA132" s="80"/>
      <c r="AB132" s="80"/>
      <c r="AC132" s="88" t="s">
        <v>1396</v>
      </c>
      <c r="AD132" s="80"/>
      <c r="AE132" s="80" t="b">
        <v>0</v>
      </c>
      <c r="AF132" s="80">
        <v>0</v>
      </c>
      <c r="AG132" s="88" t="s">
        <v>1557</v>
      </c>
      <c r="AH132" s="80" t="b">
        <v>0</v>
      </c>
      <c r="AI132" s="80" t="s">
        <v>1573</v>
      </c>
      <c r="AJ132" s="80"/>
      <c r="AK132" s="88" t="s">
        <v>1557</v>
      </c>
      <c r="AL132" s="80" t="b">
        <v>0</v>
      </c>
      <c r="AM132" s="80">
        <v>0</v>
      </c>
      <c r="AN132" s="88" t="s">
        <v>1557</v>
      </c>
      <c r="AO132" s="80" t="s">
        <v>1588</v>
      </c>
      <c r="AP132" s="80" t="b">
        <v>0</v>
      </c>
      <c r="AQ132" s="88" t="s">
        <v>1396</v>
      </c>
      <c r="AR132" s="80" t="s">
        <v>210</v>
      </c>
      <c r="AS132" s="80">
        <v>0</v>
      </c>
      <c r="AT132" s="80">
        <v>0</v>
      </c>
      <c r="AU132" s="80"/>
      <c r="AV132" s="80"/>
      <c r="AW132" s="80"/>
      <c r="AX132" s="80"/>
      <c r="AY132" s="80"/>
      <c r="AZ132" s="80"/>
      <c r="BA132" s="80"/>
      <c r="BB132" s="80"/>
      <c r="BC132">
        <v>1</v>
      </c>
      <c r="BD132" s="79" t="str">
        <f>REPLACE(INDEX(GroupVertices[Group],MATCH(Edges[[#This Row],[Vertex 1]],GroupVertices[Vertex],0)),1,1,"")</f>
        <v>12</v>
      </c>
      <c r="BE132" s="79" t="str">
        <f>REPLACE(INDEX(GroupVertices[Group],MATCH(Edges[[#This Row],[Vertex 2]],GroupVertices[Vertex],0)),1,1,"")</f>
        <v>12</v>
      </c>
      <c r="BF132" s="48">
        <v>2</v>
      </c>
      <c r="BG132" s="49">
        <v>7.6923076923076925</v>
      </c>
      <c r="BH132" s="48">
        <v>0</v>
      </c>
      <c r="BI132" s="49">
        <v>0</v>
      </c>
      <c r="BJ132" s="48">
        <v>0</v>
      </c>
      <c r="BK132" s="49">
        <v>0</v>
      </c>
      <c r="BL132" s="48">
        <v>24</v>
      </c>
      <c r="BM132" s="49">
        <v>92.3076923076923</v>
      </c>
      <c r="BN132" s="48">
        <v>26</v>
      </c>
    </row>
    <row r="133" spans="1:66" ht="15">
      <c r="A133" s="65" t="s">
        <v>296</v>
      </c>
      <c r="B133" s="65" t="s">
        <v>296</v>
      </c>
      <c r="C133" s="66" t="s">
        <v>4147</v>
      </c>
      <c r="D133" s="67">
        <v>3</v>
      </c>
      <c r="E133" s="68"/>
      <c r="F133" s="69">
        <v>28</v>
      </c>
      <c r="G133" s="66"/>
      <c r="H133" s="70"/>
      <c r="I133" s="71"/>
      <c r="J133" s="71"/>
      <c r="K133" s="34" t="s">
        <v>65</v>
      </c>
      <c r="L133" s="78">
        <v>133</v>
      </c>
      <c r="M133" s="78"/>
      <c r="N133" s="73"/>
      <c r="O133" s="80" t="s">
        <v>210</v>
      </c>
      <c r="P133" s="82">
        <v>43654.361550925925</v>
      </c>
      <c r="Q133" s="80" t="s">
        <v>479</v>
      </c>
      <c r="R133" s="84" t="s">
        <v>580</v>
      </c>
      <c r="S133" s="80" t="s">
        <v>651</v>
      </c>
      <c r="T133" s="80" t="s">
        <v>718</v>
      </c>
      <c r="U133" s="80"/>
      <c r="V133" s="84" t="s">
        <v>902</v>
      </c>
      <c r="W133" s="82">
        <v>43654.361550925925</v>
      </c>
      <c r="X133" s="86">
        <v>43654</v>
      </c>
      <c r="Y133" s="88" t="s">
        <v>993</v>
      </c>
      <c r="Z133" s="84" t="s">
        <v>1193</v>
      </c>
      <c r="AA133" s="80"/>
      <c r="AB133" s="80"/>
      <c r="AC133" s="88" t="s">
        <v>1397</v>
      </c>
      <c r="AD133" s="80"/>
      <c r="AE133" s="80" t="b">
        <v>0</v>
      </c>
      <c r="AF133" s="80">
        <v>0</v>
      </c>
      <c r="AG133" s="88" t="s">
        <v>1557</v>
      </c>
      <c r="AH133" s="80" t="b">
        <v>0</v>
      </c>
      <c r="AI133" s="80" t="s">
        <v>1577</v>
      </c>
      <c r="AJ133" s="80"/>
      <c r="AK133" s="88" t="s">
        <v>1557</v>
      </c>
      <c r="AL133" s="80" t="b">
        <v>0</v>
      </c>
      <c r="AM133" s="80">
        <v>0</v>
      </c>
      <c r="AN133" s="88" t="s">
        <v>1557</v>
      </c>
      <c r="AO133" s="80" t="s">
        <v>1592</v>
      </c>
      <c r="AP133" s="80" t="b">
        <v>0</v>
      </c>
      <c r="AQ133" s="88" t="s">
        <v>1397</v>
      </c>
      <c r="AR133" s="80" t="s">
        <v>210</v>
      </c>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8">
        <v>0</v>
      </c>
      <c r="BG133" s="49">
        <v>0</v>
      </c>
      <c r="BH133" s="48">
        <v>0</v>
      </c>
      <c r="BI133" s="49">
        <v>0</v>
      </c>
      <c r="BJ133" s="48">
        <v>0</v>
      </c>
      <c r="BK133" s="49">
        <v>0</v>
      </c>
      <c r="BL133" s="48">
        <v>31</v>
      </c>
      <c r="BM133" s="49">
        <v>100</v>
      </c>
      <c r="BN133" s="48">
        <v>31</v>
      </c>
    </row>
    <row r="134" spans="1:66" ht="15">
      <c r="A134" s="65" t="s">
        <v>297</v>
      </c>
      <c r="B134" s="65" t="s">
        <v>297</v>
      </c>
      <c r="C134" s="66" t="s">
        <v>4147</v>
      </c>
      <c r="D134" s="67">
        <v>3</v>
      </c>
      <c r="E134" s="68"/>
      <c r="F134" s="69">
        <v>28</v>
      </c>
      <c r="G134" s="66"/>
      <c r="H134" s="70"/>
      <c r="I134" s="71"/>
      <c r="J134" s="71"/>
      <c r="K134" s="34" t="s">
        <v>65</v>
      </c>
      <c r="L134" s="78">
        <v>134</v>
      </c>
      <c r="M134" s="78"/>
      <c r="N134" s="73"/>
      <c r="O134" s="80" t="s">
        <v>210</v>
      </c>
      <c r="P134" s="82">
        <v>43654.39763888889</v>
      </c>
      <c r="Q134" s="80" t="s">
        <v>480</v>
      </c>
      <c r="R134" s="84" t="s">
        <v>581</v>
      </c>
      <c r="S134" s="80" t="s">
        <v>652</v>
      </c>
      <c r="T134" s="80" t="s">
        <v>719</v>
      </c>
      <c r="U134" s="84" t="s">
        <v>817</v>
      </c>
      <c r="V134" s="84" t="s">
        <v>817</v>
      </c>
      <c r="W134" s="82">
        <v>43654.39763888889</v>
      </c>
      <c r="X134" s="86">
        <v>43654</v>
      </c>
      <c r="Y134" s="88" t="s">
        <v>994</v>
      </c>
      <c r="Z134" s="84" t="s">
        <v>1194</v>
      </c>
      <c r="AA134" s="80"/>
      <c r="AB134" s="80"/>
      <c r="AC134" s="88" t="s">
        <v>1398</v>
      </c>
      <c r="AD134" s="80"/>
      <c r="AE134" s="80" t="b">
        <v>0</v>
      </c>
      <c r="AF134" s="80">
        <v>0</v>
      </c>
      <c r="AG134" s="88" t="s">
        <v>1557</v>
      </c>
      <c r="AH134" s="80" t="b">
        <v>0</v>
      </c>
      <c r="AI134" s="80" t="s">
        <v>1573</v>
      </c>
      <c r="AJ134" s="80"/>
      <c r="AK134" s="88" t="s">
        <v>1557</v>
      </c>
      <c r="AL134" s="80" t="b">
        <v>0</v>
      </c>
      <c r="AM134" s="80">
        <v>0</v>
      </c>
      <c r="AN134" s="88" t="s">
        <v>1557</v>
      </c>
      <c r="AO134" s="80" t="s">
        <v>1603</v>
      </c>
      <c r="AP134" s="80" t="b">
        <v>0</v>
      </c>
      <c r="AQ134" s="88" t="s">
        <v>1398</v>
      </c>
      <c r="AR134" s="80" t="s">
        <v>210</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v>1</v>
      </c>
      <c r="BG134" s="49">
        <v>7.6923076923076925</v>
      </c>
      <c r="BH134" s="48">
        <v>2</v>
      </c>
      <c r="BI134" s="49">
        <v>15.384615384615385</v>
      </c>
      <c r="BJ134" s="48">
        <v>0</v>
      </c>
      <c r="BK134" s="49">
        <v>0</v>
      </c>
      <c r="BL134" s="48">
        <v>10</v>
      </c>
      <c r="BM134" s="49">
        <v>76.92307692307692</v>
      </c>
      <c r="BN134" s="48">
        <v>13</v>
      </c>
    </row>
    <row r="135" spans="1:66" ht="15">
      <c r="A135" s="65" t="s">
        <v>298</v>
      </c>
      <c r="B135" s="65" t="s">
        <v>298</v>
      </c>
      <c r="C135" s="66" t="s">
        <v>4147</v>
      </c>
      <c r="D135" s="67">
        <v>3</v>
      </c>
      <c r="E135" s="68"/>
      <c r="F135" s="69">
        <v>28</v>
      </c>
      <c r="G135" s="66"/>
      <c r="H135" s="70"/>
      <c r="I135" s="71"/>
      <c r="J135" s="71"/>
      <c r="K135" s="34" t="s">
        <v>65</v>
      </c>
      <c r="L135" s="78">
        <v>135</v>
      </c>
      <c r="M135" s="78"/>
      <c r="N135" s="73"/>
      <c r="O135" s="80" t="s">
        <v>210</v>
      </c>
      <c r="P135" s="82">
        <v>43654.530335648145</v>
      </c>
      <c r="Q135" s="80" t="s">
        <v>481</v>
      </c>
      <c r="R135" s="84" t="s">
        <v>582</v>
      </c>
      <c r="S135" s="80" t="s">
        <v>653</v>
      </c>
      <c r="T135" s="80" t="s">
        <v>720</v>
      </c>
      <c r="U135" s="80"/>
      <c r="V135" s="84" t="s">
        <v>903</v>
      </c>
      <c r="W135" s="82">
        <v>43654.530335648145</v>
      </c>
      <c r="X135" s="86">
        <v>43654</v>
      </c>
      <c r="Y135" s="88" t="s">
        <v>995</v>
      </c>
      <c r="Z135" s="84" t="s">
        <v>1195</v>
      </c>
      <c r="AA135" s="80"/>
      <c r="AB135" s="80"/>
      <c r="AC135" s="88" t="s">
        <v>1399</v>
      </c>
      <c r="AD135" s="80"/>
      <c r="AE135" s="80" t="b">
        <v>0</v>
      </c>
      <c r="AF135" s="80">
        <v>9</v>
      </c>
      <c r="AG135" s="88" t="s">
        <v>1557</v>
      </c>
      <c r="AH135" s="80" t="b">
        <v>0</v>
      </c>
      <c r="AI135" s="80" t="s">
        <v>1573</v>
      </c>
      <c r="AJ135" s="80"/>
      <c r="AK135" s="88" t="s">
        <v>1557</v>
      </c>
      <c r="AL135" s="80" t="b">
        <v>0</v>
      </c>
      <c r="AM135" s="80">
        <v>2</v>
      </c>
      <c r="AN135" s="88" t="s">
        <v>1557</v>
      </c>
      <c r="AO135" s="80" t="s">
        <v>1604</v>
      </c>
      <c r="AP135" s="80" t="b">
        <v>0</v>
      </c>
      <c r="AQ135" s="88" t="s">
        <v>1399</v>
      </c>
      <c r="AR135" s="80" t="s">
        <v>210</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v>0</v>
      </c>
      <c r="BG135" s="49">
        <v>0</v>
      </c>
      <c r="BH135" s="48">
        <v>0</v>
      </c>
      <c r="BI135" s="49">
        <v>0</v>
      </c>
      <c r="BJ135" s="48">
        <v>0</v>
      </c>
      <c r="BK135" s="49">
        <v>0</v>
      </c>
      <c r="BL135" s="48">
        <v>24</v>
      </c>
      <c r="BM135" s="49">
        <v>100</v>
      </c>
      <c r="BN135" s="48">
        <v>24</v>
      </c>
    </row>
    <row r="136" spans="1:66" ht="15">
      <c r="A136" s="65" t="s">
        <v>299</v>
      </c>
      <c r="B136" s="65" t="s">
        <v>299</v>
      </c>
      <c r="C136" s="66" t="s">
        <v>4147</v>
      </c>
      <c r="D136" s="67">
        <v>3</v>
      </c>
      <c r="E136" s="68"/>
      <c r="F136" s="69">
        <v>28</v>
      </c>
      <c r="G136" s="66"/>
      <c r="H136" s="70"/>
      <c r="I136" s="71"/>
      <c r="J136" s="71"/>
      <c r="K136" s="34" t="s">
        <v>65</v>
      </c>
      <c r="L136" s="78">
        <v>136</v>
      </c>
      <c r="M136" s="78"/>
      <c r="N136" s="73"/>
      <c r="O136" s="80" t="s">
        <v>210</v>
      </c>
      <c r="P136" s="82">
        <v>43654.532372685186</v>
      </c>
      <c r="Q136" s="80" t="s">
        <v>482</v>
      </c>
      <c r="R136" s="84" t="s">
        <v>582</v>
      </c>
      <c r="S136" s="80" t="s">
        <v>653</v>
      </c>
      <c r="T136" s="80" t="s">
        <v>720</v>
      </c>
      <c r="U136" s="80"/>
      <c r="V136" s="84" t="s">
        <v>904</v>
      </c>
      <c r="W136" s="82">
        <v>43654.532372685186</v>
      </c>
      <c r="X136" s="86">
        <v>43654</v>
      </c>
      <c r="Y136" s="88" t="s">
        <v>996</v>
      </c>
      <c r="Z136" s="84" t="s">
        <v>1196</v>
      </c>
      <c r="AA136" s="80"/>
      <c r="AB136" s="80"/>
      <c r="AC136" s="88" t="s">
        <v>1400</v>
      </c>
      <c r="AD136" s="80"/>
      <c r="AE136" s="80" t="b">
        <v>0</v>
      </c>
      <c r="AF136" s="80">
        <v>0</v>
      </c>
      <c r="AG136" s="88" t="s">
        <v>1557</v>
      </c>
      <c r="AH136" s="80" t="b">
        <v>0</v>
      </c>
      <c r="AI136" s="80" t="s">
        <v>1573</v>
      </c>
      <c r="AJ136" s="80"/>
      <c r="AK136" s="88" t="s">
        <v>1557</v>
      </c>
      <c r="AL136" s="80" t="b">
        <v>0</v>
      </c>
      <c r="AM136" s="80">
        <v>0</v>
      </c>
      <c r="AN136" s="88" t="s">
        <v>1557</v>
      </c>
      <c r="AO136" s="80" t="s">
        <v>1605</v>
      </c>
      <c r="AP136" s="80" t="b">
        <v>0</v>
      </c>
      <c r="AQ136" s="88" t="s">
        <v>1400</v>
      </c>
      <c r="AR136" s="80" t="s">
        <v>210</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v>0</v>
      </c>
      <c r="BG136" s="49">
        <v>0</v>
      </c>
      <c r="BH136" s="48">
        <v>0</v>
      </c>
      <c r="BI136" s="49">
        <v>0</v>
      </c>
      <c r="BJ136" s="48">
        <v>0</v>
      </c>
      <c r="BK136" s="49">
        <v>0</v>
      </c>
      <c r="BL136" s="48">
        <v>24</v>
      </c>
      <c r="BM136" s="49">
        <v>100</v>
      </c>
      <c r="BN136" s="48">
        <v>24</v>
      </c>
    </row>
    <row r="137" spans="1:66" ht="15">
      <c r="A137" s="65" t="s">
        <v>300</v>
      </c>
      <c r="B137" s="65" t="s">
        <v>321</v>
      </c>
      <c r="C137" s="66" t="s">
        <v>4147</v>
      </c>
      <c r="D137" s="67">
        <v>3</v>
      </c>
      <c r="E137" s="68"/>
      <c r="F137" s="69">
        <v>28</v>
      </c>
      <c r="G137" s="66"/>
      <c r="H137" s="70"/>
      <c r="I137" s="71"/>
      <c r="J137" s="71"/>
      <c r="K137" s="34" t="s">
        <v>65</v>
      </c>
      <c r="L137" s="78">
        <v>137</v>
      </c>
      <c r="M137" s="78"/>
      <c r="N137" s="73"/>
      <c r="O137" s="80" t="s">
        <v>438</v>
      </c>
      <c r="P137" s="82">
        <v>43654.57494212963</v>
      </c>
      <c r="Q137" s="80" t="s">
        <v>483</v>
      </c>
      <c r="R137" s="80"/>
      <c r="S137" s="80"/>
      <c r="T137" s="80"/>
      <c r="U137" s="80"/>
      <c r="V137" s="84" t="s">
        <v>905</v>
      </c>
      <c r="W137" s="82">
        <v>43654.57494212963</v>
      </c>
      <c r="X137" s="86">
        <v>43654</v>
      </c>
      <c r="Y137" s="88" t="s">
        <v>997</v>
      </c>
      <c r="Z137" s="84" t="s">
        <v>1197</v>
      </c>
      <c r="AA137" s="80"/>
      <c r="AB137" s="80"/>
      <c r="AC137" s="88" t="s">
        <v>1401</v>
      </c>
      <c r="AD137" s="80"/>
      <c r="AE137" s="80" t="b">
        <v>0</v>
      </c>
      <c r="AF137" s="80">
        <v>0</v>
      </c>
      <c r="AG137" s="88" t="s">
        <v>1557</v>
      </c>
      <c r="AH137" s="80" t="b">
        <v>0</v>
      </c>
      <c r="AI137" s="80" t="s">
        <v>1573</v>
      </c>
      <c r="AJ137" s="80"/>
      <c r="AK137" s="88" t="s">
        <v>1557</v>
      </c>
      <c r="AL137" s="80" t="b">
        <v>0</v>
      </c>
      <c r="AM137" s="80">
        <v>1</v>
      </c>
      <c r="AN137" s="88" t="s">
        <v>1428</v>
      </c>
      <c r="AO137" s="80" t="s">
        <v>1590</v>
      </c>
      <c r="AP137" s="80" t="b">
        <v>0</v>
      </c>
      <c r="AQ137" s="88" t="s">
        <v>1428</v>
      </c>
      <c r="AR137" s="80" t="s">
        <v>210</v>
      </c>
      <c r="AS137" s="80">
        <v>0</v>
      </c>
      <c r="AT137" s="80">
        <v>0</v>
      </c>
      <c r="AU137" s="80"/>
      <c r="AV137" s="80"/>
      <c r="AW137" s="80"/>
      <c r="AX137" s="80"/>
      <c r="AY137" s="80"/>
      <c r="AZ137" s="80"/>
      <c r="BA137" s="80"/>
      <c r="BB137" s="80"/>
      <c r="BC137">
        <v>1</v>
      </c>
      <c r="BD137" s="79" t="str">
        <f>REPLACE(INDEX(GroupVertices[Group],MATCH(Edges[[#This Row],[Vertex 1]],GroupVertices[Vertex],0)),1,1,"")</f>
        <v>24</v>
      </c>
      <c r="BE137" s="79" t="str">
        <f>REPLACE(INDEX(GroupVertices[Group],MATCH(Edges[[#This Row],[Vertex 2]],GroupVertices[Vertex],0)),1,1,"")</f>
        <v>24</v>
      </c>
      <c r="BF137" s="48">
        <v>1</v>
      </c>
      <c r="BG137" s="49">
        <v>3.3333333333333335</v>
      </c>
      <c r="BH137" s="48">
        <v>0</v>
      </c>
      <c r="BI137" s="49">
        <v>0</v>
      </c>
      <c r="BJ137" s="48">
        <v>0</v>
      </c>
      <c r="BK137" s="49">
        <v>0</v>
      </c>
      <c r="BL137" s="48">
        <v>29</v>
      </c>
      <c r="BM137" s="49">
        <v>96.66666666666667</v>
      </c>
      <c r="BN137" s="48">
        <v>30</v>
      </c>
    </row>
    <row r="138" spans="1:66" ht="15">
      <c r="A138" s="65" t="s">
        <v>301</v>
      </c>
      <c r="B138" s="65" t="s">
        <v>325</v>
      </c>
      <c r="C138" s="66" t="s">
        <v>4147</v>
      </c>
      <c r="D138" s="67">
        <v>3</v>
      </c>
      <c r="E138" s="68"/>
      <c r="F138" s="69">
        <v>28</v>
      </c>
      <c r="G138" s="66"/>
      <c r="H138" s="70"/>
      <c r="I138" s="71"/>
      <c r="J138" s="71"/>
      <c r="K138" s="34" t="s">
        <v>65</v>
      </c>
      <c r="L138" s="78">
        <v>138</v>
      </c>
      <c r="M138" s="78"/>
      <c r="N138" s="73"/>
      <c r="O138" s="80" t="s">
        <v>438</v>
      </c>
      <c r="P138" s="82">
        <v>43654.73292824074</v>
      </c>
      <c r="Q138" s="80" t="s">
        <v>484</v>
      </c>
      <c r="R138" s="84" t="s">
        <v>583</v>
      </c>
      <c r="S138" s="80" t="s">
        <v>654</v>
      </c>
      <c r="T138" s="80" t="s">
        <v>721</v>
      </c>
      <c r="U138" s="80"/>
      <c r="V138" s="84" t="s">
        <v>906</v>
      </c>
      <c r="W138" s="82">
        <v>43654.73292824074</v>
      </c>
      <c r="X138" s="86">
        <v>43654</v>
      </c>
      <c r="Y138" s="88" t="s">
        <v>998</v>
      </c>
      <c r="Z138" s="84" t="s">
        <v>1198</v>
      </c>
      <c r="AA138" s="80"/>
      <c r="AB138" s="80"/>
      <c r="AC138" s="88" t="s">
        <v>1402</v>
      </c>
      <c r="AD138" s="80"/>
      <c r="AE138" s="80" t="b">
        <v>0</v>
      </c>
      <c r="AF138" s="80">
        <v>0</v>
      </c>
      <c r="AG138" s="88" t="s">
        <v>1557</v>
      </c>
      <c r="AH138" s="80" t="b">
        <v>0</v>
      </c>
      <c r="AI138" s="80" t="s">
        <v>1573</v>
      </c>
      <c r="AJ138" s="80"/>
      <c r="AK138" s="88" t="s">
        <v>1557</v>
      </c>
      <c r="AL138" s="80" t="b">
        <v>0</v>
      </c>
      <c r="AM138" s="80">
        <v>2</v>
      </c>
      <c r="AN138" s="88" t="s">
        <v>1436</v>
      </c>
      <c r="AO138" s="80" t="s">
        <v>1588</v>
      </c>
      <c r="AP138" s="80" t="b">
        <v>0</v>
      </c>
      <c r="AQ138" s="88" t="s">
        <v>1436</v>
      </c>
      <c r="AR138" s="80" t="s">
        <v>210</v>
      </c>
      <c r="AS138" s="80">
        <v>0</v>
      </c>
      <c r="AT138" s="80">
        <v>0</v>
      </c>
      <c r="AU138" s="80"/>
      <c r="AV138" s="80"/>
      <c r="AW138" s="80"/>
      <c r="AX138" s="80"/>
      <c r="AY138" s="80"/>
      <c r="AZ138" s="80"/>
      <c r="BA138" s="80"/>
      <c r="BB138" s="80"/>
      <c r="BC138">
        <v>1</v>
      </c>
      <c r="BD138" s="79" t="str">
        <f>REPLACE(INDEX(GroupVertices[Group],MATCH(Edges[[#This Row],[Vertex 1]],GroupVertices[Vertex],0)),1,1,"")</f>
        <v>11</v>
      </c>
      <c r="BE138" s="79" t="str">
        <f>REPLACE(INDEX(GroupVertices[Group],MATCH(Edges[[#This Row],[Vertex 2]],GroupVertices[Vertex],0)),1,1,"")</f>
        <v>11</v>
      </c>
      <c r="BF138" s="48">
        <v>0</v>
      </c>
      <c r="BG138" s="49">
        <v>0</v>
      </c>
      <c r="BH138" s="48">
        <v>0</v>
      </c>
      <c r="BI138" s="49">
        <v>0</v>
      </c>
      <c r="BJ138" s="48">
        <v>0</v>
      </c>
      <c r="BK138" s="49">
        <v>0</v>
      </c>
      <c r="BL138" s="48">
        <v>19</v>
      </c>
      <c r="BM138" s="49">
        <v>100</v>
      </c>
      <c r="BN138" s="48">
        <v>19</v>
      </c>
    </row>
    <row r="139" spans="1:66" ht="15">
      <c r="A139" s="65" t="s">
        <v>302</v>
      </c>
      <c r="B139" s="65" t="s">
        <v>302</v>
      </c>
      <c r="C139" s="66" t="s">
        <v>4148</v>
      </c>
      <c r="D139" s="67">
        <v>4.166666666666667</v>
      </c>
      <c r="E139" s="68"/>
      <c r="F139" s="69">
        <v>24.166666666666668</v>
      </c>
      <c r="G139" s="66"/>
      <c r="H139" s="70"/>
      <c r="I139" s="71"/>
      <c r="J139" s="71"/>
      <c r="K139" s="34" t="s">
        <v>65</v>
      </c>
      <c r="L139" s="78">
        <v>139</v>
      </c>
      <c r="M139" s="78"/>
      <c r="N139" s="73"/>
      <c r="O139" s="80" t="s">
        <v>210</v>
      </c>
      <c r="P139" s="82">
        <v>43650.111805555556</v>
      </c>
      <c r="Q139" s="80" t="s">
        <v>485</v>
      </c>
      <c r="R139" s="84" t="s">
        <v>584</v>
      </c>
      <c r="S139" s="80" t="s">
        <v>655</v>
      </c>
      <c r="T139" s="80" t="s">
        <v>722</v>
      </c>
      <c r="U139" s="80"/>
      <c r="V139" s="84" t="s">
        <v>907</v>
      </c>
      <c r="W139" s="82">
        <v>43650.111805555556</v>
      </c>
      <c r="X139" s="86">
        <v>43650</v>
      </c>
      <c r="Y139" s="88" t="s">
        <v>999</v>
      </c>
      <c r="Z139" s="84" t="s">
        <v>1199</v>
      </c>
      <c r="AA139" s="80"/>
      <c r="AB139" s="80"/>
      <c r="AC139" s="88" t="s">
        <v>1403</v>
      </c>
      <c r="AD139" s="80"/>
      <c r="AE139" s="80" t="b">
        <v>0</v>
      </c>
      <c r="AF139" s="80">
        <v>2</v>
      </c>
      <c r="AG139" s="88" t="s">
        <v>1557</v>
      </c>
      <c r="AH139" s="80" t="b">
        <v>0</v>
      </c>
      <c r="AI139" s="80" t="s">
        <v>1573</v>
      </c>
      <c r="AJ139" s="80"/>
      <c r="AK139" s="88" t="s">
        <v>1557</v>
      </c>
      <c r="AL139" s="80" t="b">
        <v>0</v>
      </c>
      <c r="AM139" s="80">
        <v>0</v>
      </c>
      <c r="AN139" s="88" t="s">
        <v>1557</v>
      </c>
      <c r="AO139" s="80" t="s">
        <v>1606</v>
      </c>
      <c r="AP139" s="80" t="b">
        <v>0</v>
      </c>
      <c r="AQ139" s="88" t="s">
        <v>1403</v>
      </c>
      <c r="AR139" s="80" t="s">
        <v>210</v>
      </c>
      <c r="AS139" s="80">
        <v>0</v>
      </c>
      <c r="AT139" s="80">
        <v>0</v>
      </c>
      <c r="AU139" s="80"/>
      <c r="AV139" s="80"/>
      <c r="AW139" s="80"/>
      <c r="AX139" s="80"/>
      <c r="AY139" s="80"/>
      <c r="AZ139" s="80"/>
      <c r="BA139" s="80"/>
      <c r="BB139" s="80"/>
      <c r="BC139">
        <v>2</v>
      </c>
      <c r="BD139" s="79" t="str">
        <f>REPLACE(INDEX(GroupVertices[Group],MATCH(Edges[[#This Row],[Vertex 1]],GroupVertices[Vertex],0)),1,1,"")</f>
        <v>2</v>
      </c>
      <c r="BE139" s="79" t="str">
        <f>REPLACE(INDEX(GroupVertices[Group],MATCH(Edges[[#This Row],[Vertex 2]],GroupVertices[Vertex],0)),1,1,"")</f>
        <v>2</v>
      </c>
      <c r="BF139" s="48">
        <v>0</v>
      </c>
      <c r="BG139" s="49">
        <v>0</v>
      </c>
      <c r="BH139" s="48">
        <v>1</v>
      </c>
      <c r="BI139" s="49">
        <v>2.7027027027027026</v>
      </c>
      <c r="BJ139" s="48">
        <v>0</v>
      </c>
      <c r="BK139" s="49">
        <v>0</v>
      </c>
      <c r="BL139" s="48">
        <v>36</v>
      </c>
      <c r="BM139" s="49">
        <v>97.29729729729729</v>
      </c>
      <c r="BN139" s="48">
        <v>37</v>
      </c>
    </row>
    <row r="140" spans="1:66" ht="15">
      <c r="A140" s="65" t="s">
        <v>302</v>
      </c>
      <c r="B140" s="65" t="s">
        <v>302</v>
      </c>
      <c r="C140" s="66" t="s">
        <v>4148</v>
      </c>
      <c r="D140" s="67">
        <v>4.166666666666667</v>
      </c>
      <c r="E140" s="68"/>
      <c r="F140" s="69">
        <v>24.166666666666668</v>
      </c>
      <c r="G140" s="66"/>
      <c r="H140" s="70"/>
      <c r="I140" s="71"/>
      <c r="J140" s="71"/>
      <c r="K140" s="34" t="s">
        <v>65</v>
      </c>
      <c r="L140" s="78">
        <v>140</v>
      </c>
      <c r="M140" s="78"/>
      <c r="N140" s="73"/>
      <c r="O140" s="80" t="s">
        <v>210</v>
      </c>
      <c r="P140" s="82">
        <v>43654.73616898148</v>
      </c>
      <c r="Q140" s="80" t="s">
        <v>486</v>
      </c>
      <c r="R140" s="84" t="s">
        <v>585</v>
      </c>
      <c r="S140" s="80" t="s">
        <v>655</v>
      </c>
      <c r="T140" s="80" t="s">
        <v>723</v>
      </c>
      <c r="U140" s="84" t="s">
        <v>818</v>
      </c>
      <c r="V140" s="84" t="s">
        <v>818</v>
      </c>
      <c r="W140" s="82">
        <v>43654.73616898148</v>
      </c>
      <c r="X140" s="86">
        <v>43654</v>
      </c>
      <c r="Y140" s="88" t="s">
        <v>1000</v>
      </c>
      <c r="Z140" s="84" t="s">
        <v>1200</v>
      </c>
      <c r="AA140" s="80"/>
      <c r="AB140" s="80"/>
      <c r="AC140" s="88" t="s">
        <v>1404</v>
      </c>
      <c r="AD140" s="80"/>
      <c r="AE140" s="80" t="b">
        <v>0</v>
      </c>
      <c r="AF140" s="80">
        <v>2</v>
      </c>
      <c r="AG140" s="88" t="s">
        <v>1557</v>
      </c>
      <c r="AH140" s="80" t="b">
        <v>0</v>
      </c>
      <c r="AI140" s="80" t="s">
        <v>1573</v>
      </c>
      <c r="AJ140" s="80"/>
      <c r="AK140" s="88" t="s">
        <v>1557</v>
      </c>
      <c r="AL140" s="80" t="b">
        <v>0</v>
      </c>
      <c r="AM140" s="80">
        <v>0</v>
      </c>
      <c r="AN140" s="88" t="s">
        <v>1557</v>
      </c>
      <c r="AO140" s="80" t="s">
        <v>1606</v>
      </c>
      <c r="AP140" s="80" t="b">
        <v>0</v>
      </c>
      <c r="AQ140" s="88" t="s">
        <v>1404</v>
      </c>
      <c r="AR140" s="80" t="s">
        <v>210</v>
      </c>
      <c r="AS140" s="80">
        <v>0</v>
      </c>
      <c r="AT140" s="80">
        <v>0</v>
      </c>
      <c r="AU140" s="80"/>
      <c r="AV140" s="80"/>
      <c r="AW140" s="80"/>
      <c r="AX140" s="80"/>
      <c r="AY140" s="80"/>
      <c r="AZ140" s="80"/>
      <c r="BA140" s="80"/>
      <c r="BB140" s="80"/>
      <c r="BC140">
        <v>2</v>
      </c>
      <c r="BD140" s="79" t="str">
        <f>REPLACE(INDEX(GroupVertices[Group],MATCH(Edges[[#This Row],[Vertex 1]],GroupVertices[Vertex],0)),1,1,"")</f>
        <v>2</v>
      </c>
      <c r="BE140" s="79" t="str">
        <f>REPLACE(INDEX(GroupVertices[Group],MATCH(Edges[[#This Row],[Vertex 2]],GroupVertices[Vertex],0)),1,1,"")</f>
        <v>2</v>
      </c>
      <c r="BF140" s="48">
        <v>0</v>
      </c>
      <c r="BG140" s="49">
        <v>0</v>
      </c>
      <c r="BH140" s="48">
        <v>1</v>
      </c>
      <c r="BI140" s="49">
        <v>3.0303030303030303</v>
      </c>
      <c r="BJ140" s="48">
        <v>0</v>
      </c>
      <c r="BK140" s="49">
        <v>0</v>
      </c>
      <c r="BL140" s="48">
        <v>32</v>
      </c>
      <c r="BM140" s="49">
        <v>96.96969696969697</v>
      </c>
      <c r="BN140" s="48">
        <v>33</v>
      </c>
    </row>
    <row r="141" spans="1:66" ht="15">
      <c r="A141" s="65" t="s">
        <v>303</v>
      </c>
      <c r="B141" s="65" t="s">
        <v>303</v>
      </c>
      <c r="C141" s="66" t="s">
        <v>4147</v>
      </c>
      <c r="D141" s="67">
        <v>3</v>
      </c>
      <c r="E141" s="68"/>
      <c r="F141" s="69">
        <v>28</v>
      </c>
      <c r="G141" s="66"/>
      <c r="H141" s="70"/>
      <c r="I141" s="71"/>
      <c r="J141" s="71"/>
      <c r="K141" s="34" t="s">
        <v>65</v>
      </c>
      <c r="L141" s="78">
        <v>141</v>
      </c>
      <c r="M141" s="78"/>
      <c r="N141" s="73"/>
      <c r="O141" s="80" t="s">
        <v>210</v>
      </c>
      <c r="P141" s="82">
        <v>43654.80724537037</v>
      </c>
      <c r="Q141" s="80" t="s">
        <v>487</v>
      </c>
      <c r="R141" s="84" t="s">
        <v>586</v>
      </c>
      <c r="S141" s="80" t="s">
        <v>634</v>
      </c>
      <c r="T141" s="80" t="s">
        <v>701</v>
      </c>
      <c r="U141" s="84" t="s">
        <v>819</v>
      </c>
      <c r="V141" s="84" t="s">
        <v>819</v>
      </c>
      <c r="W141" s="82">
        <v>43654.80724537037</v>
      </c>
      <c r="X141" s="86">
        <v>43654</v>
      </c>
      <c r="Y141" s="88" t="s">
        <v>1001</v>
      </c>
      <c r="Z141" s="84" t="s">
        <v>1201</v>
      </c>
      <c r="AA141" s="80"/>
      <c r="AB141" s="80"/>
      <c r="AC141" s="88" t="s">
        <v>1405</v>
      </c>
      <c r="AD141" s="80"/>
      <c r="AE141" s="80" t="b">
        <v>0</v>
      </c>
      <c r="AF141" s="80">
        <v>3</v>
      </c>
      <c r="AG141" s="88" t="s">
        <v>1557</v>
      </c>
      <c r="AH141" s="80" t="b">
        <v>1</v>
      </c>
      <c r="AI141" s="80" t="s">
        <v>1573</v>
      </c>
      <c r="AJ141" s="80"/>
      <c r="AK141" s="88" t="s">
        <v>1581</v>
      </c>
      <c r="AL141" s="80" t="b">
        <v>0</v>
      </c>
      <c r="AM141" s="80">
        <v>0</v>
      </c>
      <c r="AN141" s="88" t="s">
        <v>1557</v>
      </c>
      <c r="AO141" s="80" t="s">
        <v>1588</v>
      </c>
      <c r="AP141" s="80" t="b">
        <v>0</v>
      </c>
      <c r="AQ141" s="88" t="s">
        <v>1405</v>
      </c>
      <c r="AR141" s="80" t="s">
        <v>210</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8">
        <v>1</v>
      </c>
      <c r="BG141" s="49">
        <v>7.6923076923076925</v>
      </c>
      <c r="BH141" s="48">
        <v>0</v>
      </c>
      <c r="BI141" s="49">
        <v>0</v>
      </c>
      <c r="BJ141" s="48">
        <v>0</v>
      </c>
      <c r="BK141" s="49">
        <v>0</v>
      </c>
      <c r="BL141" s="48">
        <v>12</v>
      </c>
      <c r="BM141" s="49">
        <v>92.3076923076923</v>
      </c>
      <c r="BN141" s="48">
        <v>13</v>
      </c>
    </row>
    <row r="142" spans="1:66" ht="15">
      <c r="A142" s="65" t="s">
        <v>304</v>
      </c>
      <c r="B142" s="65" t="s">
        <v>343</v>
      </c>
      <c r="C142" s="66" t="s">
        <v>4147</v>
      </c>
      <c r="D142" s="67">
        <v>3</v>
      </c>
      <c r="E142" s="68"/>
      <c r="F142" s="69">
        <v>28</v>
      </c>
      <c r="G142" s="66"/>
      <c r="H142" s="70"/>
      <c r="I142" s="71"/>
      <c r="J142" s="71"/>
      <c r="K142" s="34" t="s">
        <v>65</v>
      </c>
      <c r="L142" s="78">
        <v>142</v>
      </c>
      <c r="M142" s="78"/>
      <c r="N142" s="73"/>
      <c r="O142" s="80" t="s">
        <v>438</v>
      </c>
      <c r="P142" s="82">
        <v>43655.16436342592</v>
      </c>
      <c r="Q142" s="80" t="s">
        <v>488</v>
      </c>
      <c r="R142" s="84" t="s">
        <v>587</v>
      </c>
      <c r="S142" s="80" t="s">
        <v>656</v>
      </c>
      <c r="T142" s="80" t="s">
        <v>724</v>
      </c>
      <c r="U142" s="80"/>
      <c r="V142" s="84" t="s">
        <v>908</v>
      </c>
      <c r="W142" s="82">
        <v>43655.16436342592</v>
      </c>
      <c r="X142" s="86">
        <v>43655</v>
      </c>
      <c r="Y142" s="88" t="s">
        <v>1002</v>
      </c>
      <c r="Z142" s="84" t="s">
        <v>1202</v>
      </c>
      <c r="AA142" s="80"/>
      <c r="AB142" s="80"/>
      <c r="AC142" s="88" t="s">
        <v>1406</v>
      </c>
      <c r="AD142" s="80"/>
      <c r="AE142" s="80" t="b">
        <v>0</v>
      </c>
      <c r="AF142" s="80">
        <v>0</v>
      </c>
      <c r="AG142" s="88" t="s">
        <v>1557</v>
      </c>
      <c r="AH142" s="80" t="b">
        <v>0</v>
      </c>
      <c r="AI142" s="80" t="s">
        <v>1575</v>
      </c>
      <c r="AJ142" s="80"/>
      <c r="AK142" s="88" t="s">
        <v>1557</v>
      </c>
      <c r="AL142" s="80" t="b">
        <v>0</v>
      </c>
      <c r="AM142" s="80">
        <v>16</v>
      </c>
      <c r="AN142" s="88" t="s">
        <v>1503</v>
      </c>
      <c r="AO142" s="80" t="s">
        <v>1594</v>
      </c>
      <c r="AP142" s="80" t="b">
        <v>0</v>
      </c>
      <c r="AQ142" s="88" t="s">
        <v>1503</v>
      </c>
      <c r="AR142" s="80" t="s">
        <v>210</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v>0</v>
      </c>
      <c r="BG142" s="49">
        <v>0</v>
      </c>
      <c r="BH142" s="48">
        <v>0</v>
      </c>
      <c r="BI142" s="49">
        <v>0</v>
      </c>
      <c r="BJ142" s="48">
        <v>0</v>
      </c>
      <c r="BK142" s="49">
        <v>0</v>
      </c>
      <c r="BL142" s="48">
        <v>21</v>
      </c>
      <c r="BM142" s="49">
        <v>100</v>
      </c>
      <c r="BN142" s="48">
        <v>21</v>
      </c>
    </row>
    <row r="143" spans="1:66" ht="15">
      <c r="A143" s="65" t="s">
        <v>305</v>
      </c>
      <c r="B143" s="65" t="s">
        <v>315</v>
      </c>
      <c r="C143" s="66" t="s">
        <v>4147</v>
      </c>
      <c r="D143" s="67">
        <v>3</v>
      </c>
      <c r="E143" s="68"/>
      <c r="F143" s="69">
        <v>28</v>
      </c>
      <c r="G143" s="66"/>
      <c r="H143" s="70"/>
      <c r="I143" s="71"/>
      <c r="J143" s="71"/>
      <c r="K143" s="34" t="s">
        <v>65</v>
      </c>
      <c r="L143" s="78">
        <v>143</v>
      </c>
      <c r="M143" s="78"/>
      <c r="N143" s="73"/>
      <c r="O143" s="80" t="s">
        <v>438</v>
      </c>
      <c r="P143" s="82">
        <v>43655.26388888889</v>
      </c>
      <c r="Q143" s="80" t="s">
        <v>489</v>
      </c>
      <c r="R143" s="80"/>
      <c r="S143" s="80"/>
      <c r="T143" s="80" t="s">
        <v>725</v>
      </c>
      <c r="U143" s="84" t="s">
        <v>820</v>
      </c>
      <c r="V143" s="84" t="s">
        <v>820</v>
      </c>
      <c r="W143" s="82">
        <v>43655.26388888889</v>
      </c>
      <c r="X143" s="86">
        <v>43655</v>
      </c>
      <c r="Y143" s="88" t="s">
        <v>1003</v>
      </c>
      <c r="Z143" s="84" t="s">
        <v>1203</v>
      </c>
      <c r="AA143" s="80"/>
      <c r="AB143" s="80"/>
      <c r="AC143" s="88" t="s">
        <v>1407</v>
      </c>
      <c r="AD143" s="80"/>
      <c r="AE143" s="80" t="b">
        <v>0</v>
      </c>
      <c r="AF143" s="80">
        <v>0</v>
      </c>
      <c r="AG143" s="88" t="s">
        <v>1557</v>
      </c>
      <c r="AH143" s="80" t="b">
        <v>0</v>
      </c>
      <c r="AI143" s="80" t="s">
        <v>1573</v>
      </c>
      <c r="AJ143" s="80"/>
      <c r="AK143" s="88" t="s">
        <v>1557</v>
      </c>
      <c r="AL143" s="80" t="b">
        <v>0</v>
      </c>
      <c r="AM143" s="80">
        <v>5</v>
      </c>
      <c r="AN143" s="88" t="s">
        <v>1418</v>
      </c>
      <c r="AO143" s="80" t="s">
        <v>1588</v>
      </c>
      <c r="AP143" s="80" t="b">
        <v>0</v>
      </c>
      <c r="AQ143" s="88" t="s">
        <v>1418</v>
      </c>
      <c r="AR143" s="80" t="s">
        <v>210</v>
      </c>
      <c r="AS143" s="80">
        <v>0</v>
      </c>
      <c r="AT143" s="80">
        <v>0</v>
      </c>
      <c r="AU143" s="80"/>
      <c r="AV143" s="80"/>
      <c r="AW143" s="80"/>
      <c r="AX143" s="80"/>
      <c r="AY143" s="80"/>
      <c r="AZ143" s="80"/>
      <c r="BA143" s="80"/>
      <c r="BB143" s="80"/>
      <c r="BC143">
        <v>1</v>
      </c>
      <c r="BD143" s="79" t="str">
        <f>REPLACE(INDEX(GroupVertices[Group],MATCH(Edges[[#This Row],[Vertex 1]],GroupVertices[Vertex],0)),1,1,"")</f>
        <v>9</v>
      </c>
      <c r="BE143" s="79" t="str">
        <f>REPLACE(INDEX(GroupVertices[Group],MATCH(Edges[[#This Row],[Vertex 2]],GroupVertices[Vertex],0)),1,1,"")</f>
        <v>9</v>
      </c>
      <c r="BF143" s="48">
        <v>1</v>
      </c>
      <c r="BG143" s="49">
        <v>9.090909090909092</v>
      </c>
      <c r="BH143" s="48">
        <v>0</v>
      </c>
      <c r="BI143" s="49">
        <v>0</v>
      </c>
      <c r="BJ143" s="48">
        <v>0</v>
      </c>
      <c r="BK143" s="49">
        <v>0</v>
      </c>
      <c r="BL143" s="48">
        <v>10</v>
      </c>
      <c r="BM143" s="49">
        <v>90.9090909090909</v>
      </c>
      <c r="BN143" s="48">
        <v>11</v>
      </c>
    </row>
    <row r="144" spans="1:66" ht="15">
      <c r="A144" s="65" t="s">
        <v>306</v>
      </c>
      <c r="B144" s="65" t="s">
        <v>306</v>
      </c>
      <c r="C144" s="66" t="s">
        <v>4147</v>
      </c>
      <c r="D144" s="67">
        <v>3</v>
      </c>
      <c r="E144" s="68"/>
      <c r="F144" s="69">
        <v>28</v>
      </c>
      <c r="G144" s="66"/>
      <c r="H144" s="70"/>
      <c r="I144" s="71"/>
      <c r="J144" s="71"/>
      <c r="K144" s="34" t="s">
        <v>65</v>
      </c>
      <c r="L144" s="78">
        <v>144</v>
      </c>
      <c r="M144" s="78"/>
      <c r="N144" s="73"/>
      <c r="O144" s="80" t="s">
        <v>210</v>
      </c>
      <c r="P144" s="82">
        <v>43655.386712962965</v>
      </c>
      <c r="Q144" s="80" t="s">
        <v>490</v>
      </c>
      <c r="R144" s="80"/>
      <c r="S144" s="80"/>
      <c r="T144" s="80" t="s">
        <v>701</v>
      </c>
      <c r="U144" s="84" t="s">
        <v>821</v>
      </c>
      <c r="V144" s="84" t="s">
        <v>821</v>
      </c>
      <c r="W144" s="82">
        <v>43655.386712962965</v>
      </c>
      <c r="X144" s="86">
        <v>43655</v>
      </c>
      <c r="Y144" s="88" t="s">
        <v>1004</v>
      </c>
      <c r="Z144" s="84" t="s">
        <v>1204</v>
      </c>
      <c r="AA144" s="80"/>
      <c r="AB144" s="80"/>
      <c r="AC144" s="88" t="s">
        <v>1408</v>
      </c>
      <c r="AD144" s="80"/>
      <c r="AE144" s="80" t="b">
        <v>0</v>
      </c>
      <c r="AF144" s="80">
        <v>0</v>
      </c>
      <c r="AG144" s="88" t="s">
        <v>1557</v>
      </c>
      <c r="AH144" s="80" t="b">
        <v>0</v>
      </c>
      <c r="AI144" s="80" t="s">
        <v>1573</v>
      </c>
      <c r="AJ144" s="80"/>
      <c r="AK144" s="88" t="s">
        <v>1557</v>
      </c>
      <c r="AL144" s="80" t="b">
        <v>0</v>
      </c>
      <c r="AM144" s="80">
        <v>0</v>
      </c>
      <c r="AN144" s="88" t="s">
        <v>1557</v>
      </c>
      <c r="AO144" s="80" t="s">
        <v>1588</v>
      </c>
      <c r="AP144" s="80" t="b">
        <v>0</v>
      </c>
      <c r="AQ144" s="88" t="s">
        <v>1408</v>
      </c>
      <c r="AR144" s="80" t="s">
        <v>210</v>
      </c>
      <c r="AS144" s="80">
        <v>0</v>
      </c>
      <c r="AT144" s="80">
        <v>0</v>
      </c>
      <c r="AU144" s="80" t="s">
        <v>1615</v>
      </c>
      <c r="AV144" s="80" t="s">
        <v>1620</v>
      </c>
      <c r="AW144" s="80" t="s">
        <v>1625</v>
      </c>
      <c r="AX144" s="80" t="s">
        <v>1630</v>
      </c>
      <c r="AY144" s="80" t="s">
        <v>1634</v>
      </c>
      <c r="AZ144" s="80" t="s">
        <v>1639</v>
      </c>
      <c r="BA144" s="80" t="s">
        <v>1640</v>
      </c>
      <c r="BB144" s="84" t="s">
        <v>1645</v>
      </c>
      <c r="BC144">
        <v>1</v>
      </c>
      <c r="BD144" s="79" t="str">
        <f>REPLACE(INDEX(GroupVertices[Group],MATCH(Edges[[#This Row],[Vertex 1]],GroupVertices[Vertex],0)),1,1,"")</f>
        <v>2</v>
      </c>
      <c r="BE144" s="79" t="str">
        <f>REPLACE(INDEX(GroupVertices[Group],MATCH(Edges[[#This Row],[Vertex 2]],GroupVertices[Vertex],0)),1,1,"")</f>
        <v>2</v>
      </c>
      <c r="BF144" s="48">
        <v>0</v>
      </c>
      <c r="BG144" s="49">
        <v>0</v>
      </c>
      <c r="BH144" s="48">
        <v>0</v>
      </c>
      <c r="BI144" s="49">
        <v>0</v>
      </c>
      <c r="BJ144" s="48">
        <v>0</v>
      </c>
      <c r="BK144" s="49">
        <v>0</v>
      </c>
      <c r="BL144" s="48">
        <v>4</v>
      </c>
      <c r="BM144" s="49">
        <v>100</v>
      </c>
      <c r="BN144" s="48">
        <v>4</v>
      </c>
    </row>
    <row r="145" spans="1:66" ht="15">
      <c r="A145" s="65" t="s">
        <v>307</v>
      </c>
      <c r="B145" s="65" t="s">
        <v>404</v>
      </c>
      <c r="C145" s="66" t="s">
        <v>4147</v>
      </c>
      <c r="D145" s="67">
        <v>3</v>
      </c>
      <c r="E145" s="68"/>
      <c r="F145" s="69">
        <v>28</v>
      </c>
      <c r="G145" s="66"/>
      <c r="H145" s="70"/>
      <c r="I145" s="71"/>
      <c r="J145" s="71"/>
      <c r="K145" s="34" t="s">
        <v>65</v>
      </c>
      <c r="L145" s="78">
        <v>145</v>
      </c>
      <c r="M145" s="78"/>
      <c r="N145" s="73"/>
      <c r="O145" s="80" t="s">
        <v>439</v>
      </c>
      <c r="P145" s="82">
        <v>43587.484293981484</v>
      </c>
      <c r="Q145" s="80" t="s">
        <v>472</v>
      </c>
      <c r="R145" s="84" t="s">
        <v>588</v>
      </c>
      <c r="S145" s="80" t="s">
        <v>657</v>
      </c>
      <c r="T145" s="80" t="s">
        <v>726</v>
      </c>
      <c r="U145" s="84" t="s">
        <v>822</v>
      </c>
      <c r="V145" s="84" t="s">
        <v>822</v>
      </c>
      <c r="W145" s="82">
        <v>43587.484293981484</v>
      </c>
      <c r="X145" s="86">
        <v>43587</v>
      </c>
      <c r="Y145" s="88" t="s">
        <v>1005</v>
      </c>
      <c r="Z145" s="84" t="s">
        <v>1205</v>
      </c>
      <c r="AA145" s="80"/>
      <c r="AB145" s="80"/>
      <c r="AC145" s="88" t="s">
        <v>1409</v>
      </c>
      <c r="AD145" s="80"/>
      <c r="AE145" s="80" t="b">
        <v>0</v>
      </c>
      <c r="AF145" s="80">
        <v>11</v>
      </c>
      <c r="AG145" s="88" t="s">
        <v>1557</v>
      </c>
      <c r="AH145" s="80" t="b">
        <v>0</v>
      </c>
      <c r="AI145" s="80" t="s">
        <v>1576</v>
      </c>
      <c r="AJ145" s="80"/>
      <c r="AK145" s="88" t="s">
        <v>1557</v>
      </c>
      <c r="AL145" s="80" t="b">
        <v>0</v>
      </c>
      <c r="AM145" s="80">
        <v>5</v>
      </c>
      <c r="AN145" s="88" t="s">
        <v>1557</v>
      </c>
      <c r="AO145" s="80" t="s">
        <v>1590</v>
      </c>
      <c r="AP145" s="80" t="b">
        <v>0</v>
      </c>
      <c r="AQ145" s="88" t="s">
        <v>1409</v>
      </c>
      <c r="AR145" s="80" t="s">
        <v>438</v>
      </c>
      <c r="AS145" s="80">
        <v>0</v>
      </c>
      <c r="AT145" s="80">
        <v>0</v>
      </c>
      <c r="AU145" s="80"/>
      <c r="AV145" s="80"/>
      <c r="AW145" s="80"/>
      <c r="AX145" s="80"/>
      <c r="AY145" s="80"/>
      <c r="AZ145" s="80"/>
      <c r="BA145" s="80"/>
      <c r="BB145" s="80"/>
      <c r="BC145">
        <v>1</v>
      </c>
      <c r="BD145" s="79" t="str">
        <f>REPLACE(INDEX(GroupVertices[Group],MATCH(Edges[[#This Row],[Vertex 1]],GroupVertices[Vertex],0)),1,1,"")</f>
        <v>8</v>
      </c>
      <c r="BE145" s="79" t="str">
        <f>REPLACE(INDEX(GroupVertices[Group],MATCH(Edges[[#This Row],[Vertex 2]],GroupVertices[Vertex],0)),1,1,"")</f>
        <v>8</v>
      </c>
      <c r="BF145" s="48">
        <v>0</v>
      </c>
      <c r="BG145" s="49">
        <v>0</v>
      </c>
      <c r="BH145" s="48">
        <v>1</v>
      </c>
      <c r="BI145" s="49">
        <v>3.5714285714285716</v>
      </c>
      <c r="BJ145" s="48">
        <v>0</v>
      </c>
      <c r="BK145" s="49">
        <v>0</v>
      </c>
      <c r="BL145" s="48">
        <v>27</v>
      </c>
      <c r="BM145" s="49">
        <v>96.42857142857143</v>
      </c>
      <c r="BN145" s="48">
        <v>28</v>
      </c>
    </row>
    <row r="146" spans="1:66" ht="15">
      <c r="A146" s="65" t="s">
        <v>308</v>
      </c>
      <c r="B146" s="65" t="s">
        <v>315</v>
      </c>
      <c r="C146" s="66" t="s">
        <v>4147</v>
      </c>
      <c r="D146" s="67">
        <v>3</v>
      </c>
      <c r="E146" s="68"/>
      <c r="F146" s="69">
        <v>28</v>
      </c>
      <c r="G146" s="66"/>
      <c r="H146" s="70"/>
      <c r="I146" s="71"/>
      <c r="J146" s="71"/>
      <c r="K146" s="34" t="s">
        <v>65</v>
      </c>
      <c r="L146" s="78">
        <v>146</v>
      </c>
      <c r="M146" s="78"/>
      <c r="N146" s="73"/>
      <c r="O146" s="80" t="s">
        <v>438</v>
      </c>
      <c r="P146" s="82">
        <v>43655.534421296295</v>
      </c>
      <c r="Q146" s="80" t="s">
        <v>489</v>
      </c>
      <c r="R146" s="80"/>
      <c r="S146" s="80"/>
      <c r="T146" s="80" t="s">
        <v>725</v>
      </c>
      <c r="U146" s="84" t="s">
        <v>820</v>
      </c>
      <c r="V146" s="84" t="s">
        <v>820</v>
      </c>
      <c r="W146" s="82">
        <v>43655.534421296295</v>
      </c>
      <c r="X146" s="86">
        <v>43655</v>
      </c>
      <c r="Y146" s="88" t="s">
        <v>1006</v>
      </c>
      <c r="Z146" s="84" t="s">
        <v>1206</v>
      </c>
      <c r="AA146" s="80"/>
      <c r="AB146" s="80"/>
      <c r="AC146" s="88" t="s">
        <v>1410</v>
      </c>
      <c r="AD146" s="80"/>
      <c r="AE146" s="80" t="b">
        <v>0</v>
      </c>
      <c r="AF146" s="80">
        <v>0</v>
      </c>
      <c r="AG146" s="88" t="s">
        <v>1557</v>
      </c>
      <c r="AH146" s="80" t="b">
        <v>0</v>
      </c>
      <c r="AI146" s="80" t="s">
        <v>1573</v>
      </c>
      <c r="AJ146" s="80"/>
      <c r="AK146" s="88" t="s">
        <v>1557</v>
      </c>
      <c r="AL146" s="80" t="b">
        <v>0</v>
      </c>
      <c r="AM146" s="80">
        <v>5</v>
      </c>
      <c r="AN146" s="88" t="s">
        <v>1418</v>
      </c>
      <c r="AO146" s="80" t="s">
        <v>1590</v>
      </c>
      <c r="AP146" s="80" t="b">
        <v>0</v>
      </c>
      <c r="AQ146" s="88" t="s">
        <v>1418</v>
      </c>
      <c r="AR146" s="80" t="s">
        <v>210</v>
      </c>
      <c r="AS146" s="80">
        <v>0</v>
      </c>
      <c r="AT146" s="80">
        <v>0</v>
      </c>
      <c r="AU146" s="80"/>
      <c r="AV146" s="80"/>
      <c r="AW146" s="80"/>
      <c r="AX146" s="80"/>
      <c r="AY146" s="80"/>
      <c r="AZ146" s="80"/>
      <c r="BA146" s="80"/>
      <c r="BB146" s="80"/>
      <c r="BC146">
        <v>1</v>
      </c>
      <c r="BD146" s="79" t="str">
        <f>REPLACE(INDEX(GroupVertices[Group],MATCH(Edges[[#This Row],[Vertex 1]],GroupVertices[Vertex],0)),1,1,"")</f>
        <v>9</v>
      </c>
      <c r="BE146" s="79" t="str">
        <f>REPLACE(INDEX(GroupVertices[Group],MATCH(Edges[[#This Row],[Vertex 2]],GroupVertices[Vertex],0)),1,1,"")</f>
        <v>9</v>
      </c>
      <c r="BF146" s="48">
        <v>1</v>
      </c>
      <c r="BG146" s="49">
        <v>9.090909090909092</v>
      </c>
      <c r="BH146" s="48">
        <v>0</v>
      </c>
      <c r="BI146" s="49">
        <v>0</v>
      </c>
      <c r="BJ146" s="48">
        <v>0</v>
      </c>
      <c r="BK146" s="49">
        <v>0</v>
      </c>
      <c r="BL146" s="48">
        <v>10</v>
      </c>
      <c r="BM146" s="49">
        <v>90.9090909090909</v>
      </c>
      <c r="BN146" s="48">
        <v>11</v>
      </c>
    </row>
    <row r="147" spans="1:66" ht="15">
      <c r="A147" s="65" t="s">
        <v>309</v>
      </c>
      <c r="B147" s="65" t="s">
        <v>309</v>
      </c>
      <c r="C147" s="66" t="s">
        <v>4148</v>
      </c>
      <c r="D147" s="67">
        <v>4.166666666666667</v>
      </c>
      <c r="E147" s="68"/>
      <c r="F147" s="69">
        <v>24.166666666666668</v>
      </c>
      <c r="G147" s="66"/>
      <c r="H147" s="70"/>
      <c r="I147" s="71"/>
      <c r="J147" s="71"/>
      <c r="K147" s="34" t="s">
        <v>65</v>
      </c>
      <c r="L147" s="78">
        <v>147</v>
      </c>
      <c r="M147" s="78"/>
      <c r="N147" s="73"/>
      <c r="O147" s="80" t="s">
        <v>210</v>
      </c>
      <c r="P147" s="82">
        <v>43653.85229166667</v>
      </c>
      <c r="Q147" s="80" t="s">
        <v>491</v>
      </c>
      <c r="R147" s="84" t="s">
        <v>589</v>
      </c>
      <c r="S147" s="80" t="s">
        <v>636</v>
      </c>
      <c r="T147" s="80" t="s">
        <v>727</v>
      </c>
      <c r="U147" s="80"/>
      <c r="V147" s="84" t="s">
        <v>909</v>
      </c>
      <c r="W147" s="82">
        <v>43653.85229166667</v>
      </c>
      <c r="X147" s="86">
        <v>43653</v>
      </c>
      <c r="Y147" s="88" t="s">
        <v>1007</v>
      </c>
      <c r="Z147" s="84" t="s">
        <v>1207</v>
      </c>
      <c r="AA147" s="80"/>
      <c r="AB147" s="80"/>
      <c r="AC147" s="88" t="s">
        <v>1411</v>
      </c>
      <c r="AD147" s="80"/>
      <c r="AE147" s="80" t="b">
        <v>0</v>
      </c>
      <c r="AF147" s="80">
        <v>0</v>
      </c>
      <c r="AG147" s="88" t="s">
        <v>1557</v>
      </c>
      <c r="AH147" s="80" t="b">
        <v>0</v>
      </c>
      <c r="AI147" s="80" t="s">
        <v>1573</v>
      </c>
      <c r="AJ147" s="80"/>
      <c r="AK147" s="88" t="s">
        <v>1557</v>
      </c>
      <c r="AL147" s="80" t="b">
        <v>0</v>
      </c>
      <c r="AM147" s="80">
        <v>0</v>
      </c>
      <c r="AN147" s="88" t="s">
        <v>1557</v>
      </c>
      <c r="AO147" s="80" t="s">
        <v>1591</v>
      </c>
      <c r="AP147" s="80" t="b">
        <v>0</v>
      </c>
      <c r="AQ147" s="88" t="s">
        <v>1411</v>
      </c>
      <c r="AR147" s="80" t="s">
        <v>210</v>
      </c>
      <c r="AS147" s="80">
        <v>0</v>
      </c>
      <c r="AT147" s="80">
        <v>0</v>
      </c>
      <c r="AU147" s="80"/>
      <c r="AV147" s="80"/>
      <c r="AW147" s="80"/>
      <c r="AX147" s="80"/>
      <c r="AY147" s="80"/>
      <c r="AZ147" s="80"/>
      <c r="BA147" s="80"/>
      <c r="BB147" s="80"/>
      <c r="BC147">
        <v>2</v>
      </c>
      <c r="BD147" s="79" t="str">
        <f>REPLACE(INDEX(GroupVertices[Group],MATCH(Edges[[#This Row],[Vertex 1]],GroupVertices[Vertex],0)),1,1,"")</f>
        <v>2</v>
      </c>
      <c r="BE147" s="79" t="str">
        <f>REPLACE(INDEX(GroupVertices[Group],MATCH(Edges[[#This Row],[Vertex 2]],GroupVertices[Vertex],0)),1,1,"")</f>
        <v>2</v>
      </c>
      <c r="BF147" s="48">
        <v>2</v>
      </c>
      <c r="BG147" s="49">
        <v>8</v>
      </c>
      <c r="BH147" s="48">
        <v>1</v>
      </c>
      <c r="BI147" s="49">
        <v>4</v>
      </c>
      <c r="BJ147" s="48">
        <v>0</v>
      </c>
      <c r="BK147" s="49">
        <v>0</v>
      </c>
      <c r="BL147" s="48">
        <v>22</v>
      </c>
      <c r="BM147" s="49">
        <v>88</v>
      </c>
      <c r="BN147" s="48">
        <v>25</v>
      </c>
    </row>
    <row r="148" spans="1:66" ht="15">
      <c r="A148" s="65" t="s">
        <v>309</v>
      </c>
      <c r="B148" s="65" t="s">
        <v>309</v>
      </c>
      <c r="C148" s="66" t="s">
        <v>4148</v>
      </c>
      <c r="D148" s="67">
        <v>4.166666666666667</v>
      </c>
      <c r="E148" s="68"/>
      <c r="F148" s="69">
        <v>24.166666666666668</v>
      </c>
      <c r="G148" s="66"/>
      <c r="H148" s="70"/>
      <c r="I148" s="71"/>
      <c r="J148" s="71"/>
      <c r="K148" s="34" t="s">
        <v>65</v>
      </c>
      <c r="L148" s="78">
        <v>148</v>
      </c>
      <c r="M148" s="78"/>
      <c r="N148" s="73"/>
      <c r="O148" s="80" t="s">
        <v>210</v>
      </c>
      <c r="P148" s="82">
        <v>43655.55045138889</v>
      </c>
      <c r="Q148" s="80" t="s">
        <v>492</v>
      </c>
      <c r="R148" s="84" t="s">
        <v>590</v>
      </c>
      <c r="S148" s="80" t="s">
        <v>636</v>
      </c>
      <c r="T148" s="80" t="s">
        <v>728</v>
      </c>
      <c r="U148" s="80"/>
      <c r="V148" s="84" t="s">
        <v>909</v>
      </c>
      <c r="W148" s="82">
        <v>43655.55045138889</v>
      </c>
      <c r="X148" s="86">
        <v>43655</v>
      </c>
      <c r="Y148" s="88" t="s">
        <v>1008</v>
      </c>
      <c r="Z148" s="84" t="s">
        <v>1208</v>
      </c>
      <c r="AA148" s="80"/>
      <c r="AB148" s="80"/>
      <c r="AC148" s="88" t="s">
        <v>1412</v>
      </c>
      <c r="AD148" s="80"/>
      <c r="AE148" s="80" t="b">
        <v>0</v>
      </c>
      <c r="AF148" s="80">
        <v>0</v>
      </c>
      <c r="AG148" s="88" t="s">
        <v>1557</v>
      </c>
      <c r="AH148" s="80" t="b">
        <v>0</v>
      </c>
      <c r="AI148" s="80" t="s">
        <v>1573</v>
      </c>
      <c r="AJ148" s="80"/>
      <c r="AK148" s="88" t="s">
        <v>1557</v>
      </c>
      <c r="AL148" s="80" t="b">
        <v>0</v>
      </c>
      <c r="AM148" s="80">
        <v>0</v>
      </c>
      <c r="AN148" s="88" t="s">
        <v>1557</v>
      </c>
      <c r="AO148" s="80" t="s">
        <v>1591</v>
      </c>
      <c r="AP148" s="80" t="b">
        <v>0</v>
      </c>
      <c r="AQ148" s="88" t="s">
        <v>1412</v>
      </c>
      <c r="AR148" s="80" t="s">
        <v>210</v>
      </c>
      <c r="AS148" s="80">
        <v>0</v>
      </c>
      <c r="AT148" s="80">
        <v>0</v>
      </c>
      <c r="AU148" s="80"/>
      <c r="AV148" s="80"/>
      <c r="AW148" s="80"/>
      <c r="AX148" s="80"/>
      <c r="AY148" s="80"/>
      <c r="AZ148" s="80"/>
      <c r="BA148" s="80"/>
      <c r="BB148" s="80"/>
      <c r="BC148">
        <v>2</v>
      </c>
      <c r="BD148" s="79" t="str">
        <f>REPLACE(INDEX(GroupVertices[Group],MATCH(Edges[[#This Row],[Vertex 1]],GroupVertices[Vertex],0)),1,1,"")</f>
        <v>2</v>
      </c>
      <c r="BE148" s="79" t="str">
        <f>REPLACE(INDEX(GroupVertices[Group],MATCH(Edges[[#This Row],[Vertex 2]],GroupVertices[Vertex],0)),1,1,"")</f>
        <v>2</v>
      </c>
      <c r="BF148" s="48">
        <v>0</v>
      </c>
      <c r="BG148" s="49">
        <v>0</v>
      </c>
      <c r="BH148" s="48">
        <v>0</v>
      </c>
      <c r="BI148" s="49">
        <v>0</v>
      </c>
      <c r="BJ148" s="48">
        <v>0</v>
      </c>
      <c r="BK148" s="49">
        <v>0</v>
      </c>
      <c r="BL148" s="48">
        <v>11</v>
      </c>
      <c r="BM148" s="49">
        <v>100</v>
      </c>
      <c r="BN148" s="48">
        <v>11</v>
      </c>
    </row>
    <row r="149" spans="1:66" ht="15">
      <c r="A149" s="65" t="s">
        <v>310</v>
      </c>
      <c r="B149" s="65" t="s">
        <v>315</v>
      </c>
      <c r="C149" s="66" t="s">
        <v>4147</v>
      </c>
      <c r="D149" s="67">
        <v>3</v>
      </c>
      <c r="E149" s="68"/>
      <c r="F149" s="69">
        <v>28</v>
      </c>
      <c r="G149" s="66"/>
      <c r="H149" s="70"/>
      <c r="I149" s="71"/>
      <c r="J149" s="71"/>
      <c r="K149" s="34" t="s">
        <v>65</v>
      </c>
      <c r="L149" s="78">
        <v>149</v>
      </c>
      <c r="M149" s="78"/>
      <c r="N149" s="73"/>
      <c r="O149" s="80" t="s">
        <v>438</v>
      </c>
      <c r="P149" s="82">
        <v>43655.69829861111</v>
      </c>
      <c r="Q149" s="80" t="s">
        <v>489</v>
      </c>
      <c r="R149" s="80"/>
      <c r="S149" s="80"/>
      <c r="T149" s="80" t="s">
        <v>725</v>
      </c>
      <c r="U149" s="84" t="s">
        <v>820</v>
      </c>
      <c r="V149" s="84" t="s">
        <v>820</v>
      </c>
      <c r="W149" s="82">
        <v>43655.69829861111</v>
      </c>
      <c r="X149" s="86">
        <v>43655</v>
      </c>
      <c r="Y149" s="88" t="s">
        <v>1009</v>
      </c>
      <c r="Z149" s="84" t="s">
        <v>1209</v>
      </c>
      <c r="AA149" s="80"/>
      <c r="AB149" s="80"/>
      <c r="AC149" s="88" t="s">
        <v>1413</v>
      </c>
      <c r="AD149" s="80"/>
      <c r="AE149" s="80" t="b">
        <v>0</v>
      </c>
      <c r="AF149" s="80">
        <v>0</v>
      </c>
      <c r="AG149" s="88" t="s">
        <v>1557</v>
      </c>
      <c r="AH149" s="80" t="b">
        <v>0</v>
      </c>
      <c r="AI149" s="80" t="s">
        <v>1573</v>
      </c>
      <c r="AJ149" s="80"/>
      <c r="AK149" s="88" t="s">
        <v>1557</v>
      </c>
      <c r="AL149" s="80" t="b">
        <v>0</v>
      </c>
      <c r="AM149" s="80">
        <v>5</v>
      </c>
      <c r="AN149" s="88" t="s">
        <v>1418</v>
      </c>
      <c r="AO149" s="80" t="s">
        <v>1589</v>
      </c>
      <c r="AP149" s="80" t="b">
        <v>0</v>
      </c>
      <c r="AQ149" s="88" t="s">
        <v>1418</v>
      </c>
      <c r="AR149" s="80" t="s">
        <v>210</v>
      </c>
      <c r="AS149" s="80">
        <v>0</v>
      </c>
      <c r="AT149" s="80">
        <v>0</v>
      </c>
      <c r="AU149" s="80"/>
      <c r="AV149" s="80"/>
      <c r="AW149" s="80"/>
      <c r="AX149" s="80"/>
      <c r="AY149" s="80"/>
      <c r="AZ149" s="80"/>
      <c r="BA149" s="80"/>
      <c r="BB149" s="80"/>
      <c r="BC149">
        <v>1</v>
      </c>
      <c r="BD149" s="79" t="str">
        <f>REPLACE(INDEX(GroupVertices[Group],MATCH(Edges[[#This Row],[Vertex 1]],GroupVertices[Vertex],0)),1,1,"")</f>
        <v>9</v>
      </c>
      <c r="BE149" s="79" t="str">
        <f>REPLACE(INDEX(GroupVertices[Group],MATCH(Edges[[#This Row],[Vertex 2]],GroupVertices[Vertex],0)),1,1,"")</f>
        <v>9</v>
      </c>
      <c r="BF149" s="48">
        <v>1</v>
      </c>
      <c r="BG149" s="49">
        <v>9.090909090909092</v>
      </c>
      <c r="BH149" s="48">
        <v>0</v>
      </c>
      <c r="BI149" s="49">
        <v>0</v>
      </c>
      <c r="BJ149" s="48">
        <v>0</v>
      </c>
      <c r="BK149" s="49">
        <v>0</v>
      </c>
      <c r="BL149" s="48">
        <v>10</v>
      </c>
      <c r="BM149" s="49">
        <v>90.9090909090909</v>
      </c>
      <c r="BN149" s="48">
        <v>11</v>
      </c>
    </row>
    <row r="150" spans="1:66" ht="15">
      <c r="A150" s="65" t="s">
        <v>311</v>
      </c>
      <c r="B150" s="65" t="s">
        <v>311</v>
      </c>
      <c r="C150" s="66" t="s">
        <v>4147</v>
      </c>
      <c r="D150" s="67">
        <v>3</v>
      </c>
      <c r="E150" s="68"/>
      <c r="F150" s="69">
        <v>28</v>
      </c>
      <c r="G150" s="66"/>
      <c r="H150" s="70"/>
      <c r="I150" s="71"/>
      <c r="J150" s="71"/>
      <c r="K150" s="34" t="s">
        <v>65</v>
      </c>
      <c r="L150" s="78">
        <v>150</v>
      </c>
      <c r="M150" s="78"/>
      <c r="N150" s="73"/>
      <c r="O150" s="80" t="s">
        <v>210</v>
      </c>
      <c r="P150" s="82">
        <v>43655.71487268519</v>
      </c>
      <c r="Q150" s="80" t="s">
        <v>493</v>
      </c>
      <c r="R150" s="84" t="s">
        <v>591</v>
      </c>
      <c r="S150" s="80" t="s">
        <v>658</v>
      </c>
      <c r="T150" s="80" t="s">
        <v>729</v>
      </c>
      <c r="U150" s="80"/>
      <c r="V150" s="84" t="s">
        <v>910</v>
      </c>
      <c r="W150" s="82">
        <v>43655.71487268519</v>
      </c>
      <c r="X150" s="86">
        <v>43655</v>
      </c>
      <c r="Y150" s="88" t="s">
        <v>1010</v>
      </c>
      <c r="Z150" s="84" t="s">
        <v>1210</v>
      </c>
      <c r="AA150" s="80"/>
      <c r="AB150" s="80"/>
      <c r="AC150" s="88" t="s">
        <v>1414</v>
      </c>
      <c r="AD150" s="80"/>
      <c r="AE150" s="80" t="b">
        <v>0</v>
      </c>
      <c r="AF150" s="80">
        <v>0</v>
      </c>
      <c r="AG150" s="88" t="s">
        <v>1557</v>
      </c>
      <c r="AH150" s="80" t="b">
        <v>0</v>
      </c>
      <c r="AI150" s="80" t="s">
        <v>1573</v>
      </c>
      <c r="AJ150" s="80"/>
      <c r="AK150" s="88" t="s">
        <v>1557</v>
      </c>
      <c r="AL150" s="80" t="b">
        <v>0</v>
      </c>
      <c r="AM150" s="80">
        <v>0</v>
      </c>
      <c r="AN150" s="88" t="s">
        <v>1557</v>
      </c>
      <c r="AO150" s="80" t="s">
        <v>1590</v>
      </c>
      <c r="AP150" s="80" t="b">
        <v>0</v>
      </c>
      <c r="AQ150" s="88" t="s">
        <v>1414</v>
      </c>
      <c r="AR150" s="80" t="s">
        <v>210</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v>0</v>
      </c>
      <c r="BG150" s="49">
        <v>0</v>
      </c>
      <c r="BH150" s="48">
        <v>0</v>
      </c>
      <c r="BI150" s="49">
        <v>0</v>
      </c>
      <c r="BJ150" s="48">
        <v>0</v>
      </c>
      <c r="BK150" s="49">
        <v>0</v>
      </c>
      <c r="BL150" s="48">
        <v>8</v>
      </c>
      <c r="BM150" s="49">
        <v>100</v>
      </c>
      <c r="BN150" s="48">
        <v>8</v>
      </c>
    </row>
    <row r="151" spans="1:66" ht="15">
      <c r="A151" s="65" t="s">
        <v>312</v>
      </c>
      <c r="B151" s="65" t="s">
        <v>313</v>
      </c>
      <c r="C151" s="66" t="s">
        <v>4147</v>
      </c>
      <c r="D151" s="67">
        <v>3</v>
      </c>
      <c r="E151" s="68"/>
      <c r="F151" s="69">
        <v>28</v>
      </c>
      <c r="G151" s="66"/>
      <c r="H151" s="70"/>
      <c r="I151" s="71"/>
      <c r="J151" s="71"/>
      <c r="K151" s="34" t="s">
        <v>65</v>
      </c>
      <c r="L151" s="78">
        <v>151</v>
      </c>
      <c r="M151" s="78"/>
      <c r="N151" s="73"/>
      <c r="O151" s="80" t="s">
        <v>438</v>
      </c>
      <c r="P151" s="82">
        <v>43655.726481481484</v>
      </c>
      <c r="Q151" s="80" t="s">
        <v>494</v>
      </c>
      <c r="R151" s="80"/>
      <c r="S151" s="80"/>
      <c r="T151" s="80" t="s">
        <v>730</v>
      </c>
      <c r="U151" s="80"/>
      <c r="V151" s="84" t="s">
        <v>911</v>
      </c>
      <c r="W151" s="82">
        <v>43655.726481481484</v>
      </c>
      <c r="X151" s="86">
        <v>43655</v>
      </c>
      <c r="Y151" s="88" t="s">
        <v>1011</v>
      </c>
      <c r="Z151" s="84" t="s">
        <v>1211</v>
      </c>
      <c r="AA151" s="80"/>
      <c r="AB151" s="80"/>
      <c r="AC151" s="88" t="s">
        <v>1415</v>
      </c>
      <c r="AD151" s="80"/>
      <c r="AE151" s="80" t="b">
        <v>0</v>
      </c>
      <c r="AF151" s="80">
        <v>0</v>
      </c>
      <c r="AG151" s="88" t="s">
        <v>1557</v>
      </c>
      <c r="AH151" s="80" t="b">
        <v>0</v>
      </c>
      <c r="AI151" s="80" t="s">
        <v>1573</v>
      </c>
      <c r="AJ151" s="80"/>
      <c r="AK151" s="88" t="s">
        <v>1557</v>
      </c>
      <c r="AL151" s="80" t="b">
        <v>0</v>
      </c>
      <c r="AM151" s="80">
        <v>2</v>
      </c>
      <c r="AN151" s="88" t="s">
        <v>1416</v>
      </c>
      <c r="AO151" s="80" t="s">
        <v>1588</v>
      </c>
      <c r="AP151" s="80" t="b">
        <v>0</v>
      </c>
      <c r="AQ151" s="88" t="s">
        <v>1416</v>
      </c>
      <c r="AR151" s="80" t="s">
        <v>210</v>
      </c>
      <c r="AS151" s="80">
        <v>0</v>
      </c>
      <c r="AT151" s="80">
        <v>0</v>
      </c>
      <c r="AU151" s="80"/>
      <c r="AV151" s="80"/>
      <c r="AW151" s="80"/>
      <c r="AX151" s="80"/>
      <c r="AY151" s="80"/>
      <c r="AZ151" s="80"/>
      <c r="BA151" s="80"/>
      <c r="BB151" s="80"/>
      <c r="BC151">
        <v>1</v>
      </c>
      <c r="BD151" s="79" t="str">
        <f>REPLACE(INDEX(GroupVertices[Group],MATCH(Edges[[#This Row],[Vertex 1]],GroupVertices[Vertex],0)),1,1,"")</f>
        <v>15</v>
      </c>
      <c r="BE151" s="79" t="str">
        <f>REPLACE(INDEX(GroupVertices[Group],MATCH(Edges[[#This Row],[Vertex 2]],GroupVertices[Vertex],0)),1,1,"")</f>
        <v>15</v>
      </c>
      <c r="BF151" s="48">
        <v>0</v>
      </c>
      <c r="BG151" s="49">
        <v>0</v>
      </c>
      <c r="BH151" s="48">
        <v>2</v>
      </c>
      <c r="BI151" s="49">
        <v>7.142857142857143</v>
      </c>
      <c r="BJ151" s="48">
        <v>0</v>
      </c>
      <c r="BK151" s="49">
        <v>0</v>
      </c>
      <c r="BL151" s="48">
        <v>26</v>
      </c>
      <c r="BM151" s="49">
        <v>92.85714285714286</v>
      </c>
      <c r="BN151" s="48">
        <v>28</v>
      </c>
    </row>
    <row r="152" spans="1:66" ht="15">
      <c r="A152" s="65" t="s">
        <v>313</v>
      </c>
      <c r="B152" s="65" t="s">
        <v>313</v>
      </c>
      <c r="C152" s="66" t="s">
        <v>4147</v>
      </c>
      <c r="D152" s="67">
        <v>3</v>
      </c>
      <c r="E152" s="68"/>
      <c r="F152" s="69">
        <v>28</v>
      </c>
      <c r="G152" s="66"/>
      <c r="H152" s="70"/>
      <c r="I152" s="71"/>
      <c r="J152" s="71"/>
      <c r="K152" s="34" t="s">
        <v>65</v>
      </c>
      <c r="L152" s="78">
        <v>152</v>
      </c>
      <c r="M152" s="78"/>
      <c r="N152" s="73"/>
      <c r="O152" s="80" t="s">
        <v>210</v>
      </c>
      <c r="P152" s="82">
        <v>43655.72047453704</v>
      </c>
      <c r="Q152" s="80" t="s">
        <v>494</v>
      </c>
      <c r="R152" s="84" t="s">
        <v>592</v>
      </c>
      <c r="S152" s="80" t="s">
        <v>659</v>
      </c>
      <c r="T152" s="80" t="s">
        <v>731</v>
      </c>
      <c r="U152" s="80"/>
      <c r="V152" s="84" t="s">
        <v>912</v>
      </c>
      <c r="W152" s="82">
        <v>43655.72047453704</v>
      </c>
      <c r="X152" s="86">
        <v>43655</v>
      </c>
      <c r="Y152" s="88" t="s">
        <v>1012</v>
      </c>
      <c r="Z152" s="84" t="s">
        <v>1212</v>
      </c>
      <c r="AA152" s="80"/>
      <c r="AB152" s="80"/>
      <c r="AC152" s="88" t="s">
        <v>1416</v>
      </c>
      <c r="AD152" s="80"/>
      <c r="AE152" s="80" t="b">
        <v>0</v>
      </c>
      <c r="AF152" s="80">
        <v>2</v>
      </c>
      <c r="AG152" s="88" t="s">
        <v>1557</v>
      </c>
      <c r="AH152" s="80" t="b">
        <v>0</v>
      </c>
      <c r="AI152" s="80" t="s">
        <v>1573</v>
      </c>
      <c r="AJ152" s="80"/>
      <c r="AK152" s="88" t="s">
        <v>1557</v>
      </c>
      <c r="AL152" s="80" t="b">
        <v>0</v>
      </c>
      <c r="AM152" s="80">
        <v>2</v>
      </c>
      <c r="AN152" s="88" t="s">
        <v>1557</v>
      </c>
      <c r="AO152" s="80" t="s">
        <v>1590</v>
      </c>
      <c r="AP152" s="80" t="b">
        <v>0</v>
      </c>
      <c r="AQ152" s="88" t="s">
        <v>1416</v>
      </c>
      <c r="AR152" s="80" t="s">
        <v>210</v>
      </c>
      <c r="AS152" s="80">
        <v>0</v>
      </c>
      <c r="AT152" s="80">
        <v>0</v>
      </c>
      <c r="AU152" s="80"/>
      <c r="AV152" s="80"/>
      <c r="AW152" s="80"/>
      <c r="AX152" s="80"/>
      <c r="AY152" s="80"/>
      <c r="AZ152" s="80"/>
      <c r="BA152" s="80"/>
      <c r="BB152" s="80"/>
      <c r="BC152">
        <v>1</v>
      </c>
      <c r="BD152" s="79" t="str">
        <f>REPLACE(INDEX(GroupVertices[Group],MATCH(Edges[[#This Row],[Vertex 1]],GroupVertices[Vertex],0)),1,1,"")</f>
        <v>15</v>
      </c>
      <c r="BE152" s="79" t="str">
        <f>REPLACE(INDEX(GroupVertices[Group],MATCH(Edges[[#This Row],[Vertex 2]],GroupVertices[Vertex],0)),1,1,"")</f>
        <v>15</v>
      </c>
      <c r="BF152" s="48">
        <v>0</v>
      </c>
      <c r="BG152" s="49">
        <v>0</v>
      </c>
      <c r="BH152" s="48">
        <v>2</v>
      </c>
      <c r="BI152" s="49">
        <v>7.142857142857143</v>
      </c>
      <c r="BJ152" s="48">
        <v>0</v>
      </c>
      <c r="BK152" s="49">
        <v>0</v>
      </c>
      <c r="BL152" s="48">
        <v>26</v>
      </c>
      <c r="BM152" s="49">
        <v>92.85714285714286</v>
      </c>
      <c r="BN152" s="48">
        <v>28</v>
      </c>
    </row>
    <row r="153" spans="1:66" ht="15">
      <c r="A153" s="65" t="s">
        <v>314</v>
      </c>
      <c r="B153" s="65" t="s">
        <v>313</v>
      </c>
      <c r="C153" s="66" t="s">
        <v>4147</v>
      </c>
      <c r="D153" s="67">
        <v>3</v>
      </c>
      <c r="E153" s="68"/>
      <c r="F153" s="69">
        <v>28</v>
      </c>
      <c r="G153" s="66"/>
      <c r="H153" s="70"/>
      <c r="I153" s="71"/>
      <c r="J153" s="71"/>
      <c r="K153" s="34" t="s">
        <v>65</v>
      </c>
      <c r="L153" s="78">
        <v>153</v>
      </c>
      <c r="M153" s="78"/>
      <c r="N153" s="73"/>
      <c r="O153" s="80" t="s">
        <v>438</v>
      </c>
      <c r="P153" s="82">
        <v>43655.731875</v>
      </c>
      <c r="Q153" s="80" t="s">
        <v>494</v>
      </c>
      <c r="R153" s="80"/>
      <c r="S153" s="80"/>
      <c r="T153" s="80" t="s">
        <v>730</v>
      </c>
      <c r="U153" s="80"/>
      <c r="V153" s="84" t="s">
        <v>913</v>
      </c>
      <c r="W153" s="82">
        <v>43655.731875</v>
      </c>
      <c r="X153" s="86">
        <v>43655</v>
      </c>
      <c r="Y153" s="88" t="s">
        <v>1013</v>
      </c>
      <c r="Z153" s="84" t="s">
        <v>1213</v>
      </c>
      <c r="AA153" s="80"/>
      <c r="AB153" s="80"/>
      <c r="AC153" s="88" t="s">
        <v>1417</v>
      </c>
      <c r="AD153" s="80"/>
      <c r="AE153" s="80" t="b">
        <v>0</v>
      </c>
      <c r="AF153" s="80">
        <v>0</v>
      </c>
      <c r="AG153" s="88" t="s">
        <v>1557</v>
      </c>
      <c r="AH153" s="80" t="b">
        <v>0</v>
      </c>
      <c r="AI153" s="80" t="s">
        <v>1573</v>
      </c>
      <c r="AJ153" s="80"/>
      <c r="AK153" s="88" t="s">
        <v>1557</v>
      </c>
      <c r="AL153" s="80" t="b">
        <v>0</v>
      </c>
      <c r="AM153" s="80">
        <v>2</v>
      </c>
      <c r="AN153" s="88" t="s">
        <v>1416</v>
      </c>
      <c r="AO153" s="80" t="s">
        <v>1588</v>
      </c>
      <c r="AP153" s="80" t="b">
        <v>0</v>
      </c>
      <c r="AQ153" s="88" t="s">
        <v>1416</v>
      </c>
      <c r="AR153" s="80" t="s">
        <v>210</v>
      </c>
      <c r="AS153" s="80">
        <v>0</v>
      </c>
      <c r="AT153" s="80">
        <v>0</v>
      </c>
      <c r="AU153" s="80"/>
      <c r="AV153" s="80"/>
      <c r="AW153" s="80"/>
      <c r="AX153" s="80"/>
      <c r="AY153" s="80"/>
      <c r="AZ153" s="80"/>
      <c r="BA153" s="80"/>
      <c r="BB153" s="80"/>
      <c r="BC153">
        <v>1</v>
      </c>
      <c r="BD153" s="79" t="str">
        <f>REPLACE(INDEX(GroupVertices[Group],MATCH(Edges[[#This Row],[Vertex 1]],GroupVertices[Vertex],0)),1,1,"")</f>
        <v>15</v>
      </c>
      <c r="BE153" s="79" t="str">
        <f>REPLACE(INDEX(GroupVertices[Group],MATCH(Edges[[#This Row],[Vertex 2]],GroupVertices[Vertex],0)),1,1,"")</f>
        <v>15</v>
      </c>
      <c r="BF153" s="48">
        <v>0</v>
      </c>
      <c r="BG153" s="49">
        <v>0</v>
      </c>
      <c r="BH153" s="48">
        <v>2</v>
      </c>
      <c r="BI153" s="49">
        <v>7.142857142857143</v>
      </c>
      <c r="BJ153" s="48">
        <v>0</v>
      </c>
      <c r="BK153" s="49">
        <v>0</v>
      </c>
      <c r="BL153" s="48">
        <v>26</v>
      </c>
      <c r="BM153" s="49">
        <v>92.85714285714286</v>
      </c>
      <c r="BN153" s="48">
        <v>28</v>
      </c>
    </row>
    <row r="154" spans="1:66" ht="15">
      <c r="A154" s="65" t="s">
        <v>315</v>
      </c>
      <c r="B154" s="65" t="s">
        <v>315</v>
      </c>
      <c r="C154" s="66" t="s">
        <v>4147</v>
      </c>
      <c r="D154" s="67">
        <v>3</v>
      </c>
      <c r="E154" s="68"/>
      <c r="F154" s="69">
        <v>28</v>
      </c>
      <c r="G154" s="66"/>
      <c r="H154" s="70"/>
      <c r="I154" s="71"/>
      <c r="J154" s="71"/>
      <c r="K154" s="34" t="s">
        <v>65</v>
      </c>
      <c r="L154" s="78">
        <v>154</v>
      </c>
      <c r="M154" s="78"/>
      <c r="N154" s="73"/>
      <c r="O154" s="80" t="s">
        <v>210</v>
      </c>
      <c r="P154" s="82">
        <v>43655.041284722225</v>
      </c>
      <c r="Q154" s="80" t="s">
        <v>489</v>
      </c>
      <c r="R154" s="80"/>
      <c r="S154" s="80"/>
      <c r="T154" s="80" t="s">
        <v>725</v>
      </c>
      <c r="U154" s="84" t="s">
        <v>820</v>
      </c>
      <c r="V154" s="84" t="s">
        <v>820</v>
      </c>
      <c r="W154" s="82">
        <v>43655.041284722225</v>
      </c>
      <c r="X154" s="86">
        <v>43655</v>
      </c>
      <c r="Y154" s="88" t="s">
        <v>1014</v>
      </c>
      <c r="Z154" s="84" t="s">
        <v>1214</v>
      </c>
      <c r="AA154" s="80"/>
      <c r="AB154" s="80"/>
      <c r="AC154" s="88" t="s">
        <v>1418</v>
      </c>
      <c r="AD154" s="80"/>
      <c r="AE154" s="80" t="b">
        <v>0</v>
      </c>
      <c r="AF154" s="80">
        <v>12</v>
      </c>
      <c r="AG154" s="88" t="s">
        <v>1557</v>
      </c>
      <c r="AH154" s="80" t="b">
        <v>0</v>
      </c>
      <c r="AI154" s="80" t="s">
        <v>1573</v>
      </c>
      <c r="AJ154" s="80"/>
      <c r="AK154" s="88" t="s">
        <v>1557</v>
      </c>
      <c r="AL154" s="80" t="b">
        <v>0</v>
      </c>
      <c r="AM154" s="80">
        <v>5</v>
      </c>
      <c r="AN154" s="88" t="s">
        <v>1557</v>
      </c>
      <c r="AO154" s="80" t="s">
        <v>1588</v>
      </c>
      <c r="AP154" s="80" t="b">
        <v>0</v>
      </c>
      <c r="AQ154" s="88" t="s">
        <v>1418</v>
      </c>
      <c r="AR154" s="80" t="s">
        <v>210</v>
      </c>
      <c r="AS154" s="80">
        <v>0</v>
      </c>
      <c r="AT154" s="80">
        <v>0</v>
      </c>
      <c r="AU154" s="80" t="s">
        <v>1616</v>
      </c>
      <c r="AV154" s="80" t="s">
        <v>1621</v>
      </c>
      <c r="AW154" s="80" t="s">
        <v>1626</v>
      </c>
      <c r="AX154" s="80" t="s">
        <v>1621</v>
      </c>
      <c r="AY154" s="80" t="s">
        <v>1635</v>
      </c>
      <c r="AZ154" s="80" t="s">
        <v>1621</v>
      </c>
      <c r="BA154" s="80" t="s">
        <v>1641</v>
      </c>
      <c r="BB154" s="84" t="s">
        <v>1646</v>
      </c>
      <c r="BC154">
        <v>1</v>
      </c>
      <c r="BD154" s="79" t="str">
        <f>REPLACE(INDEX(GroupVertices[Group],MATCH(Edges[[#This Row],[Vertex 1]],GroupVertices[Vertex],0)),1,1,"")</f>
        <v>9</v>
      </c>
      <c r="BE154" s="79" t="str">
        <f>REPLACE(INDEX(GroupVertices[Group],MATCH(Edges[[#This Row],[Vertex 2]],GroupVertices[Vertex],0)),1,1,"")</f>
        <v>9</v>
      </c>
      <c r="BF154" s="48">
        <v>1</v>
      </c>
      <c r="BG154" s="49">
        <v>9.090909090909092</v>
      </c>
      <c r="BH154" s="48">
        <v>0</v>
      </c>
      <c r="BI154" s="49">
        <v>0</v>
      </c>
      <c r="BJ154" s="48">
        <v>0</v>
      </c>
      <c r="BK154" s="49">
        <v>0</v>
      </c>
      <c r="BL154" s="48">
        <v>10</v>
      </c>
      <c r="BM154" s="49">
        <v>90.9090909090909</v>
      </c>
      <c r="BN154" s="48">
        <v>11</v>
      </c>
    </row>
    <row r="155" spans="1:66" ht="15">
      <c r="A155" s="65" t="s">
        <v>316</v>
      </c>
      <c r="B155" s="65" t="s">
        <v>315</v>
      </c>
      <c r="C155" s="66" t="s">
        <v>4147</v>
      </c>
      <c r="D155" s="67">
        <v>3</v>
      </c>
      <c r="E155" s="68"/>
      <c r="F155" s="69">
        <v>28</v>
      </c>
      <c r="G155" s="66"/>
      <c r="H155" s="70"/>
      <c r="I155" s="71"/>
      <c r="J155" s="71"/>
      <c r="K155" s="34" t="s">
        <v>65</v>
      </c>
      <c r="L155" s="78">
        <v>155</v>
      </c>
      <c r="M155" s="78"/>
      <c r="N155" s="73"/>
      <c r="O155" s="80" t="s">
        <v>438</v>
      </c>
      <c r="P155" s="82">
        <v>43655.74240740741</v>
      </c>
      <c r="Q155" s="80" t="s">
        <v>489</v>
      </c>
      <c r="R155" s="80"/>
      <c r="S155" s="80"/>
      <c r="T155" s="80" t="s">
        <v>725</v>
      </c>
      <c r="U155" s="84" t="s">
        <v>820</v>
      </c>
      <c r="V155" s="84" t="s">
        <v>820</v>
      </c>
      <c r="W155" s="82">
        <v>43655.74240740741</v>
      </c>
      <c r="X155" s="86">
        <v>43655</v>
      </c>
      <c r="Y155" s="88" t="s">
        <v>1015</v>
      </c>
      <c r="Z155" s="84" t="s">
        <v>1215</v>
      </c>
      <c r="AA155" s="80"/>
      <c r="AB155" s="80"/>
      <c r="AC155" s="88" t="s">
        <v>1419</v>
      </c>
      <c r="AD155" s="80"/>
      <c r="AE155" s="80" t="b">
        <v>0</v>
      </c>
      <c r="AF155" s="80">
        <v>0</v>
      </c>
      <c r="AG155" s="88" t="s">
        <v>1557</v>
      </c>
      <c r="AH155" s="80" t="b">
        <v>0</v>
      </c>
      <c r="AI155" s="80" t="s">
        <v>1573</v>
      </c>
      <c r="AJ155" s="80"/>
      <c r="AK155" s="88" t="s">
        <v>1557</v>
      </c>
      <c r="AL155" s="80" t="b">
        <v>0</v>
      </c>
      <c r="AM155" s="80">
        <v>5</v>
      </c>
      <c r="AN155" s="88" t="s">
        <v>1418</v>
      </c>
      <c r="AO155" s="80" t="s">
        <v>1588</v>
      </c>
      <c r="AP155" s="80" t="b">
        <v>0</v>
      </c>
      <c r="AQ155" s="88" t="s">
        <v>1418</v>
      </c>
      <c r="AR155" s="80" t="s">
        <v>210</v>
      </c>
      <c r="AS155" s="80">
        <v>0</v>
      </c>
      <c r="AT155" s="80">
        <v>0</v>
      </c>
      <c r="AU155" s="80"/>
      <c r="AV155" s="80"/>
      <c r="AW155" s="80"/>
      <c r="AX155" s="80"/>
      <c r="AY155" s="80"/>
      <c r="AZ155" s="80"/>
      <c r="BA155" s="80"/>
      <c r="BB155" s="80"/>
      <c r="BC155">
        <v>1</v>
      </c>
      <c r="BD155" s="79" t="str">
        <f>REPLACE(INDEX(GroupVertices[Group],MATCH(Edges[[#This Row],[Vertex 1]],GroupVertices[Vertex],0)),1,1,"")</f>
        <v>9</v>
      </c>
      <c r="BE155" s="79" t="str">
        <f>REPLACE(INDEX(GroupVertices[Group],MATCH(Edges[[#This Row],[Vertex 2]],GroupVertices[Vertex],0)),1,1,"")</f>
        <v>9</v>
      </c>
      <c r="BF155" s="48">
        <v>1</v>
      </c>
      <c r="BG155" s="49">
        <v>9.090909090909092</v>
      </c>
      <c r="BH155" s="48">
        <v>0</v>
      </c>
      <c r="BI155" s="49">
        <v>0</v>
      </c>
      <c r="BJ155" s="48">
        <v>0</v>
      </c>
      <c r="BK155" s="49">
        <v>0</v>
      </c>
      <c r="BL155" s="48">
        <v>10</v>
      </c>
      <c r="BM155" s="49">
        <v>90.9090909090909</v>
      </c>
      <c r="BN155" s="48">
        <v>11</v>
      </c>
    </row>
    <row r="156" spans="1:66" ht="15">
      <c r="A156" s="65" t="s">
        <v>317</v>
      </c>
      <c r="B156" s="65" t="s">
        <v>307</v>
      </c>
      <c r="C156" s="66" t="s">
        <v>4147</v>
      </c>
      <c r="D156" s="67">
        <v>3</v>
      </c>
      <c r="E156" s="68"/>
      <c r="F156" s="69">
        <v>28</v>
      </c>
      <c r="G156" s="66"/>
      <c r="H156" s="70"/>
      <c r="I156" s="71"/>
      <c r="J156" s="71"/>
      <c r="K156" s="34" t="s">
        <v>65</v>
      </c>
      <c r="L156" s="78">
        <v>156</v>
      </c>
      <c r="M156" s="78"/>
      <c r="N156" s="73"/>
      <c r="O156" s="80" t="s">
        <v>438</v>
      </c>
      <c r="P156" s="82">
        <v>43655.78126157408</v>
      </c>
      <c r="Q156" s="80" t="s">
        <v>495</v>
      </c>
      <c r="R156" s="84" t="s">
        <v>593</v>
      </c>
      <c r="S156" s="80" t="s">
        <v>657</v>
      </c>
      <c r="T156" s="80" t="s">
        <v>732</v>
      </c>
      <c r="U156" s="80"/>
      <c r="V156" s="84" t="s">
        <v>914</v>
      </c>
      <c r="W156" s="82">
        <v>43655.78126157408</v>
      </c>
      <c r="X156" s="86">
        <v>43655</v>
      </c>
      <c r="Y156" s="88" t="s">
        <v>1016</v>
      </c>
      <c r="Z156" s="84" t="s">
        <v>1216</v>
      </c>
      <c r="AA156" s="80"/>
      <c r="AB156" s="80"/>
      <c r="AC156" s="88" t="s">
        <v>1420</v>
      </c>
      <c r="AD156" s="80"/>
      <c r="AE156" s="80" t="b">
        <v>0</v>
      </c>
      <c r="AF156" s="80">
        <v>0</v>
      </c>
      <c r="AG156" s="88" t="s">
        <v>1557</v>
      </c>
      <c r="AH156" s="80" t="b">
        <v>0</v>
      </c>
      <c r="AI156" s="80" t="s">
        <v>1576</v>
      </c>
      <c r="AJ156" s="80"/>
      <c r="AK156" s="88" t="s">
        <v>1557</v>
      </c>
      <c r="AL156" s="80" t="b">
        <v>0</v>
      </c>
      <c r="AM156" s="80">
        <v>2</v>
      </c>
      <c r="AN156" s="88" t="s">
        <v>1431</v>
      </c>
      <c r="AO156" s="80" t="s">
        <v>1588</v>
      </c>
      <c r="AP156" s="80" t="b">
        <v>0</v>
      </c>
      <c r="AQ156" s="88" t="s">
        <v>1431</v>
      </c>
      <c r="AR156" s="80" t="s">
        <v>210</v>
      </c>
      <c r="AS156" s="80">
        <v>0</v>
      </c>
      <c r="AT156" s="80">
        <v>0</v>
      </c>
      <c r="AU156" s="80"/>
      <c r="AV156" s="80"/>
      <c r="AW156" s="80"/>
      <c r="AX156" s="80"/>
      <c r="AY156" s="80"/>
      <c r="AZ156" s="80"/>
      <c r="BA156" s="80"/>
      <c r="BB156" s="80"/>
      <c r="BC156">
        <v>1</v>
      </c>
      <c r="BD156" s="79" t="str">
        <f>REPLACE(INDEX(GroupVertices[Group],MATCH(Edges[[#This Row],[Vertex 1]],GroupVertices[Vertex],0)),1,1,"")</f>
        <v>8</v>
      </c>
      <c r="BE156" s="79" t="str">
        <f>REPLACE(INDEX(GroupVertices[Group],MATCH(Edges[[#This Row],[Vertex 2]],GroupVertices[Vertex],0)),1,1,"")</f>
        <v>8</v>
      </c>
      <c r="BF156" s="48">
        <v>0</v>
      </c>
      <c r="BG156" s="49">
        <v>0</v>
      </c>
      <c r="BH156" s="48">
        <v>1</v>
      </c>
      <c r="BI156" s="49">
        <v>4.166666666666667</v>
      </c>
      <c r="BJ156" s="48">
        <v>0</v>
      </c>
      <c r="BK156" s="49">
        <v>0</v>
      </c>
      <c r="BL156" s="48">
        <v>23</v>
      </c>
      <c r="BM156" s="49">
        <v>95.83333333333333</v>
      </c>
      <c r="BN156" s="48">
        <v>24</v>
      </c>
    </row>
    <row r="157" spans="1:66" ht="15">
      <c r="A157" s="65" t="s">
        <v>318</v>
      </c>
      <c r="B157" s="65" t="s">
        <v>417</v>
      </c>
      <c r="C157" s="66" t="s">
        <v>4147</v>
      </c>
      <c r="D157" s="67">
        <v>3</v>
      </c>
      <c r="E157" s="68"/>
      <c r="F157" s="69">
        <v>28</v>
      </c>
      <c r="G157" s="66"/>
      <c r="H157" s="70"/>
      <c r="I157" s="71"/>
      <c r="J157" s="71"/>
      <c r="K157" s="34" t="s">
        <v>65</v>
      </c>
      <c r="L157" s="78">
        <v>157</v>
      </c>
      <c r="M157" s="78"/>
      <c r="N157" s="73"/>
      <c r="O157" s="80" t="s">
        <v>439</v>
      </c>
      <c r="P157" s="82">
        <v>43655.2187962963</v>
      </c>
      <c r="Q157" s="80" t="s">
        <v>496</v>
      </c>
      <c r="R157" s="80"/>
      <c r="S157" s="80"/>
      <c r="T157" s="80" t="s">
        <v>733</v>
      </c>
      <c r="U157" s="80"/>
      <c r="V157" s="84" t="s">
        <v>915</v>
      </c>
      <c r="W157" s="82">
        <v>43655.2187962963</v>
      </c>
      <c r="X157" s="86">
        <v>43655</v>
      </c>
      <c r="Y157" s="88" t="s">
        <v>1017</v>
      </c>
      <c r="Z157" s="84" t="s">
        <v>1217</v>
      </c>
      <c r="AA157" s="80"/>
      <c r="AB157" s="80"/>
      <c r="AC157" s="88" t="s">
        <v>1421</v>
      </c>
      <c r="AD157" s="80"/>
      <c r="AE157" s="80" t="b">
        <v>0</v>
      </c>
      <c r="AF157" s="80">
        <v>0</v>
      </c>
      <c r="AG157" s="88" t="s">
        <v>1557</v>
      </c>
      <c r="AH157" s="80" t="b">
        <v>1</v>
      </c>
      <c r="AI157" s="80" t="s">
        <v>1573</v>
      </c>
      <c r="AJ157" s="80"/>
      <c r="AK157" s="88" t="s">
        <v>1582</v>
      </c>
      <c r="AL157" s="80" t="b">
        <v>0</v>
      </c>
      <c r="AM157" s="80">
        <v>1</v>
      </c>
      <c r="AN157" s="88" t="s">
        <v>1422</v>
      </c>
      <c r="AO157" s="80" t="s">
        <v>1607</v>
      </c>
      <c r="AP157" s="80" t="b">
        <v>0</v>
      </c>
      <c r="AQ157" s="88" t="s">
        <v>1422</v>
      </c>
      <c r="AR157" s="80" t="s">
        <v>210</v>
      </c>
      <c r="AS157" s="80">
        <v>0</v>
      </c>
      <c r="AT157" s="80">
        <v>0</v>
      </c>
      <c r="AU157" s="80"/>
      <c r="AV157" s="80"/>
      <c r="AW157" s="80"/>
      <c r="AX157" s="80"/>
      <c r="AY157" s="80"/>
      <c r="AZ157" s="80"/>
      <c r="BA157" s="80"/>
      <c r="BB157" s="80"/>
      <c r="BC157">
        <v>1</v>
      </c>
      <c r="BD157" s="79" t="str">
        <f>REPLACE(INDEX(GroupVertices[Group],MATCH(Edges[[#This Row],[Vertex 1]],GroupVertices[Vertex],0)),1,1,"")</f>
        <v>5</v>
      </c>
      <c r="BE157" s="79" t="str">
        <f>REPLACE(INDEX(GroupVertices[Group],MATCH(Edges[[#This Row],[Vertex 2]],GroupVertices[Vertex],0)),1,1,"")</f>
        <v>5</v>
      </c>
      <c r="BF157" s="48"/>
      <c r="BG157" s="49"/>
      <c r="BH157" s="48"/>
      <c r="BI157" s="49"/>
      <c r="BJ157" s="48"/>
      <c r="BK157" s="49"/>
      <c r="BL157" s="48"/>
      <c r="BM157" s="49"/>
      <c r="BN157" s="48"/>
    </row>
    <row r="158" spans="1:66" ht="15">
      <c r="A158" s="65" t="s">
        <v>319</v>
      </c>
      <c r="B158" s="65" t="s">
        <v>417</v>
      </c>
      <c r="C158" s="66" t="s">
        <v>4147</v>
      </c>
      <c r="D158" s="67">
        <v>3</v>
      </c>
      <c r="E158" s="68"/>
      <c r="F158" s="69">
        <v>28</v>
      </c>
      <c r="G158" s="66"/>
      <c r="H158" s="70"/>
      <c r="I158" s="71"/>
      <c r="J158" s="71"/>
      <c r="K158" s="34" t="s">
        <v>65</v>
      </c>
      <c r="L158" s="78">
        <v>158</v>
      </c>
      <c r="M158" s="78"/>
      <c r="N158" s="73"/>
      <c r="O158" s="80" t="s">
        <v>439</v>
      </c>
      <c r="P158" s="82">
        <v>43655.21737268518</v>
      </c>
      <c r="Q158" s="80" t="s">
        <v>496</v>
      </c>
      <c r="R158" s="84" t="s">
        <v>594</v>
      </c>
      <c r="S158" s="80" t="s">
        <v>634</v>
      </c>
      <c r="T158" s="80" t="s">
        <v>734</v>
      </c>
      <c r="U158" s="80"/>
      <c r="V158" s="84" t="s">
        <v>916</v>
      </c>
      <c r="W158" s="82">
        <v>43655.21737268518</v>
      </c>
      <c r="X158" s="86">
        <v>43655</v>
      </c>
      <c r="Y158" s="88" t="s">
        <v>1018</v>
      </c>
      <c r="Z158" s="84" t="s">
        <v>1218</v>
      </c>
      <c r="AA158" s="80"/>
      <c r="AB158" s="80"/>
      <c r="AC158" s="88" t="s">
        <v>1422</v>
      </c>
      <c r="AD158" s="80"/>
      <c r="AE158" s="80" t="b">
        <v>0</v>
      </c>
      <c r="AF158" s="80">
        <v>1</v>
      </c>
      <c r="AG158" s="88" t="s">
        <v>1563</v>
      </c>
      <c r="AH158" s="80" t="b">
        <v>1</v>
      </c>
      <c r="AI158" s="80" t="s">
        <v>1573</v>
      </c>
      <c r="AJ158" s="80"/>
      <c r="AK158" s="88" t="s">
        <v>1582</v>
      </c>
      <c r="AL158" s="80" t="b">
        <v>0</v>
      </c>
      <c r="AM158" s="80">
        <v>1</v>
      </c>
      <c r="AN158" s="88" t="s">
        <v>1557</v>
      </c>
      <c r="AO158" s="80" t="s">
        <v>1594</v>
      </c>
      <c r="AP158" s="80" t="b">
        <v>0</v>
      </c>
      <c r="AQ158" s="88" t="s">
        <v>1422</v>
      </c>
      <c r="AR158" s="80" t="s">
        <v>210</v>
      </c>
      <c r="AS158" s="80">
        <v>0</v>
      </c>
      <c r="AT158" s="80">
        <v>0</v>
      </c>
      <c r="AU158" s="80"/>
      <c r="AV158" s="80"/>
      <c r="AW158" s="80"/>
      <c r="AX158" s="80"/>
      <c r="AY158" s="80"/>
      <c r="AZ158" s="80"/>
      <c r="BA158" s="80"/>
      <c r="BB158" s="80"/>
      <c r="BC158">
        <v>1</v>
      </c>
      <c r="BD158" s="79" t="str">
        <f>REPLACE(INDEX(GroupVertices[Group],MATCH(Edges[[#This Row],[Vertex 1]],GroupVertices[Vertex],0)),1,1,"")</f>
        <v>5</v>
      </c>
      <c r="BE158" s="79" t="str">
        <f>REPLACE(INDEX(GroupVertices[Group],MATCH(Edges[[#This Row],[Vertex 2]],GroupVertices[Vertex],0)),1,1,"")</f>
        <v>5</v>
      </c>
      <c r="BF158" s="48"/>
      <c r="BG158" s="49"/>
      <c r="BH158" s="48"/>
      <c r="BI158" s="49"/>
      <c r="BJ158" s="48"/>
      <c r="BK158" s="49"/>
      <c r="BL158" s="48"/>
      <c r="BM158" s="49"/>
      <c r="BN158" s="48"/>
    </row>
    <row r="159" spans="1:66" ht="15">
      <c r="A159" s="65" t="s">
        <v>318</v>
      </c>
      <c r="B159" s="65" t="s">
        <v>418</v>
      </c>
      <c r="C159" s="66" t="s">
        <v>4147</v>
      </c>
      <c r="D159" s="67">
        <v>3</v>
      </c>
      <c r="E159" s="68"/>
      <c r="F159" s="69">
        <v>28</v>
      </c>
      <c r="G159" s="66"/>
      <c r="H159" s="70"/>
      <c r="I159" s="71"/>
      <c r="J159" s="71"/>
      <c r="K159" s="34" t="s">
        <v>65</v>
      </c>
      <c r="L159" s="78">
        <v>159</v>
      </c>
      <c r="M159" s="78"/>
      <c r="N159" s="73"/>
      <c r="O159" s="80" t="s">
        <v>440</v>
      </c>
      <c r="P159" s="82">
        <v>43655.2187962963</v>
      </c>
      <c r="Q159" s="80" t="s">
        <v>496</v>
      </c>
      <c r="R159" s="80"/>
      <c r="S159" s="80"/>
      <c r="T159" s="80" t="s">
        <v>733</v>
      </c>
      <c r="U159" s="80"/>
      <c r="V159" s="84" t="s">
        <v>915</v>
      </c>
      <c r="W159" s="82">
        <v>43655.2187962963</v>
      </c>
      <c r="X159" s="86">
        <v>43655</v>
      </c>
      <c r="Y159" s="88" t="s">
        <v>1017</v>
      </c>
      <c r="Z159" s="84" t="s">
        <v>1217</v>
      </c>
      <c r="AA159" s="80"/>
      <c r="AB159" s="80"/>
      <c r="AC159" s="88" t="s">
        <v>1421</v>
      </c>
      <c r="AD159" s="80"/>
      <c r="AE159" s="80" t="b">
        <v>0</v>
      </c>
      <c r="AF159" s="80">
        <v>0</v>
      </c>
      <c r="AG159" s="88" t="s">
        <v>1557</v>
      </c>
      <c r="AH159" s="80" t="b">
        <v>1</v>
      </c>
      <c r="AI159" s="80" t="s">
        <v>1573</v>
      </c>
      <c r="AJ159" s="80"/>
      <c r="AK159" s="88" t="s">
        <v>1582</v>
      </c>
      <c r="AL159" s="80" t="b">
        <v>0</v>
      </c>
      <c r="AM159" s="80">
        <v>1</v>
      </c>
      <c r="AN159" s="88" t="s">
        <v>1422</v>
      </c>
      <c r="AO159" s="80" t="s">
        <v>1607</v>
      </c>
      <c r="AP159" s="80" t="b">
        <v>0</v>
      </c>
      <c r="AQ159" s="88" t="s">
        <v>1422</v>
      </c>
      <c r="AR159" s="80" t="s">
        <v>210</v>
      </c>
      <c r="AS159" s="80">
        <v>0</v>
      </c>
      <c r="AT159" s="80">
        <v>0</v>
      </c>
      <c r="AU159" s="80"/>
      <c r="AV159" s="80"/>
      <c r="AW159" s="80"/>
      <c r="AX159" s="80"/>
      <c r="AY159" s="80"/>
      <c r="AZ159" s="80"/>
      <c r="BA159" s="80"/>
      <c r="BB159" s="80"/>
      <c r="BC159">
        <v>1</v>
      </c>
      <c r="BD159" s="79" t="str">
        <f>REPLACE(INDEX(GroupVertices[Group],MATCH(Edges[[#This Row],[Vertex 1]],GroupVertices[Vertex],0)),1,1,"")</f>
        <v>5</v>
      </c>
      <c r="BE159" s="79" t="str">
        <f>REPLACE(INDEX(GroupVertices[Group],MATCH(Edges[[#This Row],[Vertex 2]],GroupVertices[Vertex],0)),1,1,"")</f>
        <v>5</v>
      </c>
      <c r="BF159" s="48"/>
      <c r="BG159" s="49"/>
      <c r="BH159" s="48"/>
      <c r="BI159" s="49"/>
      <c r="BJ159" s="48"/>
      <c r="BK159" s="49"/>
      <c r="BL159" s="48"/>
      <c r="BM159" s="49"/>
      <c r="BN159" s="48"/>
    </row>
    <row r="160" spans="1:66" ht="15">
      <c r="A160" s="65" t="s">
        <v>319</v>
      </c>
      <c r="B160" s="65" t="s">
        <v>418</v>
      </c>
      <c r="C160" s="66" t="s">
        <v>4147</v>
      </c>
      <c r="D160" s="67">
        <v>3</v>
      </c>
      <c r="E160" s="68"/>
      <c r="F160" s="69">
        <v>28</v>
      </c>
      <c r="G160" s="66"/>
      <c r="H160" s="70"/>
      <c r="I160" s="71"/>
      <c r="J160" s="71"/>
      <c r="K160" s="34" t="s">
        <v>65</v>
      </c>
      <c r="L160" s="78">
        <v>160</v>
      </c>
      <c r="M160" s="78"/>
      <c r="N160" s="73"/>
      <c r="O160" s="80" t="s">
        <v>440</v>
      </c>
      <c r="P160" s="82">
        <v>43655.21737268518</v>
      </c>
      <c r="Q160" s="80" t="s">
        <v>496</v>
      </c>
      <c r="R160" s="84" t="s">
        <v>594</v>
      </c>
      <c r="S160" s="80" t="s">
        <v>634</v>
      </c>
      <c r="T160" s="80" t="s">
        <v>734</v>
      </c>
      <c r="U160" s="80"/>
      <c r="V160" s="84" t="s">
        <v>916</v>
      </c>
      <c r="W160" s="82">
        <v>43655.21737268518</v>
      </c>
      <c r="X160" s="86">
        <v>43655</v>
      </c>
      <c r="Y160" s="88" t="s">
        <v>1018</v>
      </c>
      <c r="Z160" s="84" t="s">
        <v>1218</v>
      </c>
      <c r="AA160" s="80"/>
      <c r="AB160" s="80"/>
      <c r="AC160" s="88" t="s">
        <v>1422</v>
      </c>
      <c r="AD160" s="80"/>
      <c r="AE160" s="80" t="b">
        <v>0</v>
      </c>
      <c r="AF160" s="80">
        <v>1</v>
      </c>
      <c r="AG160" s="88" t="s">
        <v>1563</v>
      </c>
      <c r="AH160" s="80" t="b">
        <v>1</v>
      </c>
      <c r="AI160" s="80" t="s">
        <v>1573</v>
      </c>
      <c r="AJ160" s="80"/>
      <c r="AK160" s="88" t="s">
        <v>1582</v>
      </c>
      <c r="AL160" s="80" t="b">
        <v>0</v>
      </c>
      <c r="AM160" s="80">
        <v>1</v>
      </c>
      <c r="AN160" s="88" t="s">
        <v>1557</v>
      </c>
      <c r="AO160" s="80" t="s">
        <v>1594</v>
      </c>
      <c r="AP160" s="80" t="b">
        <v>0</v>
      </c>
      <c r="AQ160" s="88" t="s">
        <v>1422</v>
      </c>
      <c r="AR160" s="80" t="s">
        <v>210</v>
      </c>
      <c r="AS160" s="80">
        <v>0</v>
      </c>
      <c r="AT160" s="80">
        <v>0</v>
      </c>
      <c r="AU160" s="80"/>
      <c r="AV160" s="80"/>
      <c r="AW160" s="80"/>
      <c r="AX160" s="80"/>
      <c r="AY160" s="80"/>
      <c r="AZ160" s="80"/>
      <c r="BA160" s="80"/>
      <c r="BB160" s="80"/>
      <c r="BC160">
        <v>1</v>
      </c>
      <c r="BD160" s="79" t="str">
        <f>REPLACE(INDEX(GroupVertices[Group],MATCH(Edges[[#This Row],[Vertex 1]],GroupVertices[Vertex],0)),1,1,"")</f>
        <v>5</v>
      </c>
      <c r="BE160" s="79" t="str">
        <f>REPLACE(INDEX(GroupVertices[Group],MATCH(Edges[[#This Row],[Vertex 2]],GroupVertices[Vertex],0)),1,1,"")</f>
        <v>5</v>
      </c>
      <c r="BF160" s="48"/>
      <c r="BG160" s="49"/>
      <c r="BH160" s="48"/>
      <c r="BI160" s="49"/>
      <c r="BJ160" s="48"/>
      <c r="BK160" s="49"/>
      <c r="BL160" s="48"/>
      <c r="BM160" s="49"/>
      <c r="BN160" s="48"/>
    </row>
    <row r="161" spans="1:66" ht="15">
      <c r="A161" s="65" t="s">
        <v>319</v>
      </c>
      <c r="B161" s="65" t="s">
        <v>419</v>
      </c>
      <c r="C161" s="66" t="s">
        <v>4147</v>
      </c>
      <c r="D161" s="67">
        <v>3</v>
      </c>
      <c r="E161" s="68"/>
      <c r="F161" s="69">
        <v>28</v>
      </c>
      <c r="G161" s="66"/>
      <c r="H161" s="70"/>
      <c r="I161" s="71"/>
      <c r="J161" s="71"/>
      <c r="K161" s="34" t="s">
        <v>65</v>
      </c>
      <c r="L161" s="78">
        <v>161</v>
      </c>
      <c r="M161" s="78"/>
      <c r="N161" s="73"/>
      <c r="O161" s="80" t="s">
        <v>439</v>
      </c>
      <c r="P161" s="82">
        <v>43655.97944444444</v>
      </c>
      <c r="Q161" s="80" t="s">
        <v>497</v>
      </c>
      <c r="R161" s="84" t="s">
        <v>595</v>
      </c>
      <c r="S161" s="80" t="s">
        <v>634</v>
      </c>
      <c r="T161" s="80" t="s">
        <v>735</v>
      </c>
      <c r="U161" s="80"/>
      <c r="V161" s="84" t="s">
        <v>916</v>
      </c>
      <c r="W161" s="82">
        <v>43655.97944444444</v>
      </c>
      <c r="X161" s="86">
        <v>43655</v>
      </c>
      <c r="Y161" s="88" t="s">
        <v>1019</v>
      </c>
      <c r="Z161" s="84" t="s">
        <v>1219</v>
      </c>
      <c r="AA161" s="80"/>
      <c r="AB161" s="80"/>
      <c r="AC161" s="88" t="s">
        <v>1423</v>
      </c>
      <c r="AD161" s="80"/>
      <c r="AE161" s="80" t="b">
        <v>0</v>
      </c>
      <c r="AF161" s="80">
        <v>1</v>
      </c>
      <c r="AG161" s="88" t="s">
        <v>1564</v>
      </c>
      <c r="AH161" s="80" t="b">
        <v>1</v>
      </c>
      <c r="AI161" s="80" t="s">
        <v>1573</v>
      </c>
      <c r="AJ161" s="80"/>
      <c r="AK161" s="88" t="s">
        <v>1583</v>
      </c>
      <c r="AL161" s="80" t="b">
        <v>0</v>
      </c>
      <c r="AM161" s="80">
        <v>0</v>
      </c>
      <c r="AN161" s="88" t="s">
        <v>1557</v>
      </c>
      <c r="AO161" s="80" t="s">
        <v>1594</v>
      </c>
      <c r="AP161" s="80" t="b">
        <v>0</v>
      </c>
      <c r="AQ161" s="88" t="s">
        <v>1423</v>
      </c>
      <c r="AR161" s="80" t="s">
        <v>210</v>
      </c>
      <c r="AS161" s="80">
        <v>0</v>
      </c>
      <c r="AT161" s="80">
        <v>0</v>
      </c>
      <c r="AU161" s="80"/>
      <c r="AV161" s="80"/>
      <c r="AW161" s="80"/>
      <c r="AX161" s="80"/>
      <c r="AY161" s="80"/>
      <c r="AZ161" s="80"/>
      <c r="BA161" s="80"/>
      <c r="BB161" s="80"/>
      <c r="BC161">
        <v>1</v>
      </c>
      <c r="BD161" s="79" t="str">
        <f>REPLACE(INDEX(GroupVertices[Group],MATCH(Edges[[#This Row],[Vertex 1]],GroupVertices[Vertex],0)),1,1,"")</f>
        <v>5</v>
      </c>
      <c r="BE161" s="79" t="str">
        <f>REPLACE(INDEX(GroupVertices[Group],MATCH(Edges[[#This Row],[Vertex 2]],GroupVertices[Vertex],0)),1,1,"")</f>
        <v>5</v>
      </c>
      <c r="BF161" s="48"/>
      <c r="BG161" s="49"/>
      <c r="BH161" s="48"/>
      <c r="BI161" s="49"/>
      <c r="BJ161" s="48"/>
      <c r="BK161" s="49"/>
      <c r="BL161" s="48"/>
      <c r="BM161" s="49"/>
      <c r="BN161" s="48"/>
    </row>
    <row r="162" spans="1:66" ht="15">
      <c r="A162" s="65" t="s">
        <v>318</v>
      </c>
      <c r="B162" s="65" t="s">
        <v>420</v>
      </c>
      <c r="C162" s="66" t="s">
        <v>4147</v>
      </c>
      <c r="D162" s="67">
        <v>3</v>
      </c>
      <c r="E162" s="68"/>
      <c r="F162" s="69">
        <v>28</v>
      </c>
      <c r="G162" s="66"/>
      <c r="H162" s="70"/>
      <c r="I162" s="71"/>
      <c r="J162" s="71"/>
      <c r="K162" s="34" t="s">
        <v>65</v>
      </c>
      <c r="L162" s="78">
        <v>162</v>
      </c>
      <c r="M162" s="78"/>
      <c r="N162" s="73"/>
      <c r="O162" s="80" t="s">
        <v>439</v>
      </c>
      <c r="P162" s="82">
        <v>43655.2187962963</v>
      </c>
      <c r="Q162" s="80" t="s">
        <v>496</v>
      </c>
      <c r="R162" s="80"/>
      <c r="S162" s="80"/>
      <c r="T162" s="80" t="s">
        <v>733</v>
      </c>
      <c r="U162" s="80"/>
      <c r="V162" s="84" t="s">
        <v>915</v>
      </c>
      <c r="W162" s="82">
        <v>43655.2187962963</v>
      </c>
      <c r="X162" s="86">
        <v>43655</v>
      </c>
      <c r="Y162" s="88" t="s">
        <v>1017</v>
      </c>
      <c r="Z162" s="84" t="s">
        <v>1217</v>
      </c>
      <c r="AA162" s="80"/>
      <c r="AB162" s="80"/>
      <c r="AC162" s="88" t="s">
        <v>1421</v>
      </c>
      <c r="AD162" s="80"/>
      <c r="AE162" s="80" t="b">
        <v>0</v>
      </c>
      <c r="AF162" s="80">
        <v>0</v>
      </c>
      <c r="AG162" s="88" t="s">
        <v>1557</v>
      </c>
      <c r="AH162" s="80" t="b">
        <v>1</v>
      </c>
      <c r="AI162" s="80" t="s">
        <v>1573</v>
      </c>
      <c r="AJ162" s="80"/>
      <c r="AK162" s="88" t="s">
        <v>1582</v>
      </c>
      <c r="AL162" s="80" t="b">
        <v>0</v>
      </c>
      <c r="AM162" s="80">
        <v>1</v>
      </c>
      <c r="AN162" s="88" t="s">
        <v>1422</v>
      </c>
      <c r="AO162" s="80" t="s">
        <v>1607</v>
      </c>
      <c r="AP162" s="80" t="b">
        <v>0</v>
      </c>
      <c r="AQ162" s="88" t="s">
        <v>1422</v>
      </c>
      <c r="AR162" s="80" t="s">
        <v>210</v>
      </c>
      <c r="AS162" s="80">
        <v>0</v>
      </c>
      <c r="AT162" s="80">
        <v>0</v>
      </c>
      <c r="AU162" s="80"/>
      <c r="AV162" s="80"/>
      <c r="AW162" s="80"/>
      <c r="AX162" s="80"/>
      <c r="AY162" s="80"/>
      <c r="AZ162" s="80"/>
      <c r="BA162" s="80"/>
      <c r="BB162" s="80"/>
      <c r="BC162">
        <v>1</v>
      </c>
      <c r="BD162" s="79" t="str">
        <f>REPLACE(INDEX(GroupVertices[Group],MATCH(Edges[[#This Row],[Vertex 1]],GroupVertices[Vertex],0)),1,1,"")</f>
        <v>5</v>
      </c>
      <c r="BE162" s="79" t="str">
        <f>REPLACE(INDEX(GroupVertices[Group],MATCH(Edges[[#This Row],[Vertex 2]],GroupVertices[Vertex],0)),1,1,"")</f>
        <v>5</v>
      </c>
      <c r="BF162" s="48"/>
      <c r="BG162" s="49"/>
      <c r="BH162" s="48"/>
      <c r="BI162" s="49"/>
      <c r="BJ162" s="48"/>
      <c r="BK162" s="49"/>
      <c r="BL162" s="48"/>
      <c r="BM162" s="49"/>
      <c r="BN162" s="48"/>
    </row>
    <row r="163" spans="1:66" ht="15">
      <c r="A163" s="65" t="s">
        <v>319</v>
      </c>
      <c r="B163" s="65" t="s">
        <v>420</v>
      </c>
      <c r="C163" s="66" t="s">
        <v>4148</v>
      </c>
      <c r="D163" s="67">
        <v>4.166666666666667</v>
      </c>
      <c r="E163" s="68"/>
      <c r="F163" s="69">
        <v>24.166666666666668</v>
      </c>
      <c r="G163" s="66"/>
      <c r="H163" s="70"/>
      <c r="I163" s="71"/>
      <c r="J163" s="71"/>
      <c r="K163" s="34" t="s">
        <v>65</v>
      </c>
      <c r="L163" s="78">
        <v>163</v>
      </c>
      <c r="M163" s="78"/>
      <c r="N163" s="73"/>
      <c r="O163" s="80" t="s">
        <v>439</v>
      </c>
      <c r="P163" s="82">
        <v>43655.21737268518</v>
      </c>
      <c r="Q163" s="80" t="s">
        <v>496</v>
      </c>
      <c r="R163" s="84" t="s">
        <v>594</v>
      </c>
      <c r="S163" s="80" t="s">
        <v>634</v>
      </c>
      <c r="T163" s="80" t="s">
        <v>734</v>
      </c>
      <c r="U163" s="80"/>
      <c r="V163" s="84" t="s">
        <v>916</v>
      </c>
      <c r="W163" s="82">
        <v>43655.21737268518</v>
      </c>
      <c r="X163" s="86">
        <v>43655</v>
      </c>
      <c r="Y163" s="88" t="s">
        <v>1018</v>
      </c>
      <c r="Z163" s="84" t="s">
        <v>1218</v>
      </c>
      <c r="AA163" s="80"/>
      <c r="AB163" s="80"/>
      <c r="AC163" s="88" t="s">
        <v>1422</v>
      </c>
      <c r="AD163" s="80"/>
      <c r="AE163" s="80" t="b">
        <v>0</v>
      </c>
      <c r="AF163" s="80">
        <v>1</v>
      </c>
      <c r="AG163" s="88" t="s">
        <v>1563</v>
      </c>
      <c r="AH163" s="80" t="b">
        <v>1</v>
      </c>
      <c r="AI163" s="80" t="s">
        <v>1573</v>
      </c>
      <c r="AJ163" s="80"/>
      <c r="AK163" s="88" t="s">
        <v>1582</v>
      </c>
      <c r="AL163" s="80" t="b">
        <v>0</v>
      </c>
      <c r="AM163" s="80">
        <v>1</v>
      </c>
      <c r="AN163" s="88" t="s">
        <v>1557</v>
      </c>
      <c r="AO163" s="80" t="s">
        <v>1594</v>
      </c>
      <c r="AP163" s="80" t="b">
        <v>0</v>
      </c>
      <c r="AQ163" s="88" t="s">
        <v>1422</v>
      </c>
      <c r="AR163" s="80" t="s">
        <v>210</v>
      </c>
      <c r="AS163" s="80">
        <v>0</v>
      </c>
      <c r="AT163" s="80">
        <v>0</v>
      </c>
      <c r="AU163" s="80"/>
      <c r="AV163" s="80"/>
      <c r="AW163" s="80"/>
      <c r="AX163" s="80"/>
      <c r="AY163" s="80"/>
      <c r="AZ163" s="80"/>
      <c r="BA163" s="80"/>
      <c r="BB163" s="80"/>
      <c r="BC163">
        <v>2</v>
      </c>
      <c r="BD163" s="79" t="str">
        <f>REPLACE(INDEX(GroupVertices[Group],MATCH(Edges[[#This Row],[Vertex 1]],GroupVertices[Vertex],0)),1,1,"")</f>
        <v>5</v>
      </c>
      <c r="BE163" s="79" t="str">
        <f>REPLACE(INDEX(GroupVertices[Group],MATCH(Edges[[#This Row],[Vertex 2]],GroupVertices[Vertex],0)),1,1,"")</f>
        <v>5</v>
      </c>
      <c r="BF163" s="48"/>
      <c r="BG163" s="49"/>
      <c r="BH163" s="48"/>
      <c r="BI163" s="49"/>
      <c r="BJ163" s="48"/>
      <c r="BK163" s="49"/>
      <c r="BL163" s="48"/>
      <c r="BM163" s="49"/>
      <c r="BN163" s="48"/>
    </row>
    <row r="164" spans="1:66" ht="15">
      <c r="A164" s="65" t="s">
        <v>319</v>
      </c>
      <c r="B164" s="65" t="s">
        <v>420</v>
      </c>
      <c r="C164" s="66" t="s">
        <v>4148</v>
      </c>
      <c r="D164" s="67">
        <v>4.166666666666667</v>
      </c>
      <c r="E164" s="68"/>
      <c r="F164" s="69">
        <v>24.166666666666668</v>
      </c>
      <c r="G164" s="66"/>
      <c r="H164" s="70"/>
      <c r="I164" s="71"/>
      <c r="J164" s="71"/>
      <c r="K164" s="34" t="s">
        <v>65</v>
      </c>
      <c r="L164" s="78">
        <v>164</v>
      </c>
      <c r="M164" s="78"/>
      <c r="N164" s="73"/>
      <c r="O164" s="80" t="s">
        <v>439</v>
      </c>
      <c r="P164" s="82">
        <v>43655.97944444444</v>
      </c>
      <c r="Q164" s="80" t="s">
        <v>497</v>
      </c>
      <c r="R164" s="84" t="s">
        <v>595</v>
      </c>
      <c r="S164" s="80" t="s">
        <v>634</v>
      </c>
      <c r="T164" s="80" t="s">
        <v>735</v>
      </c>
      <c r="U164" s="80"/>
      <c r="V164" s="84" t="s">
        <v>916</v>
      </c>
      <c r="W164" s="82">
        <v>43655.97944444444</v>
      </c>
      <c r="X164" s="86">
        <v>43655</v>
      </c>
      <c r="Y164" s="88" t="s">
        <v>1019</v>
      </c>
      <c r="Z164" s="84" t="s">
        <v>1219</v>
      </c>
      <c r="AA164" s="80"/>
      <c r="AB164" s="80"/>
      <c r="AC164" s="88" t="s">
        <v>1423</v>
      </c>
      <c r="AD164" s="80"/>
      <c r="AE164" s="80" t="b">
        <v>0</v>
      </c>
      <c r="AF164" s="80">
        <v>1</v>
      </c>
      <c r="AG164" s="88" t="s">
        <v>1564</v>
      </c>
      <c r="AH164" s="80" t="b">
        <v>1</v>
      </c>
      <c r="AI164" s="80" t="s">
        <v>1573</v>
      </c>
      <c r="AJ164" s="80"/>
      <c r="AK164" s="88" t="s">
        <v>1583</v>
      </c>
      <c r="AL164" s="80" t="b">
        <v>0</v>
      </c>
      <c r="AM164" s="80">
        <v>0</v>
      </c>
      <c r="AN164" s="88" t="s">
        <v>1557</v>
      </c>
      <c r="AO164" s="80" t="s">
        <v>1594</v>
      </c>
      <c r="AP164" s="80" t="b">
        <v>0</v>
      </c>
      <c r="AQ164" s="88" t="s">
        <v>1423</v>
      </c>
      <c r="AR164" s="80" t="s">
        <v>210</v>
      </c>
      <c r="AS164" s="80">
        <v>0</v>
      </c>
      <c r="AT164" s="80">
        <v>0</v>
      </c>
      <c r="AU164" s="80"/>
      <c r="AV164" s="80"/>
      <c r="AW164" s="80"/>
      <c r="AX164" s="80"/>
      <c r="AY164" s="80"/>
      <c r="AZ164" s="80"/>
      <c r="BA164" s="80"/>
      <c r="BB164" s="80"/>
      <c r="BC164">
        <v>2</v>
      </c>
      <c r="BD164" s="79" t="str">
        <f>REPLACE(INDEX(GroupVertices[Group],MATCH(Edges[[#This Row],[Vertex 1]],GroupVertices[Vertex],0)),1,1,"")</f>
        <v>5</v>
      </c>
      <c r="BE164" s="79" t="str">
        <f>REPLACE(INDEX(GroupVertices[Group],MATCH(Edges[[#This Row],[Vertex 2]],GroupVertices[Vertex],0)),1,1,"")</f>
        <v>5</v>
      </c>
      <c r="BF164" s="48"/>
      <c r="BG164" s="49"/>
      <c r="BH164" s="48"/>
      <c r="BI164" s="49"/>
      <c r="BJ164" s="48"/>
      <c r="BK164" s="49"/>
      <c r="BL164" s="48"/>
      <c r="BM164" s="49"/>
      <c r="BN164" s="48"/>
    </row>
    <row r="165" spans="1:66" ht="15">
      <c r="A165" s="65" t="s">
        <v>318</v>
      </c>
      <c r="B165" s="65" t="s">
        <v>319</v>
      </c>
      <c r="C165" s="66" t="s">
        <v>4147</v>
      </c>
      <c r="D165" s="67">
        <v>3</v>
      </c>
      <c r="E165" s="68"/>
      <c r="F165" s="69">
        <v>28</v>
      </c>
      <c r="G165" s="66"/>
      <c r="H165" s="70"/>
      <c r="I165" s="71"/>
      <c r="J165" s="71"/>
      <c r="K165" s="34" t="s">
        <v>66</v>
      </c>
      <c r="L165" s="78">
        <v>165</v>
      </c>
      <c r="M165" s="78"/>
      <c r="N165" s="73"/>
      <c r="O165" s="80" t="s">
        <v>438</v>
      </c>
      <c r="P165" s="82">
        <v>43655.2187962963</v>
      </c>
      <c r="Q165" s="80" t="s">
        <v>496</v>
      </c>
      <c r="R165" s="80"/>
      <c r="S165" s="80"/>
      <c r="T165" s="80" t="s">
        <v>733</v>
      </c>
      <c r="U165" s="80"/>
      <c r="V165" s="84" t="s">
        <v>915</v>
      </c>
      <c r="W165" s="82">
        <v>43655.2187962963</v>
      </c>
      <c r="X165" s="86">
        <v>43655</v>
      </c>
      <c r="Y165" s="88" t="s">
        <v>1017</v>
      </c>
      <c r="Z165" s="84" t="s">
        <v>1217</v>
      </c>
      <c r="AA165" s="80"/>
      <c r="AB165" s="80"/>
      <c r="AC165" s="88" t="s">
        <v>1421</v>
      </c>
      <c r="AD165" s="80"/>
      <c r="AE165" s="80" t="b">
        <v>0</v>
      </c>
      <c r="AF165" s="80">
        <v>0</v>
      </c>
      <c r="AG165" s="88" t="s">
        <v>1557</v>
      </c>
      <c r="AH165" s="80" t="b">
        <v>1</v>
      </c>
      <c r="AI165" s="80" t="s">
        <v>1573</v>
      </c>
      <c r="AJ165" s="80"/>
      <c r="AK165" s="88" t="s">
        <v>1582</v>
      </c>
      <c r="AL165" s="80" t="b">
        <v>0</v>
      </c>
      <c r="AM165" s="80">
        <v>1</v>
      </c>
      <c r="AN165" s="88" t="s">
        <v>1422</v>
      </c>
      <c r="AO165" s="80" t="s">
        <v>1607</v>
      </c>
      <c r="AP165" s="80" t="b">
        <v>0</v>
      </c>
      <c r="AQ165" s="88" t="s">
        <v>1422</v>
      </c>
      <c r="AR165" s="80" t="s">
        <v>210</v>
      </c>
      <c r="AS165" s="80">
        <v>0</v>
      </c>
      <c r="AT165" s="80">
        <v>0</v>
      </c>
      <c r="AU165" s="80"/>
      <c r="AV165" s="80"/>
      <c r="AW165" s="80"/>
      <c r="AX165" s="80"/>
      <c r="AY165" s="80"/>
      <c r="AZ165" s="80"/>
      <c r="BA165" s="80"/>
      <c r="BB165" s="80"/>
      <c r="BC165">
        <v>1</v>
      </c>
      <c r="BD165" s="79" t="str">
        <f>REPLACE(INDEX(GroupVertices[Group],MATCH(Edges[[#This Row],[Vertex 1]],GroupVertices[Vertex],0)),1,1,"")</f>
        <v>5</v>
      </c>
      <c r="BE165" s="79" t="str">
        <f>REPLACE(INDEX(GroupVertices[Group],MATCH(Edges[[#This Row],[Vertex 2]],GroupVertices[Vertex],0)),1,1,"")</f>
        <v>5</v>
      </c>
      <c r="BF165" s="48"/>
      <c r="BG165" s="49"/>
      <c r="BH165" s="48"/>
      <c r="BI165" s="49"/>
      <c r="BJ165" s="48"/>
      <c r="BK165" s="49"/>
      <c r="BL165" s="48"/>
      <c r="BM165" s="49"/>
      <c r="BN165" s="48"/>
    </row>
    <row r="166" spans="1:66" ht="15">
      <c r="A166" s="65" t="s">
        <v>318</v>
      </c>
      <c r="B166" s="65" t="s">
        <v>421</v>
      </c>
      <c r="C166" s="66" t="s">
        <v>4147</v>
      </c>
      <c r="D166" s="67">
        <v>3</v>
      </c>
      <c r="E166" s="68"/>
      <c r="F166" s="69">
        <v>28</v>
      </c>
      <c r="G166" s="66"/>
      <c r="H166" s="70"/>
      <c r="I166" s="71"/>
      <c r="J166" s="71"/>
      <c r="K166" s="34" t="s">
        <v>65</v>
      </c>
      <c r="L166" s="78">
        <v>166</v>
      </c>
      <c r="M166" s="78"/>
      <c r="N166" s="73"/>
      <c r="O166" s="80" t="s">
        <v>439</v>
      </c>
      <c r="P166" s="82">
        <v>43655.2187962963</v>
      </c>
      <c r="Q166" s="80" t="s">
        <v>496</v>
      </c>
      <c r="R166" s="80"/>
      <c r="S166" s="80"/>
      <c r="T166" s="80" t="s">
        <v>733</v>
      </c>
      <c r="U166" s="80"/>
      <c r="V166" s="84" t="s">
        <v>915</v>
      </c>
      <c r="W166" s="82">
        <v>43655.2187962963</v>
      </c>
      <c r="X166" s="86">
        <v>43655</v>
      </c>
      <c r="Y166" s="88" t="s">
        <v>1017</v>
      </c>
      <c r="Z166" s="84" t="s">
        <v>1217</v>
      </c>
      <c r="AA166" s="80"/>
      <c r="AB166" s="80"/>
      <c r="AC166" s="88" t="s">
        <v>1421</v>
      </c>
      <c r="AD166" s="80"/>
      <c r="AE166" s="80" t="b">
        <v>0</v>
      </c>
      <c r="AF166" s="80">
        <v>0</v>
      </c>
      <c r="AG166" s="88" t="s">
        <v>1557</v>
      </c>
      <c r="AH166" s="80" t="b">
        <v>1</v>
      </c>
      <c r="AI166" s="80" t="s">
        <v>1573</v>
      </c>
      <c r="AJ166" s="80"/>
      <c r="AK166" s="88" t="s">
        <v>1582</v>
      </c>
      <c r="AL166" s="80" t="b">
        <v>0</v>
      </c>
      <c r="AM166" s="80">
        <v>1</v>
      </c>
      <c r="AN166" s="88" t="s">
        <v>1422</v>
      </c>
      <c r="AO166" s="80" t="s">
        <v>1607</v>
      </c>
      <c r="AP166" s="80" t="b">
        <v>0</v>
      </c>
      <c r="AQ166" s="88" t="s">
        <v>1422</v>
      </c>
      <c r="AR166" s="80" t="s">
        <v>210</v>
      </c>
      <c r="AS166" s="80">
        <v>0</v>
      </c>
      <c r="AT166" s="80">
        <v>0</v>
      </c>
      <c r="AU166" s="80"/>
      <c r="AV166" s="80"/>
      <c r="AW166" s="80"/>
      <c r="AX166" s="80"/>
      <c r="AY166" s="80"/>
      <c r="AZ166" s="80"/>
      <c r="BA166" s="80"/>
      <c r="BB166" s="80"/>
      <c r="BC166">
        <v>1</v>
      </c>
      <c r="BD166" s="79" t="str">
        <f>REPLACE(INDEX(GroupVertices[Group],MATCH(Edges[[#This Row],[Vertex 1]],GroupVertices[Vertex],0)),1,1,"")</f>
        <v>5</v>
      </c>
      <c r="BE166" s="79" t="str">
        <f>REPLACE(INDEX(GroupVertices[Group],MATCH(Edges[[#This Row],[Vertex 2]],GroupVertices[Vertex],0)),1,1,"")</f>
        <v>5</v>
      </c>
      <c r="BF166" s="48"/>
      <c r="BG166" s="49"/>
      <c r="BH166" s="48"/>
      <c r="BI166" s="49"/>
      <c r="BJ166" s="48"/>
      <c r="BK166" s="49"/>
      <c r="BL166" s="48"/>
      <c r="BM166" s="49"/>
      <c r="BN166" s="48"/>
    </row>
    <row r="167" spans="1:66" ht="15">
      <c r="A167" s="65" t="s">
        <v>318</v>
      </c>
      <c r="B167" s="65" t="s">
        <v>422</v>
      </c>
      <c r="C167" s="66" t="s">
        <v>4147</v>
      </c>
      <c r="D167" s="67">
        <v>3</v>
      </c>
      <c r="E167" s="68"/>
      <c r="F167" s="69">
        <v>28</v>
      </c>
      <c r="G167" s="66"/>
      <c r="H167" s="70"/>
      <c r="I167" s="71"/>
      <c r="J167" s="71"/>
      <c r="K167" s="34" t="s">
        <v>65</v>
      </c>
      <c r="L167" s="78">
        <v>167</v>
      </c>
      <c r="M167" s="78"/>
      <c r="N167" s="73"/>
      <c r="O167" s="80" t="s">
        <v>439</v>
      </c>
      <c r="P167" s="82">
        <v>43655.2187962963</v>
      </c>
      <c r="Q167" s="80" t="s">
        <v>496</v>
      </c>
      <c r="R167" s="80"/>
      <c r="S167" s="80"/>
      <c r="T167" s="80" t="s">
        <v>733</v>
      </c>
      <c r="U167" s="80"/>
      <c r="V167" s="84" t="s">
        <v>915</v>
      </c>
      <c r="W167" s="82">
        <v>43655.2187962963</v>
      </c>
      <c r="X167" s="86">
        <v>43655</v>
      </c>
      <c r="Y167" s="88" t="s">
        <v>1017</v>
      </c>
      <c r="Z167" s="84" t="s">
        <v>1217</v>
      </c>
      <c r="AA167" s="80"/>
      <c r="AB167" s="80"/>
      <c r="AC167" s="88" t="s">
        <v>1421</v>
      </c>
      <c r="AD167" s="80"/>
      <c r="AE167" s="80" t="b">
        <v>0</v>
      </c>
      <c r="AF167" s="80">
        <v>0</v>
      </c>
      <c r="AG167" s="88" t="s">
        <v>1557</v>
      </c>
      <c r="AH167" s="80" t="b">
        <v>1</v>
      </c>
      <c r="AI167" s="80" t="s">
        <v>1573</v>
      </c>
      <c r="AJ167" s="80"/>
      <c r="AK167" s="88" t="s">
        <v>1582</v>
      </c>
      <c r="AL167" s="80" t="b">
        <v>0</v>
      </c>
      <c r="AM167" s="80">
        <v>1</v>
      </c>
      <c r="AN167" s="88" t="s">
        <v>1422</v>
      </c>
      <c r="AO167" s="80" t="s">
        <v>1607</v>
      </c>
      <c r="AP167" s="80" t="b">
        <v>0</v>
      </c>
      <c r="AQ167" s="88" t="s">
        <v>1422</v>
      </c>
      <c r="AR167" s="80" t="s">
        <v>210</v>
      </c>
      <c r="AS167" s="80">
        <v>0</v>
      </c>
      <c r="AT167" s="80">
        <v>0</v>
      </c>
      <c r="AU167" s="80"/>
      <c r="AV167" s="80"/>
      <c r="AW167" s="80"/>
      <c r="AX167" s="80"/>
      <c r="AY167" s="80"/>
      <c r="AZ167" s="80"/>
      <c r="BA167" s="80"/>
      <c r="BB167" s="80"/>
      <c r="BC167">
        <v>1</v>
      </c>
      <c r="BD167" s="79" t="str">
        <f>REPLACE(INDEX(GroupVertices[Group],MATCH(Edges[[#This Row],[Vertex 1]],GroupVertices[Vertex],0)),1,1,"")</f>
        <v>5</v>
      </c>
      <c r="BE167" s="79" t="str">
        <f>REPLACE(INDEX(GroupVertices[Group],MATCH(Edges[[#This Row],[Vertex 2]],GroupVertices[Vertex],0)),1,1,"")</f>
        <v>5</v>
      </c>
      <c r="BF167" s="48"/>
      <c r="BG167" s="49"/>
      <c r="BH167" s="48"/>
      <c r="BI167" s="49"/>
      <c r="BJ167" s="48"/>
      <c r="BK167" s="49"/>
      <c r="BL167" s="48"/>
      <c r="BM167" s="49"/>
      <c r="BN167" s="48"/>
    </row>
    <row r="168" spans="1:66" ht="15">
      <c r="A168" s="65" t="s">
        <v>318</v>
      </c>
      <c r="B168" s="65" t="s">
        <v>423</v>
      </c>
      <c r="C168" s="66" t="s">
        <v>4147</v>
      </c>
      <c r="D168" s="67">
        <v>3</v>
      </c>
      <c r="E168" s="68"/>
      <c r="F168" s="69">
        <v>28</v>
      </c>
      <c r="G168" s="66"/>
      <c r="H168" s="70"/>
      <c r="I168" s="71"/>
      <c r="J168" s="71"/>
      <c r="K168" s="34" t="s">
        <v>65</v>
      </c>
      <c r="L168" s="78">
        <v>168</v>
      </c>
      <c r="M168" s="78"/>
      <c r="N168" s="73"/>
      <c r="O168" s="80" t="s">
        <v>439</v>
      </c>
      <c r="P168" s="82">
        <v>43655.2187962963</v>
      </c>
      <c r="Q168" s="80" t="s">
        <v>496</v>
      </c>
      <c r="R168" s="80"/>
      <c r="S168" s="80"/>
      <c r="T168" s="80" t="s">
        <v>733</v>
      </c>
      <c r="U168" s="80"/>
      <c r="V168" s="84" t="s">
        <v>915</v>
      </c>
      <c r="W168" s="82">
        <v>43655.2187962963</v>
      </c>
      <c r="X168" s="86">
        <v>43655</v>
      </c>
      <c r="Y168" s="88" t="s">
        <v>1017</v>
      </c>
      <c r="Z168" s="84" t="s">
        <v>1217</v>
      </c>
      <c r="AA168" s="80"/>
      <c r="AB168" s="80"/>
      <c r="AC168" s="88" t="s">
        <v>1421</v>
      </c>
      <c r="AD168" s="80"/>
      <c r="AE168" s="80" t="b">
        <v>0</v>
      </c>
      <c r="AF168" s="80">
        <v>0</v>
      </c>
      <c r="AG168" s="88" t="s">
        <v>1557</v>
      </c>
      <c r="AH168" s="80" t="b">
        <v>1</v>
      </c>
      <c r="AI168" s="80" t="s">
        <v>1573</v>
      </c>
      <c r="AJ168" s="80"/>
      <c r="AK168" s="88" t="s">
        <v>1582</v>
      </c>
      <c r="AL168" s="80" t="b">
        <v>0</v>
      </c>
      <c r="AM168" s="80">
        <v>1</v>
      </c>
      <c r="AN168" s="88" t="s">
        <v>1422</v>
      </c>
      <c r="AO168" s="80" t="s">
        <v>1607</v>
      </c>
      <c r="AP168" s="80" t="b">
        <v>0</v>
      </c>
      <c r="AQ168" s="88" t="s">
        <v>1422</v>
      </c>
      <c r="AR168" s="80" t="s">
        <v>210</v>
      </c>
      <c r="AS168" s="80">
        <v>0</v>
      </c>
      <c r="AT168" s="80">
        <v>0</v>
      </c>
      <c r="AU168" s="80"/>
      <c r="AV168" s="80"/>
      <c r="AW168" s="80"/>
      <c r="AX168" s="80"/>
      <c r="AY168" s="80"/>
      <c r="AZ168" s="80"/>
      <c r="BA168" s="80"/>
      <c r="BB168" s="80"/>
      <c r="BC168">
        <v>1</v>
      </c>
      <c r="BD168" s="79" t="str">
        <f>REPLACE(INDEX(GroupVertices[Group],MATCH(Edges[[#This Row],[Vertex 1]],GroupVertices[Vertex],0)),1,1,"")</f>
        <v>5</v>
      </c>
      <c r="BE168" s="79" t="str">
        <f>REPLACE(INDEX(GroupVertices[Group],MATCH(Edges[[#This Row],[Vertex 2]],GroupVertices[Vertex],0)),1,1,"")</f>
        <v>5</v>
      </c>
      <c r="BF168" s="48"/>
      <c r="BG168" s="49"/>
      <c r="BH168" s="48"/>
      <c r="BI168" s="49"/>
      <c r="BJ168" s="48"/>
      <c r="BK168" s="49"/>
      <c r="BL168" s="48"/>
      <c r="BM168" s="49"/>
      <c r="BN168" s="48"/>
    </row>
    <row r="169" spans="1:66" ht="15">
      <c r="A169" s="65" t="s">
        <v>318</v>
      </c>
      <c r="B169" s="65" t="s">
        <v>424</v>
      </c>
      <c r="C169" s="66" t="s">
        <v>4147</v>
      </c>
      <c r="D169" s="67">
        <v>3</v>
      </c>
      <c r="E169" s="68"/>
      <c r="F169" s="69">
        <v>28</v>
      </c>
      <c r="G169" s="66"/>
      <c r="H169" s="70"/>
      <c r="I169" s="71"/>
      <c r="J169" s="71"/>
      <c r="K169" s="34" t="s">
        <v>65</v>
      </c>
      <c r="L169" s="78">
        <v>169</v>
      </c>
      <c r="M169" s="78"/>
      <c r="N169" s="73"/>
      <c r="O169" s="80" t="s">
        <v>439</v>
      </c>
      <c r="P169" s="82">
        <v>43655.2187962963</v>
      </c>
      <c r="Q169" s="80" t="s">
        <v>496</v>
      </c>
      <c r="R169" s="80"/>
      <c r="S169" s="80"/>
      <c r="T169" s="80" t="s">
        <v>733</v>
      </c>
      <c r="U169" s="80"/>
      <c r="V169" s="84" t="s">
        <v>915</v>
      </c>
      <c r="W169" s="82">
        <v>43655.2187962963</v>
      </c>
      <c r="X169" s="86">
        <v>43655</v>
      </c>
      <c r="Y169" s="88" t="s">
        <v>1017</v>
      </c>
      <c r="Z169" s="84" t="s">
        <v>1217</v>
      </c>
      <c r="AA169" s="80"/>
      <c r="AB169" s="80"/>
      <c r="AC169" s="88" t="s">
        <v>1421</v>
      </c>
      <c r="AD169" s="80"/>
      <c r="AE169" s="80" t="b">
        <v>0</v>
      </c>
      <c r="AF169" s="80">
        <v>0</v>
      </c>
      <c r="AG169" s="88" t="s">
        <v>1557</v>
      </c>
      <c r="AH169" s="80" t="b">
        <v>1</v>
      </c>
      <c r="AI169" s="80" t="s">
        <v>1573</v>
      </c>
      <c r="AJ169" s="80"/>
      <c r="AK169" s="88" t="s">
        <v>1582</v>
      </c>
      <c r="AL169" s="80" t="b">
        <v>0</v>
      </c>
      <c r="AM169" s="80">
        <v>1</v>
      </c>
      <c r="AN169" s="88" t="s">
        <v>1422</v>
      </c>
      <c r="AO169" s="80" t="s">
        <v>1607</v>
      </c>
      <c r="AP169" s="80" t="b">
        <v>0</v>
      </c>
      <c r="AQ169" s="88" t="s">
        <v>1422</v>
      </c>
      <c r="AR169" s="80" t="s">
        <v>210</v>
      </c>
      <c r="AS169" s="80">
        <v>0</v>
      </c>
      <c r="AT169" s="80">
        <v>0</v>
      </c>
      <c r="AU169" s="80"/>
      <c r="AV169" s="80"/>
      <c r="AW169" s="80"/>
      <c r="AX169" s="80"/>
      <c r="AY169" s="80"/>
      <c r="AZ169" s="80"/>
      <c r="BA169" s="80"/>
      <c r="BB169" s="80"/>
      <c r="BC169">
        <v>1</v>
      </c>
      <c r="BD169" s="79" t="str">
        <f>REPLACE(INDEX(GroupVertices[Group],MATCH(Edges[[#This Row],[Vertex 1]],GroupVertices[Vertex],0)),1,1,"")</f>
        <v>5</v>
      </c>
      <c r="BE169" s="79" t="str">
        <f>REPLACE(INDEX(GroupVertices[Group],MATCH(Edges[[#This Row],[Vertex 2]],GroupVertices[Vertex],0)),1,1,"")</f>
        <v>5</v>
      </c>
      <c r="BF169" s="48">
        <v>0</v>
      </c>
      <c r="BG169" s="49">
        <v>0</v>
      </c>
      <c r="BH169" s="48">
        <v>3</v>
      </c>
      <c r="BI169" s="49">
        <v>12.5</v>
      </c>
      <c r="BJ169" s="48">
        <v>0</v>
      </c>
      <c r="BK169" s="49">
        <v>0</v>
      </c>
      <c r="BL169" s="48">
        <v>21</v>
      </c>
      <c r="BM169" s="49">
        <v>87.5</v>
      </c>
      <c r="BN169" s="48">
        <v>24</v>
      </c>
    </row>
    <row r="170" spans="1:66" ht="15">
      <c r="A170" s="65" t="s">
        <v>319</v>
      </c>
      <c r="B170" s="65" t="s">
        <v>318</v>
      </c>
      <c r="C170" s="66" t="s">
        <v>4149</v>
      </c>
      <c r="D170" s="67">
        <v>5.333333333333334</v>
      </c>
      <c r="E170" s="68"/>
      <c r="F170" s="69">
        <v>20.333333333333332</v>
      </c>
      <c r="G170" s="66"/>
      <c r="H170" s="70"/>
      <c r="I170" s="71"/>
      <c r="J170" s="71"/>
      <c r="K170" s="34" t="s">
        <v>66</v>
      </c>
      <c r="L170" s="78">
        <v>170</v>
      </c>
      <c r="M170" s="78"/>
      <c r="N170" s="73"/>
      <c r="O170" s="80" t="s">
        <v>439</v>
      </c>
      <c r="P170" s="82">
        <v>43650.827523148146</v>
      </c>
      <c r="Q170" s="80" t="s">
        <v>498</v>
      </c>
      <c r="R170" s="84" t="s">
        <v>596</v>
      </c>
      <c r="S170" s="80" t="s">
        <v>634</v>
      </c>
      <c r="T170" s="80" t="s">
        <v>736</v>
      </c>
      <c r="U170" s="80"/>
      <c r="V170" s="84" t="s">
        <v>916</v>
      </c>
      <c r="W170" s="82">
        <v>43650.827523148146</v>
      </c>
      <c r="X170" s="86">
        <v>43650</v>
      </c>
      <c r="Y170" s="88" t="s">
        <v>1020</v>
      </c>
      <c r="Z170" s="84" t="s">
        <v>1220</v>
      </c>
      <c r="AA170" s="80"/>
      <c r="AB170" s="80"/>
      <c r="AC170" s="88" t="s">
        <v>1424</v>
      </c>
      <c r="AD170" s="80"/>
      <c r="AE170" s="80" t="b">
        <v>0</v>
      </c>
      <c r="AF170" s="80">
        <v>1</v>
      </c>
      <c r="AG170" s="88" t="s">
        <v>1557</v>
      </c>
      <c r="AH170" s="80" t="b">
        <v>1</v>
      </c>
      <c r="AI170" s="80" t="s">
        <v>1573</v>
      </c>
      <c r="AJ170" s="80"/>
      <c r="AK170" s="88" t="s">
        <v>1584</v>
      </c>
      <c r="AL170" s="80" t="b">
        <v>0</v>
      </c>
      <c r="AM170" s="80">
        <v>0</v>
      </c>
      <c r="AN170" s="88" t="s">
        <v>1557</v>
      </c>
      <c r="AO170" s="80" t="s">
        <v>1594</v>
      </c>
      <c r="AP170" s="80" t="b">
        <v>0</v>
      </c>
      <c r="AQ170" s="88" t="s">
        <v>1424</v>
      </c>
      <c r="AR170" s="80" t="s">
        <v>210</v>
      </c>
      <c r="AS170" s="80">
        <v>0</v>
      </c>
      <c r="AT170" s="80">
        <v>0</v>
      </c>
      <c r="AU170" s="80"/>
      <c r="AV170" s="80"/>
      <c r="AW170" s="80"/>
      <c r="AX170" s="80"/>
      <c r="AY170" s="80"/>
      <c r="AZ170" s="80"/>
      <c r="BA170" s="80"/>
      <c r="BB170" s="80"/>
      <c r="BC170">
        <v>3</v>
      </c>
      <c r="BD170" s="79" t="str">
        <f>REPLACE(INDEX(GroupVertices[Group],MATCH(Edges[[#This Row],[Vertex 1]],GroupVertices[Vertex],0)),1,1,"")</f>
        <v>5</v>
      </c>
      <c r="BE170" s="79" t="str">
        <f>REPLACE(INDEX(GroupVertices[Group],MATCH(Edges[[#This Row],[Vertex 2]],GroupVertices[Vertex],0)),1,1,"")</f>
        <v>5</v>
      </c>
      <c r="BF170" s="48"/>
      <c r="BG170" s="49"/>
      <c r="BH170" s="48"/>
      <c r="BI170" s="49"/>
      <c r="BJ170" s="48"/>
      <c r="BK170" s="49"/>
      <c r="BL170" s="48"/>
      <c r="BM170" s="49"/>
      <c r="BN170" s="48"/>
    </row>
    <row r="171" spans="1:66" ht="15">
      <c r="A171" s="65" t="s">
        <v>319</v>
      </c>
      <c r="B171" s="65" t="s">
        <v>318</v>
      </c>
      <c r="C171" s="66" t="s">
        <v>4149</v>
      </c>
      <c r="D171" s="67">
        <v>5.333333333333334</v>
      </c>
      <c r="E171" s="68"/>
      <c r="F171" s="69">
        <v>20.333333333333332</v>
      </c>
      <c r="G171" s="66"/>
      <c r="H171" s="70"/>
      <c r="I171" s="71"/>
      <c r="J171" s="71"/>
      <c r="K171" s="34" t="s">
        <v>66</v>
      </c>
      <c r="L171" s="78">
        <v>171</v>
      </c>
      <c r="M171" s="78"/>
      <c r="N171" s="73"/>
      <c r="O171" s="80" t="s">
        <v>439</v>
      </c>
      <c r="P171" s="82">
        <v>43655.21737268518</v>
      </c>
      <c r="Q171" s="80" t="s">
        <v>496</v>
      </c>
      <c r="R171" s="84" t="s">
        <v>594</v>
      </c>
      <c r="S171" s="80" t="s">
        <v>634</v>
      </c>
      <c r="T171" s="80" t="s">
        <v>734</v>
      </c>
      <c r="U171" s="80"/>
      <c r="V171" s="84" t="s">
        <v>916</v>
      </c>
      <c r="W171" s="82">
        <v>43655.21737268518</v>
      </c>
      <c r="X171" s="86">
        <v>43655</v>
      </c>
      <c r="Y171" s="88" t="s">
        <v>1018</v>
      </c>
      <c r="Z171" s="84" t="s">
        <v>1218</v>
      </c>
      <c r="AA171" s="80"/>
      <c r="AB171" s="80"/>
      <c r="AC171" s="88" t="s">
        <v>1422</v>
      </c>
      <c r="AD171" s="80"/>
      <c r="AE171" s="80" t="b">
        <v>0</v>
      </c>
      <c r="AF171" s="80">
        <v>1</v>
      </c>
      <c r="AG171" s="88" t="s">
        <v>1563</v>
      </c>
      <c r="AH171" s="80" t="b">
        <v>1</v>
      </c>
      <c r="AI171" s="80" t="s">
        <v>1573</v>
      </c>
      <c r="AJ171" s="80"/>
      <c r="AK171" s="88" t="s">
        <v>1582</v>
      </c>
      <c r="AL171" s="80" t="b">
        <v>0</v>
      </c>
      <c r="AM171" s="80">
        <v>1</v>
      </c>
      <c r="AN171" s="88" t="s">
        <v>1557</v>
      </c>
      <c r="AO171" s="80" t="s">
        <v>1594</v>
      </c>
      <c r="AP171" s="80" t="b">
        <v>0</v>
      </c>
      <c r="AQ171" s="88" t="s">
        <v>1422</v>
      </c>
      <c r="AR171" s="80" t="s">
        <v>210</v>
      </c>
      <c r="AS171" s="80">
        <v>0</v>
      </c>
      <c r="AT171" s="80">
        <v>0</v>
      </c>
      <c r="AU171" s="80"/>
      <c r="AV171" s="80"/>
      <c r="AW171" s="80"/>
      <c r="AX171" s="80"/>
      <c r="AY171" s="80"/>
      <c r="AZ171" s="80"/>
      <c r="BA171" s="80"/>
      <c r="BB171" s="80"/>
      <c r="BC171">
        <v>3</v>
      </c>
      <c r="BD171" s="79" t="str">
        <f>REPLACE(INDEX(GroupVertices[Group],MATCH(Edges[[#This Row],[Vertex 1]],GroupVertices[Vertex],0)),1,1,"")</f>
        <v>5</v>
      </c>
      <c r="BE171" s="79" t="str">
        <f>REPLACE(INDEX(GroupVertices[Group],MATCH(Edges[[#This Row],[Vertex 2]],GroupVertices[Vertex],0)),1,1,"")</f>
        <v>5</v>
      </c>
      <c r="BF171" s="48"/>
      <c r="BG171" s="49"/>
      <c r="BH171" s="48"/>
      <c r="BI171" s="49"/>
      <c r="BJ171" s="48"/>
      <c r="BK171" s="49"/>
      <c r="BL171" s="48"/>
      <c r="BM171" s="49"/>
      <c r="BN171" s="48"/>
    </row>
    <row r="172" spans="1:66" ht="15">
      <c r="A172" s="65" t="s">
        <v>319</v>
      </c>
      <c r="B172" s="65" t="s">
        <v>318</v>
      </c>
      <c r="C172" s="66" t="s">
        <v>4149</v>
      </c>
      <c r="D172" s="67">
        <v>5.333333333333334</v>
      </c>
      <c r="E172" s="68"/>
      <c r="F172" s="69">
        <v>20.333333333333332</v>
      </c>
      <c r="G172" s="66"/>
      <c r="H172" s="70"/>
      <c r="I172" s="71"/>
      <c r="J172" s="71"/>
      <c r="K172" s="34" t="s">
        <v>66</v>
      </c>
      <c r="L172" s="78">
        <v>172</v>
      </c>
      <c r="M172" s="78"/>
      <c r="N172" s="73"/>
      <c r="O172" s="80" t="s">
        <v>439</v>
      </c>
      <c r="P172" s="82">
        <v>43655.97944444444</v>
      </c>
      <c r="Q172" s="80" t="s">
        <v>497</v>
      </c>
      <c r="R172" s="84" t="s">
        <v>595</v>
      </c>
      <c r="S172" s="80" t="s">
        <v>634</v>
      </c>
      <c r="T172" s="80" t="s">
        <v>735</v>
      </c>
      <c r="U172" s="80"/>
      <c r="V172" s="84" t="s">
        <v>916</v>
      </c>
      <c r="W172" s="82">
        <v>43655.97944444444</v>
      </c>
      <c r="X172" s="86">
        <v>43655</v>
      </c>
      <c r="Y172" s="88" t="s">
        <v>1019</v>
      </c>
      <c r="Z172" s="84" t="s">
        <v>1219</v>
      </c>
      <c r="AA172" s="80"/>
      <c r="AB172" s="80"/>
      <c r="AC172" s="88" t="s">
        <v>1423</v>
      </c>
      <c r="AD172" s="80"/>
      <c r="AE172" s="80" t="b">
        <v>0</v>
      </c>
      <c r="AF172" s="80">
        <v>1</v>
      </c>
      <c r="AG172" s="88" t="s">
        <v>1564</v>
      </c>
      <c r="AH172" s="80" t="b">
        <v>1</v>
      </c>
      <c r="AI172" s="80" t="s">
        <v>1573</v>
      </c>
      <c r="AJ172" s="80"/>
      <c r="AK172" s="88" t="s">
        <v>1583</v>
      </c>
      <c r="AL172" s="80" t="b">
        <v>0</v>
      </c>
      <c r="AM172" s="80">
        <v>0</v>
      </c>
      <c r="AN172" s="88" t="s">
        <v>1557</v>
      </c>
      <c r="AO172" s="80" t="s">
        <v>1594</v>
      </c>
      <c r="AP172" s="80" t="b">
        <v>0</v>
      </c>
      <c r="AQ172" s="88" t="s">
        <v>1423</v>
      </c>
      <c r="AR172" s="80" t="s">
        <v>210</v>
      </c>
      <c r="AS172" s="80">
        <v>0</v>
      </c>
      <c r="AT172" s="80">
        <v>0</v>
      </c>
      <c r="AU172" s="80"/>
      <c r="AV172" s="80"/>
      <c r="AW172" s="80"/>
      <c r="AX172" s="80"/>
      <c r="AY172" s="80"/>
      <c r="AZ172" s="80"/>
      <c r="BA172" s="80"/>
      <c r="BB172" s="80"/>
      <c r="BC172">
        <v>3</v>
      </c>
      <c r="BD172" s="79" t="str">
        <f>REPLACE(INDEX(GroupVertices[Group],MATCH(Edges[[#This Row],[Vertex 1]],GroupVertices[Vertex],0)),1,1,"")</f>
        <v>5</v>
      </c>
      <c r="BE172" s="79" t="str">
        <f>REPLACE(INDEX(GroupVertices[Group],MATCH(Edges[[#This Row],[Vertex 2]],GroupVertices[Vertex],0)),1,1,"")</f>
        <v>5</v>
      </c>
      <c r="BF172" s="48"/>
      <c r="BG172" s="49"/>
      <c r="BH172" s="48"/>
      <c r="BI172" s="49"/>
      <c r="BJ172" s="48"/>
      <c r="BK172" s="49"/>
      <c r="BL172" s="48"/>
      <c r="BM172" s="49"/>
      <c r="BN172" s="48"/>
    </row>
    <row r="173" spans="1:66" ht="15">
      <c r="A173" s="65" t="s">
        <v>319</v>
      </c>
      <c r="B173" s="65" t="s">
        <v>421</v>
      </c>
      <c r="C173" s="66" t="s">
        <v>4149</v>
      </c>
      <c r="D173" s="67">
        <v>5.333333333333334</v>
      </c>
      <c r="E173" s="68"/>
      <c r="F173" s="69">
        <v>20.333333333333332</v>
      </c>
      <c r="G173" s="66"/>
      <c r="H173" s="70"/>
      <c r="I173" s="71"/>
      <c r="J173" s="71"/>
      <c r="K173" s="34" t="s">
        <v>65</v>
      </c>
      <c r="L173" s="78">
        <v>173</v>
      </c>
      <c r="M173" s="78"/>
      <c r="N173" s="73"/>
      <c r="O173" s="80" t="s">
        <v>439</v>
      </c>
      <c r="P173" s="82">
        <v>43650.827523148146</v>
      </c>
      <c r="Q173" s="80" t="s">
        <v>498</v>
      </c>
      <c r="R173" s="84" t="s">
        <v>596</v>
      </c>
      <c r="S173" s="80" t="s">
        <v>634</v>
      </c>
      <c r="T173" s="80" t="s">
        <v>736</v>
      </c>
      <c r="U173" s="80"/>
      <c r="V173" s="84" t="s">
        <v>916</v>
      </c>
      <c r="W173" s="82">
        <v>43650.827523148146</v>
      </c>
      <c r="X173" s="86">
        <v>43650</v>
      </c>
      <c r="Y173" s="88" t="s">
        <v>1020</v>
      </c>
      <c r="Z173" s="84" t="s">
        <v>1220</v>
      </c>
      <c r="AA173" s="80"/>
      <c r="AB173" s="80"/>
      <c r="AC173" s="88" t="s">
        <v>1424</v>
      </c>
      <c r="AD173" s="80"/>
      <c r="AE173" s="80" t="b">
        <v>0</v>
      </c>
      <c r="AF173" s="80">
        <v>1</v>
      </c>
      <c r="AG173" s="88" t="s">
        <v>1557</v>
      </c>
      <c r="AH173" s="80" t="b">
        <v>1</v>
      </c>
      <c r="AI173" s="80" t="s">
        <v>1573</v>
      </c>
      <c r="AJ173" s="80"/>
      <c r="AK173" s="88" t="s">
        <v>1584</v>
      </c>
      <c r="AL173" s="80" t="b">
        <v>0</v>
      </c>
      <c r="AM173" s="80">
        <v>0</v>
      </c>
      <c r="AN173" s="88" t="s">
        <v>1557</v>
      </c>
      <c r="AO173" s="80" t="s">
        <v>1594</v>
      </c>
      <c r="AP173" s="80" t="b">
        <v>0</v>
      </c>
      <c r="AQ173" s="88" t="s">
        <v>1424</v>
      </c>
      <c r="AR173" s="80" t="s">
        <v>210</v>
      </c>
      <c r="AS173" s="80">
        <v>0</v>
      </c>
      <c r="AT173" s="80">
        <v>0</v>
      </c>
      <c r="AU173" s="80"/>
      <c r="AV173" s="80"/>
      <c r="AW173" s="80"/>
      <c r="AX173" s="80"/>
      <c r="AY173" s="80"/>
      <c r="AZ173" s="80"/>
      <c r="BA173" s="80"/>
      <c r="BB173" s="80"/>
      <c r="BC173">
        <v>3</v>
      </c>
      <c r="BD173" s="79" t="str">
        <f>REPLACE(INDEX(GroupVertices[Group],MATCH(Edges[[#This Row],[Vertex 1]],GroupVertices[Vertex],0)),1,1,"")</f>
        <v>5</v>
      </c>
      <c r="BE173" s="79" t="str">
        <f>REPLACE(INDEX(GroupVertices[Group],MATCH(Edges[[#This Row],[Vertex 2]],GroupVertices[Vertex],0)),1,1,"")</f>
        <v>5</v>
      </c>
      <c r="BF173" s="48"/>
      <c r="BG173" s="49"/>
      <c r="BH173" s="48"/>
      <c r="BI173" s="49"/>
      <c r="BJ173" s="48"/>
      <c r="BK173" s="49"/>
      <c r="BL173" s="48"/>
      <c r="BM173" s="49"/>
      <c r="BN173" s="48"/>
    </row>
    <row r="174" spans="1:66" ht="15">
      <c r="A174" s="65" t="s">
        <v>319</v>
      </c>
      <c r="B174" s="65" t="s">
        <v>421</v>
      </c>
      <c r="C174" s="66" t="s">
        <v>4149</v>
      </c>
      <c r="D174" s="67">
        <v>5.333333333333334</v>
      </c>
      <c r="E174" s="68"/>
      <c r="F174" s="69">
        <v>20.333333333333332</v>
      </c>
      <c r="G174" s="66"/>
      <c r="H174" s="70"/>
      <c r="I174" s="71"/>
      <c r="J174" s="71"/>
      <c r="K174" s="34" t="s">
        <v>65</v>
      </c>
      <c r="L174" s="78">
        <v>174</v>
      </c>
      <c r="M174" s="78"/>
      <c r="N174" s="73"/>
      <c r="O174" s="80" t="s">
        <v>439</v>
      </c>
      <c r="P174" s="82">
        <v>43655.21737268518</v>
      </c>
      <c r="Q174" s="80" t="s">
        <v>496</v>
      </c>
      <c r="R174" s="84" t="s">
        <v>594</v>
      </c>
      <c r="S174" s="80" t="s">
        <v>634</v>
      </c>
      <c r="T174" s="80" t="s">
        <v>734</v>
      </c>
      <c r="U174" s="80"/>
      <c r="V174" s="84" t="s">
        <v>916</v>
      </c>
      <c r="W174" s="82">
        <v>43655.21737268518</v>
      </c>
      <c r="X174" s="86">
        <v>43655</v>
      </c>
      <c r="Y174" s="88" t="s">
        <v>1018</v>
      </c>
      <c r="Z174" s="84" t="s">
        <v>1218</v>
      </c>
      <c r="AA174" s="80"/>
      <c r="AB174" s="80"/>
      <c r="AC174" s="88" t="s">
        <v>1422</v>
      </c>
      <c r="AD174" s="80"/>
      <c r="AE174" s="80" t="b">
        <v>0</v>
      </c>
      <c r="AF174" s="80">
        <v>1</v>
      </c>
      <c r="AG174" s="88" t="s">
        <v>1563</v>
      </c>
      <c r="AH174" s="80" t="b">
        <v>1</v>
      </c>
      <c r="AI174" s="80" t="s">
        <v>1573</v>
      </c>
      <c r="AJ174" s="80"/>
      <c r="AK174" s="88" t="s">
        <v>1582</v>
      </c>
      <c r="AL174" s="80" t="b">
        <v>0</v>
      </c>
      <c r="AM174" s="80">
        <v>1</v>
      </c>
      <c r="AN174" s="88" t="s">
        <v>1557</v>
      </c>
      <c r="AO174" s="80" t="s">
        <v>1594</v>
      </c>
      <c r="AP174" s="80" t="b">
        <v>0</v>
      </c>
      <c r="AQ174" s="88" t="s">
        <v>1422</v>
      </c>
      <c r="AR174" s="80" t="s">
        <v>210</v>
      </c>
      <c r="AS174" s="80">
        <v>0</v>
      </c>
      <c r="AT174" s="80">
        <v>0</v>
      </c>
      <c r="AU174" s="80"/>
      <c r="AV174" s="80"/>
      <c r="AW174" s="80"/>
      <c r="AX174" s="80"/>
      <c r="AY174" s="80"/>
      <c r="AZ174" s="80"/>
      <c r="BA174" s="80"/>
      <c r="BB174" s="80"/>
      <c r="BC174">
        <v>3</v>
      </c>
      <c r="BD174" s="79" t="str">
        <f>REPLACE(INDEX(GroupVertices[Group],MATCH(Edges[[#This Row],[Vertex 1]],GroupVertices[Vertex],0)),1,1,"")</f>
        <v>5</v>
      </c>
      <c r="BE174" s="79" t="str">
        <f>REPLACE(INDEX(GroupVertices[Group],MATCH(Edges[[#This Row],[Vertex 2]],GroupVertices[Vertex],0)),1,1,"")</f>
        <v>5</v>
      </c>
      <c r="BF174" s="48"/>
      <c r="BG174" s="49"/>
      <c r="BH174" s="48"/>
      <c r="BI174" s="49"/>
      <c r="BJ174" s="48"/>
      <c r="BK174" s="49"/>
      <c r="BL174" s="48"/>
      <c r="BM174" s="49"/>
      <c r="BN174" s="48"/>
    </row>
    <row r="175" spans="1:66" ht="15">
      <c r="A175" s="65" t="s">
        <v>319</v>
      </c>
      <c r="B175" s="65" t="s">
        <v>421</v>
      </c>
      <c r="C175" s="66" t="s">
        <v>4149</v>
      </c>
      <c r="D175" s="67">
        <v>5.333333333333334</v>
      </c>
      <c r="E175" s="68"/>
      <c r="F175" s="69">
        <v>20.333333333333332</v>
      </c>
      <c r="G175" s="66"/>
      <c r="H175" s="70"/>
      <c r="I175" s="71"/>
      <c r="J175" s="71"/>
      <c r="K175" s="34" t="s">
        <v>65</v>
      </c>
      <c r="L175" s="78">
        <v>175</v>
      </c>
      <c r="M175" s="78"/>
      <c r="N175" s="73"/>
      <c r="O175" s="80" t="s">
        <v>439</v>
      </c>
      <c r="P175" s="82">
        <v>43655.97944444444</v>
      </c>
      <c r="Q175" s="80" t="s">
        <v>497</v>
      </c>
      <c r="R175" s="84" t="s">
        <v>595</v>
      </c>
      <c r="S175" s="80" t="s">
        <v>634</v>
      </c>
      <c r="T175" s="80" t="s">
        <v>735</v>
      </c>
      <c r="U175" s="80"/>
      <c r="V175" s="84" t="s">
        <v>916</v>
      </c>
      <c r="W175" s="82">
        <v>43655.97944444444</v>
      </c>
      <c r="X175" s="86">
        <v>43655</v>
      </c>
      <c r="Y175" s="88" t="s">
        <v>1019</v>
      </c>
      <c r="Z175" s="84" t="s">
        <v>1219</v>
      </c>
      <c r="AA175" s="80"/>
      <c r="AB175" s="80"/>
      <c r="AC175" s="88" t="s">
        <v>1423</v>
      </c>
      <c r="AD175" s="80"/>
      <c r="AE175" s="80" t="b">
        <v>0</v>
      </c>
      <c r="AF175" s="80">
        <v>1</v>
      </c>
      <c r="AG175" s="88" t="s">
        <v>1564</v>
      </c>
      <c r="AH175" s="80" t="b">
        <v>1</v>
      </c>
      <c r="AI175" s="80" t="s">
        <v>1573</v>
      </c>
      <c r="AJ175" s="80"/>
      <c r="AK175" s="88" t="s">
        <v>1583</v>
      </c>
      <c r="AL175" s="80" t="b">
        <v>0</v>
      </c>
      <c r="AM175" s="80">
        <v>0</v>
      </c>
      <c r="AN175" s="88" t="s">
        <v>1557</v>
      </c>
      <c r="AO175" s="80" t="s">
        <v>1594</v>
      </c>
      <c r="AP175" s="80" t="b">
        <v>0</v>
      </c>
      <c r="AQ175" s="88" t="s">
        <v>1423</v>
      </c>
      <c r="AR175" s="80" t="s">
        <v>210</v>
      </c>
      <c r="AS175" s="80">
        <v>0</v>
      </c>
      <c r="AT175" s="80">
        <v>0</v>
      </c>
      <c r="AU175" s="80"/>
      <c r="AV175" s="80"/>
      <c r="AW175" s="80"/>
      <c r="AX175" s="80"/>
      <c r="AY175" s="80"/>
      <c r="AZ175" s="80"/>
      <c r="BA175" s="80"/>
      <c r="BB175" s="80"/>
      <c r="BC175">
        <v>3</v>
      </c>
      <c r="BD175" s="79" t="str">
        <f>REPLACE(INDEX(GroupVertices[Group],MATCH(Edges[[#This Row],[Vertex 1]],GroupVertices[Vertex],0)),1,1,"")</f>
        <v>5</v>
      </c>
      <c r="BE175" s="79" t="str">
        <f>REPLACE(INDEX(GroupVertices[Group],MATCH(Edges[[#This Row],[Vertex 2]],GroupVertices[Vertex],0)),1,1,"")</f>
        <v>5</v>
      </c>
      <c r="BF175" s="48"/>
      <c r="BG175" s="49"/>
      <c r="BH175" s="48"/>
      <c r="BI175" s="49"/>
      <c r="BJ175" s="48"/>
      <c r="BK175" s="49"/>
      <c r="BL175" s="48"/>
      <c r="BM175" s="49"/>
      <c r="BN175" s="48"/>
    </row>
    <row r="176" spans="1:66" ht="15">
      <c r="A176" s="65" t="s">
        <v>319</v>
      </c>
      <c r="B176" s="65" t="s">
        <v>422</v>
      </c>
      <c r="C176" s="66" t="s">
        <v>4149</v>
      </c>
      <c r="D176" s="67">
        <v>5.333333333333334</v>
      </c>
      <c r="E176" s="68"/>
      <c r="F176" s="69">
        <v>20.333333333333332</v>
      </c>
      <c r="G176" s="66"/>
      <c r="H176" s="70"/>
      <c r="I176" s="71"/>
      <c r="J176" s="71"/>
      <c r="K176" s="34" t="s">
        <v>65</v>
      </c>
      <c r="L176" s="78">
        <v>176</v>
      </c>
      <c r="M176" s="78"/>
      <c r="N176" s="73"/>
      <c r="O176" s="80" t="s">
        <v>439</v>
      </c>
      <c r="P176" s="82">
        <v>43650.827523148146</v>
      </c>
      <c r="Q176" s="80" t="s">
        <v>498</v>
      </c>
      <c r="R176" s="84" t="s">
        <v>596</v>
      </c>
      <c r="S176" s="80" t="s">
        <v>634</v>
      </c>
      <c r="T176" s="80" t="s">
        <v>736</v>
      </c>
      <c r="U176" s="80"/>
      <c r="V176" s="84" t="s">
        <v>916</v>
      </c>
      <c r="W176" s="82">
        <v>43650.827523148146</v>
      </c>
      <c r="X176" s="86">
        <v>43650</v>
      </c>
      <c r="Y176" s="88" t="s">
        <v>1020</v>
      </c>
      <c r="Z176" s="84" t="s">
        <v>1220</v>
      </c>
      <c r="AA176" s="80"/>
      <c r="AB176" s="80"/>
      <c r="AC176" s="88" t="s">
        <v>1424</v>
      </c>
      <c r="AD176" s="80"/>
      <c r="AE176" s="80" t="b">
        <v>0</v>
      </c>
      <c r="AF176" s="80">
        <v>1</v>
      </c>
      <c r="AG176" s="88" t="s">
        <v>1557</v>
      </c>
      <c r="AH176" s="80" t="b">
        <v>1</v>
      </c>
      <c r="AI176" s="80" t="s">
        <v>1573</v>
      </c>
      <c r="AJ176" s="80"/>
      <c r="AK176" s="88" t="s">
        <v>1584</v>
      </c>
      <c r="AL176" s="80" t="b">
        <v>0</v>
      </c>
      <c r="AM176" s="80">
        <v>0</v>
      </c>
      <c r="AN176" s="88" t="s">
        <v>1557</v>
      </c>
      <c r="AO176" s="80" t="s">
        <v>1594</v>
      </c>
      <c r="AP176" s="80" t="b">
        <v>0</v>
      </c>
      <c r="AQ176" s="88" t="s">
        <v>1424</v>
      </c>
      <c r="AR176" s="80" t="s">
        <v>210</v>
      </c>
      <c r="AS176" s="80">
        <v>0</v>
      </c>
      <c r="AT176" s="80">
        <v>0</v>
      </c>
      <c r="AU176" s="80"/>
      <c r="AV176" s="80"/>
      <c r="AW176" s="80"/>
      <c r="AX176" s="80"/>
      <c r="AY176" s="80"/>
      <c r="AZ176" s="80"/>
      <c r="BA176" s="80"/>
      <c r="BB176" s="80"/>
      <c r="BC176">
        <v>3</v>
      </c>
      <c r="BD176" s="79" t="str">
        <f>REPLACE(INDEX(GroupVertices[Group],MATCH(Edges[[#This Row],[Vertex 1]],GroupVertices[Vertex],0)),1,1,"")</f>
        <v>5</v>
      </c>
      <c r="BE176" s="79" t="str">
        <f>REPLACE(INDEX(GroupVertices[Group],MATCH(Edges[[#This Row],[Vertex 2]],GroupVertices[Vertex],0)),1,1,"")</f>
        <v>5</v>
      </c>
      <c r="BF176" s="48"/>
      <c r="BG176" s="49"/>
      <c r="BH176" s="48"/>
      <c r="BI176" s="49"/>
      <c r="BJ176" s="48"/>
      <c r="BK176" s="49"/>
      <c r="BL176" s="48"/>
      <c r="BM176" s="49"/>
      <c r="BN176" s="48"/>
    </row>
    <row r="177" spans="1:66" ht="15">
      <c r="A177" s="65" t="s">
        <v>319</v>
      </c>
      <c r="B177" s="65" t="s">
        <v>422</v>
      </c>
      <c r="C177" s="66" t="s">
        <v>4149</v>
      </c>
      <c r="D177" s="67">
        <v>5.333333333333334</v>
      </c>
      <c r="E177" s="68"/>
      <c r="F177" s="69">
        <v>20.333333333333332</v>
      </c>
      <c r="G177" s="66"/>
      <c r="H177" s="70"/>
      <c r="I177" s="71"/>
      <c r="J177" s="71"/>
      <c r="K177" s="34" t="s">
        <v>65</v>
      </c>
      <c r="L177" s="78">
        <v>177</v>
      </c>
      <c r="M177" s="78"/>
      <c r="N177" s="73"/>
      <c r="O177" s="80" t="s">
        <v>439</v>
      </c>
      <c r="P177" s="82">
        <v>43655.21737268518</v>
      </c>
      <c r="Q177" s="80" t="s">
        <v>496</v>
      </c>
      <c r="R177" s="84" t="s">
        <v>594</v>
      </c>
      <c r="S177" s="80" t="s">
        <v>634</v>
      </c>
      <c r="T177" s="80" t="s">
        <v>734</v>
      </c>
      <c r="U177" s="80"/>
      <c r="V177" s="84" t="s">
        <v>916</v>
      </c>
      <c r="W177" s="82">
        <v>43655.21737268518</v>
      </c>
      <c r="X177" s="86">
        <v>43655</v>
      </c>
      <c r="Y177" s="88" t="s">
        <v>1018</v>
      </c>
      <c r="Z177" s="84" t="s">
        <v>1218</v>
      </c>
      <c r="AA177" s="80"/>
      <c r="AB177" s="80"/>
      <c r="AC177" s="88" t="s">
        <v>1422</v>
      </c>
      <c r="AD177" s="80"/>
      <c r="AE177" s="80" t="b">
        <v>0</v>
      </c>
      <c r="AF177" s="80">
        <v>1</v>
      </c>
      <c r="AG177" s="88" t="s">
        <v>1563</v>
      </c>
      <c r="AH177" s="80" t="b">
        <v>1</v>
      </c>
      <c r="AI177" s="80" t="s">
        <v>1573</v>
      </c>
      <c r="AJ177" s="80"/>
      <c r="AK177" s="88" t="s">
        <v>1582</v>
      </c>
      <c r="AL177" s="80" t="b">
        <v>0</v>
      </c>
      <c r="AM177" s="80">
        <v>1</v>
      </c>
      <c r="AN177" s="88" t="s">
        <v>1557</v>
      </c>
      <c r="AO177" s="80" t="s">
        <v>1594</v>
      </c>
      <c r="AP177" s="80" t="b">
        <v>0</v>
      </c>
      <c r="AQ177" s="88" t="s">
        <v>1422</v>
      </c>
      <c r="AR177" s="80" t="s">
        <v>210</v>
      </c>
      <c r="AS177" s="80">
        <v>0</v>
      </c>
      <c r="AT177" s="80">
        <v>0</v>
      </c>
      <c r="AU177" s="80"/>
      <c r="AV177" s="80"/>
      <c r="AW177" s="80"/>
      <c r="AX177" s="80"/>
      <c r="AY177" s="80"/>
      <c r="AZ177" s="80"/>
      <c r="BA177" s="80"/>
      <c r="BB177" s="80"/>
      <c r="BC177">
        <v>3</v>
      </c>
      <c r="BD177" s="79" t="str">
        <f>REPLACE(INDEX(GroupVertices[Group],MATCH(Edges[[#This Row],[Vertex 1]],GroupVertices[Vertex],0)),1,1,"")</f>
        <v>5</v>
      </c>
      <c r="BE177" s="79" t="str">
        <f>REPLACE(INDEX(GroupVertices[Group],MATCH(Edges[[#This Row],[Vertex 2]],GroupVertices[Vertex],0)),1,1,"")</f>
        <v>5</v>
      </c>
      <c r="BF177" s="48"/>
      <c r="BG177" s="49"/>
      <c r="BH177" s="48"/>
      <c r="BI177" s="49"/>
      <c r="BJ177" s="48"/>
      <c r="BK177" s="49"/>
      <c r="BL177" s="48"/>
      <c r="BM177" s="49"/>
      <c r="BN177" s="48"/>
    </row>
    <row r="178" spans="1:66" ht="15">
      <c r="A178" s="65" t="s">
        <v>319</v>
      </c>
      <c r="B178" s="65" t="s">
        <v>422</v>
      </c>
      <c r="C178" s="66" t="s">
        <v>4149</v>
      </c>
      <c r="D178" s="67">
        <v>5.333333333333334</v>
      </c>
      <c r="E178" s="68"/>
      <c r="F178" s="69">
        <v>20.333333333333332</v>
      </c>
      <c r="G178" s="66"/>
      <c r="H178" s="70"/>
      <c r="I178" s="71"/>
      <c r="J178" s="71"/>
      <c r="K178" s="34" t="s">
        <v>65</v>
      </c>
      <c r="L178" s="78">
        <v>178</v>
      </c>
      <c r="M178" s="78"/>
      <c r="N178" s="73"/>
      <c r="O178" s="80" t="s">
        <v>439</v>
      </c>
      <c r="P178" s="82">
        <v>43655.97944444444</v>
      </c>
      <c r="Q178" s="80" t="s">
        <v>497</v>
      </c>
      <c r="R178" s="84" t="s">
        <v>595</v>
      </c>
      <c r="S178" s="80" t="s">
        <v>634</v>
      </c>
      <c r="T178" s="80" t="s">
        <v>735</v>
      </c>
      <c r="U178" s="80"/>
      <c r="V178" s="84" t="s">
        <v>916</v>
      </c>
      <c r="W178" s="82">
        <v>43655.97944444444</v>
      </c>
      <c r="X178" s="86">
        <v>43655</v>
      </c>
      <c r="Y178" s="88" t="s">
        <v>1019</v>
      </c>
      <c r="Z178" s="84" t="s">
        <v>1219</v>
      </c>
      <c r="AA178" s="80"/>
      <c r="AB178" s="80"/>
      <c r="AC178" s="88" t="s">
        <v>1423</v>
      </c>
      <c r="AD178" s="80"/>
      <c r="AE178" s="80" t="b">
        <v>0</v>
      </c>
      <c r="AF178" s="80">
        <v>1</v>
      </c>
      <c r="AG178" s="88" t="s">
        <v>1564</v>
      </c>
      <c r="AH178" s="80" t="b">
        <v>1</v>
      </c>
      <c r="AI178" s="80" t="s">
        <v>1573</v>
      </c>
      <c r="AJ178" s="80"/>
      <c r="AK178" s="88" t="s">
        <v>1583</v>
      </c>
      <c r="AL178" s="80" t="b">
        <v>0</v>
      </c>
      <c r="AM178" s="80">
        <v>0</v>
      </c>
      <c r="AN178" s="88" t="s">
        <v>1557</v>
      </c>
      <c r="AO178" s="80" t="s">
        <v>1594</v>
      </c>
      <c r="AP178" s="80" t="b">
        <v>0</v>
      </c>
      <c r="AQ178" s="88" t="s">
        <v>1423</v>
      </c>
      <c r="AR178" s="80" t="s">
        <v>210</v>
      </c>
      <c r="AS178" s="80">
        <v>0</v>
      </c>
      <c r="AT178" s="80">
        <v>0</v>
      </c>
      <c r="AU178" s="80"/>
      <c r="AV178" s="80"/>
      <c r="AW178" s="80"/>
      <c r="AX178" s="80"/>
      <c r="AY178" s="80"/>
      <c r="AZ178" s="80"/>
      <c r="BA178" s="80"/>
      <c r="BB178" s="80"/>
      <c r="BC178">
        <v>3</v>
      </c>
      <c r="BD178" s="79" t="str">
        <f>REPLACE(INDEX(GroupVertices[Group],MATCH(Edges[[#This Row],[Vertex 1]],GroupVertices[Vertex],0)),1,1,"")</f>
        <v>5</v>
      </c>
      <c r="BE178" s="79" t="str">
        <f>REPLACE(INDEX(GroupVertices[Group],MATCH(Edges[[#This Row],[Vertex 2]],GroupVertices[Vertex],0)),1,1,"")</f>
        <v>5</v>
      </c>
      <c r="BF178" s="48"/>
      <c r="BG178" s="49"/>
      <c r="BH178" s="48"/>
      <c r="BI178" s="49"/>
      <c r="BJ178" s="48"/>
      <c r="BK178" s="49"/>
      <c r="BL178" s="48"/>
      <c r="BM178" s="49"/>
      <c r="BN178" s="48"/>
    </row>
    <row r="179" spans="1:66" ht="15">
      <c r="A179" s="65" t="s">
        <v>319</v>
      </c>
      <c r="B179" s="65" t="s">
        <v>423</v>
      </c>
      <c r="C179" s="66" t="s">
        <v>4149</v>
      </c>
      <c r="D179" s="67">
        <v>5.333333333333334</v>
      </c>
      <c r="E179" s="68"/>
      <c r="F179" s="69">
        <v>20.333333333333332</v>
      </c>
      <c r="G179" s="66"/>
      <c r="H179" s="70"/>
      <c r="I179" s="71"/>
      <c r="J179" s="71"/>
      <c r="K179" s="34" t="s">
        <v>65</v>
      </c>
      <c r="L179" s="78">
        <v>179</v>
      </c>
      <c r="M179" s="78"/>
      <c r="N179" s="73"/>
      <c r="O179" s="80" t="s">
        <v>439</v>
      </c>
      <c r="P179" s="82">
        <v>43650.827523148146</v>
      </c>
      <c r="Q179" s="80" t="s">
        <v>498</v>
      </c>
      <c r="R179" s="84" t="s">
        <v>596</v>
      </c>
      <c r="S179" s="80" t="s">
        <v>634</v>
      </c>
      <c r="T179" s="80" t="s">
        <v>736</v>
      </c>
      <c r="U179" s="80"/>
      <c r="V179" s="84" t="s">
        <v>916</v>
      </c>
      <c r="W179" s="82">
        <v>43650.827523148146</v>
      </c>
      <c r="X179" s="86">
        <v>43650</v>
      </c>
      <c r="Y179" s="88" t="s">
        <v>1020</v>
      </c>
      <c r="Z179" s="84" t="s">
        <v>1220</v>
      </c>
      <c r="AA179" s="80"/>
      <c r="AB179" s="80"/>
      <c r="AC179" s="88" t="s">
        <v>1424</v>
      </c>
      <c r="AD179" s="80"/>
      <c r="AE179" s="80" t="b">
        <v>0</v>
      </c>
      <c r="AF179" s="80">
        <v>1</v>
      </c>
      <c r="AG179" s="88" t="s">
        <v>1557</v>
      </c>
      <c r="AH179" s="80" t="b">
        <v>1</v>
      </c>
      <c r="AI179" s="80" t="s">
        <v>1573</v>
      </c>
      <c r="AJ179" s="80"/>
      <c r="AK179" s="88" t="s">
        <v>1584</v>
      </c>
      <c r="AL179" s="80" t="b">
        <v>0</v>
      </c>
      <c r="AM179" s="80">
        <v>0</v>
      </c>
      <c r="AN179" s="88" t="s">
        <v>1557</v>
      </c>
      <c r="AO179" s="80" t="s">
        <v>1594</v>
      </c>
      <c r="AP179" s="80" t="b">
        <v>0</v>
      </c>
      <c r="AQ179" s="88" t="s">
        <v>1424</v>
      </c>
      <c r="AR179" s="80" t="s">
        <v>210</v>
      </c>
      <c r="AS179" s="80">
        <v>0</v>
      </c>
      <c r="AT179" s="80">
        <v>0</v>
      </c>
      <c r="AU179" s="80"/>
      <c r="AV179" s="80"/>
      <c r="AW179" s="80"/>
      <c r="AX179" s="80"/>
      <c r="AY179" s="80"/>
      <c r="AZ179" s="80"/>
      <c r="BA179" s="80"/>
      <c r="BB179" s="80"/>
      <c r="BC179">
        <v>3</v>
      </c>
      <c r="BD179" s="79" t="str">
        <f>REPLACE(INDEX(GroupVertices[Group],MATCH(Edges[[#This Row],[Vertex 1]],GroupVertices[Vertex],0)),1,1,"")</f>
        <v>5</v>
      </c>
      <c r="BE179" s="79" t="str">
        <f>REPLACE(INDEX(GroupVertices[Group],MATCH(Edges[[#This Row],[Vertex 2]],GroupVertices[Vertex],0)),1,1,"")</f>
        <v>5</v>
      </c>
      <c r="BF179" s="48"/>
      <c r="BG179" s="49"/>
      <c r="BH179" s="48"/>
      <c r="BI179" s="49"/>
      <c r="BJ179" s="48"/>
      <c r="BK179" s="49"/>
      <c r="BL179" s="48"/>
      <c r="BM179" s="49"/>
      <c r="BN179" s="48"/>
    </row>
    <row r="180" spans="1:66" ht="15">
      <c r="A180" s="65" t="s">
        <v>319</v>
      </c>
      <c r="B180" s="65" t="s">
        <v>423</v>
      </c>
      <c r="C180" s="66" t="s">
        <v>4149</v>
      </c>
      <c r="D180" s="67">
        <v>5.333333333333334</v>
      </c>
      <c r="E180" s="68"/>
      <c r="F180" s="69">
        <v>20.333333333333332</v>
      </c>
      <c r="G180" s="66"/>
      <c r="H180" s="70"/>
      <c r="I180" s="71"/>
      <c r="J180" s="71"/>
      <c r="K180" s="34" t="s">
        <v>65</v>
      </c>
      <c r="L180" s="78">
        <v>180</v>
      </c>
      <c r="M180" s="78"/>
      <c r="N180" s="73"/>
      <c r="O180" s="80" t="s">
        <v>439</v>
      </c>
      <c r="P180" s="82">
        <v>43655.21737268518</v>
      </c>
      <c r="Q180" s="80" t="s">
        <v>496</v>
      </c>
      <c r="R180" s="84" t="s">
        <v>594</v>
      </c>
      <c r="S180" s="80" t="s">
        <v>634</v>
      </c>
      <c r="T180" s="80" t="s">
        <v>734</v>
      </c>
      <c r="U180" s="80"/>
      <c r="V180" s="84" t="s">
        <v>916</v>
      </c>
      <c r="W180" s="82">
        <v>43655.21737268518</v>
      </c>
      <c r="X180" s="86">
        <v>43655</v>
      </c>
      <c r="Y180" s="88" t="s">
        <v>1018</v>
      </c>
      <c r="Z180" s="84" t="s">
        <v>1218</v>
      </c>
      <c r="AA180" s="80"/>
      <c r="AB180" s="80"/>
      <c r="AC180" s="88" t="s">
        <v>1422</v>
      </c>
      <c r="AD180" s="80"/>
      <c r="AE180" s="80" t="b">
        <v>0</v>
      </c>
      <c r="AF180" s="80">
        <v>1</v>
      </c>
      <c r="AG180" s="88" t="s">
        <v>1563</v>
      </c>
      <c r="AH180" s="80" t="b">
        <v>1</v>
      </c>
      <c r="AI180" s="80" t="s">
        <v>1573</v>
      </c>
      <c r="AJ180" s="80"/>
      <c r="AK180" s="88" t="s">
        <v>1582</v>
      </c>
      <c r="AL180" s="80" t="b">
        <v>0</v>
      </c>
      <c r="AM180" s="80">
        <v>1</v>
      </c>
      <c r="AN180" s="88" t="s">
        <v>1557</v>
      </c>
      <c r="AO180" s="80" t="s">
        <v>1594</v>
      </c>
      <c r="AP180" s="80" t="b">
        <v>0</v>
      </c>
      <c r="AQ180" s="88" t="s">
        <v>1422</v>
      </c>
      <c r="AR180" s="80" t="s">
        <v>210</v>
      </c>
      <c r="AS180" s="80">
        <v>0</v>
      </c>
      <c r="AT180" s="80">
        <v>0</v>
      </c>
      <c r="AU180" s="80"/>
      <c r="AV180" s="80"/>
      <c r="AW180" s="80"/>
      <c r="AX180" s="80"/>
      <c r="AY180" s="80"/>
      <c r="AZ180" s="80"/>
      <c r="BA180" s="80"/>
      <c r="BB180" s="80"/>
      <c r="BC180">
        <v>3</v>
      </c>
      <c r="BD180" s="79" t="str">
        <f>REPLACE(INDEX(GroupVertices[Group],MATCH(Edges[[#This Row],[Vertex 1]],GroupVertices[Vertex],0)),1,1,"")</f>
        <v>5</v>
      </c>
      <c r="BE180" s="79" t="str">
        <f>REPLACE(INDEX(GroupVertices[Group],MATCH(Edges[[#This Row],[Vertex 2]],GroupVertices[Vertex],0)),1,1,"")</f>
        <v>5</v>
      </c>
      <c r="BF180" s="48"/>
      <c r="BG180" s="49"/>
      <c r="BH180" s="48"/>
      <c r="BI180" s="49"/>
      <c r="BJ180" s="48"/>
      <c r="BK180" s="49"/>
      <c r="BL180" s="48"/>
      <c r="BM180" s="49"/>
      <c r="BN180" s="48"/>
    </row>
    <row r="181" spans="1:66" ht="15">
      <c r="A181" s="65" t="s">
        <v>319</v>
      </c>
      <c r="B181" s="65" t="s">
        <v>423</v>
      </c>
      <c r="C181" s="66" t="s">
        <v>4149</v>
      </c>
      <c r="D181" s="67">
        <v>5.333333333333334</v>
      </c>
      <c r="E181" s="68"/>
      <c r="F181" s="69">
        <v>20.333333333333332</v>
      </c>
      <c r="G181" s="66"/>
      <c r="H181" s="70"/>
      <c r="I181" s="71"/>
      <c r="J181" s="71"/>
      <c r="K181" s="34" t="s">
        <v>65</v>
      </c>
      <c r="L181" s="78">
        <v>181</v>
      </c>
      <c r="M181" s="78"/>
      <c r="N181" s="73"/>
      <c r="O181" s="80" t="s">
        <v>439</v>
      </c>
      <c r="P181" s="82">
        <v>43655.97944444444</v>
      </c>
      <c r="Q181" s="80" t="s">
        <v>497</v>
      </c>
      <c r="R181" s="84" t="s">
        <v>595</v>
      </c>
      <c r="S181" s="80" t="s">
        <v>634</v>
      </c>
      <c r="T181" s="80" t="s">
        <v>735</v>
      </c>
      <c r="U181" s="80"/>
      <c r="V181" s="84" t="s">
        <v>916</v>
      </c>
      <c r="W181" s="82">
        <v>43655.97944444444</v>
      </c>
      <c r="X181" s="86">
        <v>43655</v>
      </c>
      <c r="Y181" s="88" t="s">
        <v>1019</v>
      </c>
      <c r="Z181" s="84" t="s">
        <v>1219</v>
      </c>
      <c r="AA181" s="80"/>
      <c r="AB181" s="80"/>
      <c r="AC181" s="88" t="s">
        <v>1423</v>
      </c>
      <c r="AD181" s="80"/>
      <c r="AE181" s="80" t="b">
        <v>0</v>
      </c>
      <c r="AF181" s="80">
        <v>1</v>
      </c>
      <c r="AG181" s="88" t="s">
        <v>1564</v>
      </c>
      <c r="AH181" s="80" t="b">
        <v>1</v>
      </c>
      <c r="AI181" s="80" t="s">
        <v>1573</v>
      </c>
      <c r="AJ181" s="80"/>
      <c r="AK181" s="88" t="s">
        <v>1583</v>
      </c>
      <c r="AL181" s="80" t="b">
        <v>0</v>
      </c>
      <c r="AM181" s="80">
        <v>0</v>
      </c>
      <c r="AN181" s="88" t="s">
        <v>1557</v>
      </c>
      <c r="AO181" s="80" t="s">
        <v>1594</v>
      </c>
      <c r="AP181" s="80" t="b">
        <v>0</v>
      </c>
      <c r="AQ181" s="88" t="s">
        <v>1423</v>
      </c>
      <c r="AR181" s="80" t="s">
        <v>210</v>
      </c>
      <c r="AS181" s="80">
        <v>0</v>
      </c>
      <c r="AT181" s="80">
        <v>0</v>
      </c>
      <c r="AU181" s="80"/>
      <c r="AV181" s="80"/>
      <c r="AW181" s="80"/>
      <c r="AX181" s="80"/>
      <c r="AY181" s="80"/>
      <c r="AZ181" s="80"/>
      <c r="BA181" s="80"/>
      <c r="BB181" s="80"/>
      <c r="BC181">
        <v>3</v>
      </c>
      <c r="BD181" s="79" t="str">
        <f>REPLACE(INDEX(GroupVertices[Group],MATCH(Edges[[#This Row],[Vertex 1]],GroupVertices[Vertex],0)),1,1,"")</f>
        <v>5</v>
      </c>
      <c r="BE181" s="79" t="str">
        <f>REPLACE(INDEX(GroupVertices[Group],MATCH(Edges[[#This Row],[Vertex 2]],GroupVertices[Vertex],0)),1,1,"")</f>
        <v>5</v>
      </c>
      <c r="BF181" s="48"/>
      <c r="BG181" s="49"/>
      <c r="BH181" s="48"/>
      <c r="BI181" s="49"/>
      <c r="BJ181" s="48"/>
      <c r="BK181" s="49"/>
      <c r="BL181" s="48"/>
      <c r="BM181" s="49"/>
      <c r="BN181" s="48"/>
    </row>
    <row r="182" spans="1:66" ht="15">
      <c r="A182" s="65" t="s">
        <v>319</v>
      </c>
      <c r="B182" s="65" t="s">
        <v>424</v>
      </c>
      <c r="C182" s="66" t="s">
        <v>4149</v>
      </c>
      <c r="D182" s="67">
        <v>5.333333333333334</v>
      </c>
      <c r="E182" s="68"/>
      <c r="F182" s="69">
        <v>20.333333333333332</v>
      </c>
      <c r="G182" s="66"/>
      <c r="H182" s="70"/>
      <c r="I182" s="71"/>
      <c r="J182" s="71"/>
      <c r="K182" s="34" t="s">
        <v>65</v>
      </c>
      <c r="L182" s="78">
        <v>182</v>
      </c>
      <c r="M182" s="78"/>
      <c r="N182" s="73"/>
      <c r="O182" s="80" t="s">
        <v>439</v>
      </c>
      <c r="P182" s="82">
        <v>43650.827523148146</v>
      </c>
      <c r="Q182" s="80" t="s">
        <v>498</v>
      </c>
      <c r="R182" s="84" t="s">
        <v>596</v>
      </c>
      <c r="S182" s="80" t="s">
        <v>634</v>
      </c>
      <c r="T182" s="80" t="s">
        <v>736</v>
      </c>
      <c r="U182" s="80"/>
      <c r="V182" s="84" t="s">
        <v>916</v>
      </c>
      <c r="W182" s="82">
        <v>43650.827523148146</v>
      </c>
      <c r="X182" s="86">
        <v>43650</v>
      </c>
      <c r="Y182" s="88" t="s">
        <v>1020</v>
      </c>
      <c r="Z182" s="84" t="s">
        <v>1220</v>
      </c>
      <c r="AA182" s="80"/>
      <c r="AB182" s="80"/>
      <c r="AC182" s="88" t="s">
        <v>1424</v>
      </c>
      <c r="AD182" s="80"/>
      <c r="AE182" s="80" t="b">
        <v>0</v>
      </c>
      <c r="AF182" s="80">
        <v>1</v>
      </c>
      <c r="AG182" s="88" t="s">
        <v>1557</v>
      </c>
      <c r="AH182" s="80" t="b">
        <v>1</v>
      </c>
      <c r="AI182" s="80" t="s">
        <v>1573</v>
      </c>
      <c r="AJ182" s="80"/>
      <c r="AK182" s="88" t="s">
        <v>1584</v>
      </c>
      <c r="AL182" s="80" t="b">
        <v>0</v>
      </c>
      <c r="AM182" s="80">
        <v>0</v>
      </c>
      <c r="AN182" s="88" t="s">
        <v>1557</v>
      </c>
      <c r="AO182" s="80" t="s">
        <v>1594</v>
      </c>
      <c r="AP182" s="80" t="b">
        <v>0</v>
      </c>
      <c r="AQ182" s="88" t="s">
        <v>1424</v>
      </c>
      <c r="AR182" s="80" t="s">
        <v>210</v>
      </c>
      <c r="AS182" s="80">
        <v>0</v>
      </c>
      <c r="AT182" s="80">
        <v>0</v>
      </c>
      <c r="AU182" s="80"/>
      <c r="AV182" s="80"/>
      <c r="AW182" s="80"/>
      <c r="AX182" s="80"/>
      <c r="AY182" s="80"/>
      <c r="AZ182" s="80"/>
      <c r="BA182" s="80"/>
      <c r="BB182" s="80"/>
      <c r="BC182">
        <v>3</v>
      </c>
      <c r="BD182" s="79" t="str">
        <f>REPLACE(INDEX(GroupVertices[Group],MATCH(Edges[[#This Row],[Vertex 1]],GroupVertices[Vertex],0)),1,1,"")</f>
        <v>5</v>
      </c>
      <c r="BE182" s="79" t="str">
        <f>REPLACE(INDEX(GroupVertices[Group],MATCH(Edges[[#This Row],[Vertex 2]],GroupVertices[Vertex],0)),1,1,"")</f>
        <v>5</v>
      </c>
      <c r="BF182" s="48">
        <v>0</v>
      </c>
      <c r="BG182" s="49">
        <v>0</v>
      </c>
      <c r="BH182" s="48">
        <v>3</v>
      </c>
      <c r="BI182" s="49">
        <v>12</v>
      </c>
      <c r="BJ182" s="48">
        <v>0</v>
      </c>
      <c r="BK182" s="49">
        <v>0</v>
      </c>
      <c r="BL182" s="48">
        <v>22</v>
      </c>
      <c r="BM182" s="49">
        <v>88</v>
      </c>
      <c r="BN182" s="48">
        <v>25</v>
      </c>
    </row>
    <row r="183" spans="1:66" ht="15">
      <c r="A183" s="65" t="s">
        <v>319</v>
      </c>
      <c r="B183" s="65" t="s">
        <v>424</v>
      </c>
      <c r="C183" s="66" t="s">
        <v>4149</v>
      </c>
      <c r="D183" s="67">
        <v>5.333333333333334</v>
      </c>
      <c r="E183" s="68"/>
      <c r="F183" s="69">
        <v>20.333333333333332</v>
      </c>
      <c r="G183" s="66"/>
      <c r="H183" s="70"/>
      <c r="I183" s="71"/>
      <c r="J183" s="71"/>
      <c r="K183" s="34" t="s">
        <v>65</v>
      </c>
      <c r="L183" s="78">
        <v>183</v>
      </c>
      <c r="M183" s="78"/>
      <c r="N183" s="73"/>
      <c r="O183" s="80" t="s">
        <v>439</v>
      </c>
      <c r="P183" s="82">
        <v>43655.21737268518</v>
      </c>
      <c r="Q183" s="80" t="s">
        <v>496</v>
      </c>
      <c r="R183" s="84" t="s">
        <v>594</v>
      </c>
      <c r="S183" s="80" t="s">
        <v>634</v>
      </c>
      <c r="T183" s="80" t="s">
        <v>734</v>
      </c>
      <c r="U183" s="80"/>
      <c r="V183" s="84" t="s">
        <v>916</v>
      </c>
      <c r="W183" s="82">
        <v>43655.21737268518</v>
      </c>
      <c r="X183" s="86">
        <v>43655</v>
      </c>
      <c r="Y183" s="88" t="s">
        <v>1018</v>
      </c>
      <c r="Z183" s="84" t="s">
        <v>1218</v>
      </c>
      <c r="AA183" s="80"/>
      <c r="AB183" s="80"/>
      <c r="AC183" s="88" t="s">
        <v>1422</v>
      </c>
      <c r="AD183" s="80"/>
      <c r="AE183" s="80" t="b">
        <v>0</v>
      </c>
      <c r="AF183" s="80">
        <v>1</v>
      </c>
      <c r="AG183" s="88" t="s">
        <v>1563</v>
      </c>
      <c r="AH183" s="80" t="b">
        <v>1</v>
      </c>
      <c r="AI183" s="80" t="s">
        <v>1573</v>
      </c>
      <c r="AJ183" s="80"/>
      <c r="AK183" s="88" t="s">
        <v>1582</v>
      </c>
      <c r="AL183" s="80" t="b">
        <v>0</v>
      </c>
      <c r="AM183" s="80">
        <v>1</v>
      </c>
      <c r="AN183" s="88" t="s">
        <v>1557</v>
      </c>
      <c r="AO183" s="80" t="s">
        <v>1594</v>
      </c>
      <c r="AP183" s="80" t="b">
        <v>0</v>
      </c>
      <c r="AQ183" s="88" t="s">
        <v>1422</v>
      </c>
      <c r="AR183" s="80" t="s">
        <v>210</v>
      </c>
      <c r="AS183" s="80">
        <v>0</v>
      </c>
      <c r="AT183" s="80">
        <v>0</v>
      </c>
      <c r="AU183" s="80"/>
      <c r="AV183" s="80"/>
      <c r="AW183" s="80"/>
      <c r="AX183" s="80"/>
      <c r="AY183" s="80"/>
      <c r="AZ183" s="80"/>
      <c r="BA183" s="80"/>
      <c r="BB183" s="80"/>
      <c r="BC183">
        <v>3</v>
      </c>
      <c r="BD183" s="79" t="str">
        <f>REPLACE(INDEX(GroupVertices[Group],MATCH(Edges[[#This Row],[Vertex 1]],GroupVertices[Vertex],0)),1,1,"")</f>
        <v>5</v>
      </c>
      <c r="BE183" s="79" t="str">
        <f>REPLACE(INDEX(GroupVertices[Group],MATCH(Edges[[#This Row],[Vertex 2]],GroupVertices[Vertex],0)),1,1,"")</f>
        <v>5</v>
      </c>
      <c r="BF183" s="48">
        <v>0</v>
      </c>
      <c r="BG183" s="49">
        <v>0</v>
      </c>
      <c r="BH183" s="48">
        <v>3</v>
      </c>
      <c r="BI183" s="49">
        <v>12.5</v>
      </c>
      <c r="BJ183" s="48">
        <v>0</v>
      </c>
      <c r="BK183" s="49">
        <v>0</v>
      </c>
      <c r="BL183" s="48">
        <v>21</v>
      </c>
      <c r="BM183" s="49">
        <v>87.5</v>
      </c>
      <c r="BN183" s="48">
        <v>24</v>
      </c>
    </row>
    <row r="184" spans="1:66" ht="15">
      <c r="A184" s="65" t="s">
        <v>319</v>
      </c>
      <c r="B184" s="65" t="s">
        <v>424</v>
      </c>
      <c r="C184" s="66" t="s">
        <v>4149</v>
      </c>
      <c r="D184" s="67">
        <v>5.333333333333334</v>
      </c>
      <c r="E184" s="68"/>
      <c r="F184" s="69">
        <v>20.333333333333332</v>
      </c>
      <c r="G184" s="66"/>
      <c r="H184" s="70"/>
      <c r="I184" s="71"/>
      <c r="J184" s="71"/>
      <c r="K184" s="34" t="s">
        <v>65</v>
      </c>
      <c r="L184" s="78">
        <v>184</v>
      </c>
      <c r="M184" s="78"/>
      <c r="N184" s="73"/>
      <c r="O184" s="80" t="s">
        <v>440</v>
      </c>
      <c r="P184" s="82">
        <v>43655.97944444444</v>
      </c>
      <c r="Q184" s="80" t="s">
        <v>497</v>
      </c>
      <c r="R184" s="84" t="s">
        <v>595</v>
      </c>
      <c r="S184" s="80" t="s">
        <v>634</v>
      </c>
      <c r="T184" s="80" t="s">
        <v>735</v>
      </c>
      <c r="U184" s="80"/>
      <c r="V184" s="84" t="s">
        <v>916</v>
      </c>
      <c r="W184" s="82">
        <v>43655.97944444444</v>
      </c>
      <c r="X184" s="86">
        <v>43655</v>
      </c>
      <c r="Y184" s="88" t="s">
        <v>1019</v>
      </c>
      <c r="Z184" s="84" t="s">
        <v>1219</v>
      </c>
      <c r="AA184" s="80"/>
      <c r="AB184" s="80"/>
      <c r="AC184" s="88" t="s">
        <v>1423</v>
      </c>
      <c r="AD184" s="80"/>
      <c r="AE184" s="80" t="b">
        <v>0</v>
      </c>
      <c r="AF184" s="80">
        <v>1</v>
      </c>
      <c r="AG184" s="88" t="s">
        <v>1564</v>
      </c>
      <c r="AH184" s="80" t="b">
        <v>1</v>
      </c>
      <c r="AI184" s="80" t="s">
        <v>1573</v>
      </c>
      <c r="AJ184" s="80"/>
      <c r="AK184" s="88" t="s">
        <v>1583</v>
      </c>
      <c r="AL184" s="80" t="b">
        <v>0</v>
      </c>
      <c r="AM184" s="80">
        <v>0</v>
      </c>
      <c r="AN184" s="88" t="s">
        <v>1557</v>
      </c>
      <c r="AO184" s="80" t="s">
        <v>1594</v>
      </c>
      <c r="AP184" s="80" t="b">
        <v>0</v>
      </c>
      <c r="AQ184" s="88" t="s">
        <v>1423</v>
      </c>
      <c r="AR184" s="80" t="s">
        <v>210</v>
      </c>
      <c r="AS184" s="80">
        <v>0</v>
      </c>
      <c r="AT184" s="80">
        <v>0</v>
      </c>
      <c r="AU184" s="80"/>
      <c r="AV184" s="80"/>
      <c r="AW184" s="80"/>
      <c r="AX184" s="80"/>
      <c r="AY184" s="80"/>
      <c r="AZ184" s="80"/>
      <c r="BA184" s="80"/>
      <c r="BB184" s="80"/>
      <c r="BC184">
        <v>3</v>
      </c>
      <c r="BD184" s="79" t="str">
        <f>REPLACE(INDEX(GroupVertices[Group],MATCH(Edges[[#This Row],[Vertex 1]],GroupVertices[Vertex],0)),1,1,"")</f>
        <v>5</v>
      </c>
      <c r="BE184" s="79" t="str">
        <f>REPLACE(INDEX(GroupVertices[Group],MATCH(Edges[[#This Row],[Vertex 2]],GroupVertices[Vertex],0)),1,1,"")</f>
        <v>5</v>
      </c>
      <c r="BF184" s="48">
        <v>0</v>
      </c>
      <c r="BG184" s="49">
        <v>0</v>
      </c>
      <c r="BH184" s="48">
        <v>3</v>
      </c>
      <c r="BI184" s="49">
        <v>14.285714285714286</v>
      </c>
      <c r="BJ184" s="48">
        <v>0</v>
      </c>
      <c r="BK184" s="49">
        <v>0</v>
      </c>
      <c r="BL184" s="48">
        <v>18</v>
      </c>
      <c r="BM184" s="49">
        <v>85.71428571428571</v>
      </c>
      <c r="BN184" s="48">
        <v>21</v>
      </c>
    </row>
    <row r="185" spans="1:66" ht="15">
      <c r="A185" s="65" t="s">
        <v>320</v>
      </c>
      <c r="B185" s="65" t="s">
        <v>425</v>
      </c>
      <c r="C185" s="66" t="s">
        <v>4147</v>
      </c>
      <c r="D185" s="67">
        <v>3</v>
      </c>
      <c r="E185" s="68"/>
      <c r="F185" s="69">
        <v>28</v>
      </c>
      <c r="G185" s="66"/>
      <c r="H185" s="70"/>
      <c r="I185" s="71"/>
      <c r="J185" s="71"/>
      <c r="K185" s="34" t="s">
        <v>65</v>
      </c>
      <c r="L185" s="78">
        <v>185</v>
      </c>
      <c r="M185" s="78"/>
      <c r="N185" s="73"/>
      <c r="O185" s="80" t="s">
        <v>440</v>
      </c>
      <c r="P185" s="82">
        <v>43656.101747685185</v>
      </c>
      <c r="Q185" s="80" t="s">
        <v>499</v>
      </c>
      <c r="R185" s="80"/>
      <c r="S185" s="80"/>
      <c r="T185" s="80" t="s">
        <v>737</v>
      </c>
      <c r="U185" s="80"/>
      <c r="V185" s="84" t="s">
        <v>917</v>
      </c>
      <c r="W185" s="82">
        <v>43656.101747685185</v>
      </c>
      <c r="X185" s="86">
        <v>43656</v>
      </c>
      <c r="Y185" s="88" t="s">
        <v>1021</v>
      </c>
      <c r="Z185" s="84" t="s">
        <v>1221</v>
      </c>
      <c r="AA185" s="80"/>
      <c r="AB185" s="80"/>
      <c r="AC185" s="88" t="s">
        <v>1425</v>
      </c>
      <c r="AD185" s="88" t="s">
        <v>1551</v>
      </c>
      <c r="AE185" s="80" t="b">
        <v>0</v>
      </c>
      <c r="AF185" s="80">
        <v>0</v>
      </c>
      <c r="AG185" s="88" t="s">
        <v>1565</v>
      </c>
      <c r="AH185" s="80" t="b">
        <v>0</v>
      </c>
      <c r="AI185" s="80" t="s">
        <v>1573</v>
      </c>
      <c r="AJ185" s="80"/>
      <c r="AK185" s="88" t="s">
        <v>1557</v>
      </c>
      <c r="AL185" s="80" t="b">
        <v>0</v>
      </c>
      <c r="AM185" s="80">
        <v>0</v>
      </c>
      <c r="AN185" s="88" t="s">
        <v>1557</v>
      </c>
      <c r="AO185" s="80" t="s">
        <v>1589</v>
      </c>
      <c r="AP185" s="80" t="b">
        <v>0</v>
      </c>
      <c r="AQ185" s="88" t="s">
        <v>1551</v>
      </c>
      <c r="AR185" s="80" t="s">
        <v>210</v>
      </c>
      <c r="AS185" s="80">
        <v>0</v>
      </c>
      <c r="AT185" s="80">
        <v>0</v>
      </c>
      <c r="AU185" s="80"/>
      <c r="AV185" s="80"/>
      <c r="AW185" s="80"/>
      <c r="AX185" s="80"/>
      <c r="AY185" s="80"/>
      <c r="AZ185" s="80"/>
      <c r="BA185" s="80"/>
      <c r="BB185" s="80"/>
      <c r="BC185">
        <v>1</v>
      </c>
      <c r="BD185" s="79" t="str">
        <f>REPLACE(INDEX(GroupVertices[Group],MATCH(Edges[[#This Row],[Vertex 1]],GroupVertices[Vertex],0)),1,1,"")</f>
        <v>23</v>
      </c>
      <c r="BE185" s="79" t="str">
        <f>REPLACE(INDEX(GroupVertices[Group],MATCH(Edges[[#This Row],[Vertex 2]],GroupVertices[Vertex],0)),1,1,"")</f>
        <v>23</v>
      </c>
      <c r="BF185" s="48">
        <v>2</v>
      </c>
      <c r="BG185" s="49">
        <v>7.407407407407407</v>
      </c>
      <c r="BH185" s="48">
        <v>1</v>
      </c>
      <c r="BI185" s="49">
        <v>3.7037037037037037</v>
      </c>
      <c r="BJ185" s="48">
        <v>0</v>
      </c>
      <c r="BK185" s="49">
        <v>0</v>
      </c>
      <c r="BL185" s="48">
        <v>24</v>
      </c>
      <c r="BM185" s="49">
        <v>88.88888888888889</v>
      </c>
      <c r="BN185" s="48">
        <v>27</v>
      </c>
    </row>
    <row r="186" spans="1:66" ht="15">
      <c r="A186" s="65" t="s">
        <v>321</v>
      </c>
      <c r="B186" s="65" t="s">
        <v>321</v>
      </c>
      <c r="C186" s="66" t="s">
        <v>4150</v>
      </c>
      <c r="D186" s="67">
        <v>7.666666666666667</v>
      </c>
      <c r="E186" s="68"/>
      <c r="F186" s="69">
        <v>12.666666666666666</v>
      </c>
      <c r="G186" s="66"/>
      <c r="H186" s="70"/>
      <c r="I186" s="71"/>
      <c r="J186" s="71"/>
      <c r="K186" s="34" t="s">
        <v>65</v>
      </c>
      <c r="L186" s="78">
        <v>186</v>
      </c>
      <c r="M186" s="78"/>
      <c r="N186" s="73"/>
      <c r="O186" s="80" t="s">
        <v>210</v>
      </c>
      <c r="P186" s="82">
        <v>43654.434375</v>
      </c>
      <c r="Q186" s="80" t="s">
        <v>500</v>
      </c>
      <c r="R186" s="84" t="s">
        <v>597</v>
      </c>
      <c r="S186" s="80" t="s">
        <v>647</v>
      </c>
      <c r="T186" s="80" t="s">
        <v>738</v>
      </c>
      <c r="U186" s="84" t="s">
        <v>823</v>
      </c>
      <c r="V186" s="84" t="s">
        <v>823</v>
      </c>
      <c r="W186" s="82">
        <v>43654.434375</v>
      </c>
      <c r="X186" s="86">
        <v>43654</v>
      </c>
      <c r="Y186" s="88" t="s">
        <v>1022</v>
      </c>
      <c r="Z186" s="84" t="s">
        <v>1222</v>
      </c>
      <c r="AA186" s="80"/>
      <c r="AB186" s="80"/>
      <c r="AC186" s="88" t="s">
        <v>1426</v>
      </c>
      <c r="AD186" s="80"/>
      <c r="AE186" s="80" t="b">
        <v>0</v>
      </c>
      <c r="AF186" s="80">
        <v>0</v>
      </c>
      <c r="AG186" s="88" t="s">
        <v>1557</v>
      </c>
      <c r="AH186" s="80" t="b">
        <v>0</v>
      </c>
      <c r="AI186" s="80" t="s">
        <v>1573</v>
      </c>
      <c r="AJ186" s="80"/>
      <c r="AK186" s="88" t="s">
        <v>1557</v>
      </c>
      <c r="AL186" s="80" t="b">
        <v>0</v>
      </c>
      <c r="AM186" s="80">
        <v>0</v>
      </c>
      <c r="AN186" s="88" t="s">
        <v>1557</v>
      </c>
      <c r="AO186" s="80" t="s">
        <v>1590</v>
      </c>
      <c r="AP186" s="80" t="b">
        <v>0</v>
      </c>
      <c r="AQ186" s="88" t="s">
        <v>1426</v>
      </c>
      <c r="AR186" s="80" t="s">
        <v>210</v>
      </c>
      <c r="AS186" s="80">
        <v>0</v>
      </c>
      <c r="AT186" s="80">
        <v>0</v>
      </c>
      <c r="AU186" s="80"/>
      <c r="AV186" s="80"/>
      <c r="AW186" s="80"/>
      <c r="AX186" s="80"/>
      <c r="AY186" s="80"/>
      <c r="AZ186" s="80"/>
      <c r="BA186" s="80"/>
      <c r="BB186" s="80"/>
      <c r="BC186">
        <v>5</v>
      </c>
      <c r="BD186" s="79" t="str">
        <f>REPLACE(INDEX(GroupVertices[Group],MATCH(Edges[[#This Row],[Vertex 1]],GroupVertices[Vertex],0)),1,1,"")</f>
        <v>24</v>
      </c>
      <c r="BE186" s="79" t="str">
        <f>REPLACE(INDEX(GroupVertices[Group],MATCH(Edges[[#This Row],[Vertex 2]],GroupVertices[Vertex],0)),1,1,"")</f>
        <v>24</v>
      </c>
      <c r="BF186" s="48">
        <v>0</v>
      </c>
      <c r="BG186" s="49">
        <v>0</v>
      </c>
      <c r="BH186" s="48">
        <v>0</v>
      </c>
      <c r="BI186" s="49">
        <v>0</v>
      </c>
      <c r="BJ186" s="48">
        <v>0</v>
      </c>
      <c r="BK186" s="49">
        <v>0</v>
      </c>
      <c r="BL186" s="48">
        <v>34</v>
      </c>
      <c r="BM186" s="49">
        <v>100</v>
      </c>
      <c r="BN186" s="48">
        <v>34</v>
      </c>
    </row>
    <row r="187" spans="1:66" ht="15">
      <c r="A187" s="65" t="s">
        <v>321</v>
      </c>
      <c r="B187" s="65" t="s">
        <v>321</v>
      </c>
      <c r="C187" s="66" t="s">
        <v>4150</v>
      </c>
      <c r="D187" s="67">
        <v>7.666666666666667</v>
      </c>
      <c r="E187" s="68"/>
      <c r="F187" s="69">
        <v>12.666666666666666</v>
      </c>
      <c r="G187" s="66"/>
      <c r="H187" s="70"/>
      <c r="I187" s="71"/>
      <c r="J187" s="71"/>
      <c r="K187" s="34" t="s">
        <v>65</v>
      </c>
      <c r="L187" s="78">
        <v>187</v>
      </c>
      <c r="M187" s="78"/>
      <c r="N187" s="73"/>
      <c r="O187" s="80" t="s">
        <v>210</v>
      </c>
      <c r="P187" s="82">
        <v>43654.456828703704</v>
      </c>
      <c r="Q187" s="80" t="s">
        <v>501</v>
      </c>
      <c r="R187" s="84" t="s">
        <v>597</v>
      </c>
      <c r="S187" s="80" t="s">
        <v>647</v>
      </c>
      <c r="T187" s="80" t="s">
        <v>739</v>
      </c>
      <c r="U187" s="84" t="s">
        <v>824</v>
      </c>
      <c r="V187" s="84" t="s">
        <v>824</v>
      </c>
      <c r="W187" s="82">
        <v>43654.456828703704</v>
      </c>
      <c r="X187" s="86">
        <v>43654</v>
      </c>
      <c r="Y187" s="88" t="s">
        <v>1023</v>
      </c>
      <c r="Z187" s="84" t="s">
        <v>1223</v>
      </c>
      <c r="AA187" s="80"/>
      <c r="AB187" s="80"/>
      <c r="AC187" s="88" t="s">
        <v>1427</v>
      </c>
      <c r="AD187" s="80"/>
      <c r="AE187" s="80" t="b">
        <v>0</v>
      </c>
      <c r="AF187" s="80">
        <v>0</v>
      </c>
      <c r="AG187" s="88" t="s">
        <v>1557</v>
      </c>
      <c r="AH187" s="80" t="b">
        <v>0</v>
      </c>
      <c r="AI187" s="80" t="s">
        <v>1573</v>
      </c>
      <c r="AJ187" s="80"/>
      <c r="AK187" s="88" t="s">
        <v>1557</v>
      </c>
      <c r="AL187" s="80" t="b">
        <v>0</v>
      </c>
      <c r="AM187" s="80">
        <v>0</v>
      </c>
      <c r="AN187" s="88" t="s">
        <v>1557</v>
      </c>
      <c r="AO187" s="80" t="s">
        <v>1590</v>
      </c>
      <c r="AP187" s="80" t="b">
        <v>0</v>
      </c>
      <c r="AQ187" s="88" t="s">
        <v>1427</v>
      </c>
      <c r="AR187" s="80" t="s">
        <v>210</v>
      </c>
      <c r="AS187" s="80">
        <v>0</v>
      </c>
      <c r="AT187" s="80">
        <v>0</v>
      </c>
      <c r="AU187" s="80"/>
      <c r="AV187" s="80"/>
      <c r="AW187" s="80"/>
      <c r="AX187" s="80"/>
      <c r="AY187" s="80"/>
      <c r="AZ187" s="80"/>
      <c r="BA187" s="80"/>
      <c r="BB187" s="80"/>
      <c r="BC187">
        <v>5</v>
      </c>
      <c r="BD187" s="79" t="str">
        <f>REPLACE(INDEX(GroupVertices[Group],MATCH(Edges[[#This Row],[Vertex 1]],GroupVertices[Vertex],0)),1,1,"")</f>
        <v>24</v>
      </c>
      <c r="BE187" s="79" t="str">
        <f>REPLACE(INDEX(GroupVertices[Group],MATCH(Edges[[#This Row],[Vertex 2]],GroupVertices[Vertex],0)),1,1,"")</f>
        <v>24</v>
      </c>
      <c r="BF187" s="48">
        <v>2</v>
      </c>
      <c r="BG187" s="49">
        <v>4.25531914893617</v>
      </c>
      <c r="BH187" s="48">
        <v>0</v>
      </c>
      <c r="BI187" s="49">
        <v>0</v>
      </c>
      <c r="BJ187" s="48">
        <v>0</v>
      </c>
      <c r="BK187" s="49">
        <v>0</v>
      </c>
      <c r="BL187" s="48">
        <v>45</v>
      </c>
      <c r="BM187" s="49">
        <v>95.74468085106383</v>
      </c>
      <c r="BN187" s="48">
        <v>47</v>
      </c>
    </row>
    <row r="188" spans="1:66" ht="15">
      <c r="A188" s="65" t="s">
        <v>321</v>
      </c>
      <c r="B188" s="65" t="s">
        <v>321</v>
      </c>
      <c r="C188" s="66" t="s">
        <v>4150</v>
      </c>
      <c r="D188" s="67">
        <v>7.666666666666667</v>
      </c>
      <c r="E188" s="68"/>
      <c r="F188" s="69">
        <v>12.666666666666666</v>
      </c>
      <c r="G188" s="66"/>
      <c r="H188" s="70"/>
      <c r="I188" s="71"/>
      <c r="J188" s="71"/>
      <c r="K188" s="34" t="s">
        <v>65</v>
      </c>
      <c r="L188" s="78">
        <v>188</v>
      </c>
      <c r="M188" s="78"/>
      <c r="N188" s="73"/>
      <c r="O188" s="80" t="s">
        <v>210</v>
      </c>
      <c r="P188" s="82">
        <v>43654.46074074074</v>
      </c>
      <c r="Q188" s="80" t="s">
        <v>483</v>
      </c>
      <c r="R188" s="84" t="s">
        <v>597</v>
      </c>
      <c r="S188" s="80" t="s">
        <v>647</v>
      </c>
      <c r="T188" s="80" t="s">
        <v>740</v>
      </c>
      <c r="U188" s="84" t="s">
        <v>825</v>
      </c>
      <c r="V188" s="84" t="s">
        <v>825</v>
      </c>
      <c r="W188" s="82">
        <v>43654.46074074074</v>
      </c>
      <c r="X188" s="86">
        <v>43654</v>
      </c>
      <c r="Y188" s="88" t="s">
        <v>1024</v>
      </c>
      <c r="Z188" s="84" t="s">
        <v>1224</v>
      </c>
      <c r="AA188" s="80"/>
      <c r="AB188" s="80"/>
      <c r="AC188" s="88" t="s">
        <v>1428</v>
      </c>
      <c r="AD188" s="80"/>
      <c r="AE188" s="80" t="b">
        <v>0</v>
      </c>
      <c r="AF188" s="80">
        <v>1</v>
      </c>
      <c r="AG188" s="88" t="s">
        <v>1557</v>
      </c>
      <c r="AH188" s="80" t="b">
        <v>0</v>
      </c>
      <c r="AI188" s="80" t="s">
        <v>1573</v>
      </c>
      <c r="AJ188" s="80"/>
      <c r="AK188" s="88" t="s">
        <v>1557</v>
      </c>
      <c r="AL188" s="80" t="b">
        <v>0</v>
      </c>
      <c r="AM188" s="80">
        <v>1</v>
      </c>
      <c r="AN188" s="88" t="s">
        <v>1557</v>
      </c>
      <c r="AO188" s="80" t="s">
        <v>1590</v>
      </c>
      <c r="AP188" s="80" t="b">
        <v>0</v>
      </c>
      <c r="AQ188" s="88" t="s">
        <v>1428</v>
      </c>
      <c r="AR188" s="80" t="s">
        <v>210</v>
      </c>
      <c r="AS188" s="80">
        <v>0</v>
      </c>
      <c r="AT188" s="80">
        <v>0</v>
      </c>
      <c r="AU188" s="80"/>
      <c r="AV188" s="80"/>
      <c r="AW188" s="80"/>
      <c r="AX188" s="80"/>
      <c r="AY188" s="80"/>
      <c r="AZ188" s="80"/>
      <c r="BA188" s="80"/>
      <c r="BB188" s="80"/>
      <c r="BC188">
        <v>5</v>
      </c>
      <c r="BD188" s="79" t="str">
        <f>REPLACE(INDEX(GroupVertices[Group],MATCH(Edges[[#This Row],[Vertex 1]],GroupVertices[Vertex],0)),1,1,"")</f>
        <v>24</v>
      </c>
      <c r="BE188" s="79" t="str">
        <f>REPLACE(INDEX(GroupVertices[Group],MATCH(Edges[[#This Row],[Vertex 2]],GroupVertices[Vertex],0)),1,1,"")</f>
        <v>24</v>
      </c>
      <c r="BF188" s="48">
        <v>1</v>
      </c>
      <c r="BG188" s="49">
        <v>3.3333333333333335</v>
      </c>
      <c r="BH188" s="48">
        <v>0</v>
      </c>
      <c r="BI188" s="49">
        <v>0</v>
      </c>
      <c r="BJ188" s="48">
        <v>0</v>
      </c>
      <c r="BK188" s="49">
        <v>0</v>
      </c>
      <c r="BL188" s="48">
        <v>29</v>
      </c>
      <c r="BM188" s="49">
        <v>96.66666666666667</v>
      </c>
      <c r="BN188" s="48">
        <v>30</v>
      </c>
    </row>
    <row r="189" spans="1:66" ht="15">
      <c r="A189" s="65" t="s">
        <v>321</v>
      </c>
      <c r="B189" s="65" t="s">
        <v>321</v>
      </c>
      <c r="C189" s="66" t="s">
        <v>4150</v>
      </c>
      <c r="D189" s="67">
        <v>7.666666666666667</v>
      </c>
      <c r="E189" s="68"/>
      <c r="F189" s="69">
        <v>12.666666666666666</v>
      </c>
      <c r="G189" s="66"/>
      <c r="H189" s="70"/>
      <c r="I189" s="71"/>
      <c r="J189" s="71"/>
      <c r="K189" s="34" t="s">
        <v>65</v>
      </c>
      <c r="L189" s="78">
        <v>189</v>
      </c>
      <c r="M189" s="78"/>
      <c r="N189" s="73"/>
      <c r="O189" s="80" t="s">
        <v>210</v>
      </c>
      <c r="P189" s="82">
        <v>43654.56959490741</v>
      </c>
      <c r="Q189" s="80" t="s">
        <v>502</v>
      </c>
      <c r="R189" s="84" t="s">
        <v>597</v>
      </c>
      <c r="S189" s="80" t="s">
        <v>647</v>
      </c>
      <c r="T189" s="80" t="s">
        <v>740</v>
      </c>
      <c r="U189" s="84" t="s">
        <v>826</v>
      </c>
      <c r="V189" s="84" t="s">
        <v>826</v>
      </c>
      <c r="W189" s="82">
        <v>43654.56959490741</v>
      </c>
      <c r="X189" s="86">
        <v>43654</v>
      </c>
      <c r="Y189" s="88" t="s">
        <v>1025</v>
      </c>
      <c r="Z189" s="84" t="s">
        <v>1225</v>
      </c>
      <c r="AA189" s="80"/>
      <c r="AB189" s="80"/>
      <c r="AC189" s="88" t="s">
        <v>1429</v>
      </c>
      <c r="AD189" s="80"/>
      <c r="AE189" s="80" t="b">
        <v>0</v>
      </c>
      <c r="AF189" s="80">
        <v>0</v>
      </c>
      <c r="AG189" s="88" t="s">
        <v>1557</v>
      </c>
      <c r="AH189" s="80" t="b">
        <v>0</v>
      </c>
      <c r="AI189" s="80" t="s">
        <v>1573</v>
      </c>
      <c r="AJ189" s="80"/>
      <c r="AK189" s="88" t="s">
        <v>1557</v>
      </c>
      <c r="AL189" s="80" t="b">
        <v>0</v>
      </c>
      <c r="AM189" s="80">
        <v>0</v>
      </c>
      <c r="AN189" s="88" t="s">
        <v>1557</v>
      </c>
      <c r="AO189" s="80" t="s">
        <v>1590</v>
      </c>
      <c r="AP189" s="80" t="b">
        <v>0</v>
      </c>
      <c r="AQ189" s="88" t="s">
        <v>1429</v>
      </c>
      <c r="AR189" s="80" t="s">
        <v>210</v>
      </c>
      <c r="AS189" s="80">
        <v>0</v>
      </c>
      <c r="AT189" s="80">
        <v>0</v>
      </c>
      <c r="AU189" s="80"/>
      <c r="AV189" s="80"/>
      <c r="AW189" s="80"/>
      <c r="AX189" s="80"/>
      <c r="AY189" s="80"/>
      <c r="AZ189" s="80"/>
      <c r="BA189" s="80"/>
      <c r="BB189" s="80"/>
      <c r="BC189">
        <v>5</v>
      </c>
      <c r="BD189" s="79" t="str">
        <f>REPLACE(INDEX(GroupVertices[Group],MATCH(Edges[[#This Row],[Vertex 1]],GroupVertices[Vertex],0)),1,1,"")</f>
        <v>24</v>
      </c>
      <c r="BE189" s="79" t="str">
        <f>REPLACE(INDEX(GroupVertices[Group],MATCH(Edges[[#This Row],[Vertex 2]],GroupVertices[Vertex],0)),1,1,"")</f>
        <v>24</v>
      </c>
      <c r="BF189" s="48">
        <v>1</v>
      </c>
      <c r="BG189" s="49">
        <v>2.7027027027027026</v>
      </c>
      <c r="BH189" s="48">
        <v>0</v>
      </c>
      <c r="BI189" s="49">
        <v>0</v>
      </c>
      <c r="BJ189" s="48">
        <v>0</v>
      </c>
      <c r="BK189" s="49">
        <v>0</v>
      </c>
      <c r="BL189" s="48">
        <v>36</v>
      </c>
      <c r="BM189" s="49">
        <v>97.29729729729729</v>
      </c>
      <c r="BN189" s="48">
        <v>37</v>
      </c>
    </row>
    <row r="190" spans="1:66" ht="15">
      <c r="A190" s="65" t="s">
        <v>321</v>
      </c>
      <c r="B190" s="65" t="s">
        <v>321</v>
      </c>
      <c r="C190" s="66" t="s">
        <v>4150</v>
      </c>
      <c r="D190" s="67">
        <v>7.666666666666667</v>
      </c>
      <c r="E190" s="68"/>
      <c r="F190" s="69">
        <v>12.666666666666666</v>
      </c>
      <c r="G190" s="66"/>
      <c r="H190" s="70"/>
      <c r="I190" s="71"/>
      <c r="J190" s="71"/>
      <c r="K190" s="34" t="s">
        <v>65</v>
      </c>
      <c r="L190" s="78">
        <v>190</v>
      </c>
      <c r="M190" s="78"/>
      <c r="N190" s="73"/>
      <c r="O190" s="80" t="s">
        <v>210</v>
      </c>
      <c r="P190" s="82">
        <v>43656.339791666665</v>
      </c>
      <c r="Q190" s="80" t="s">
        <v>503</v>
      </c>
      <c r="R190" s="84" t="s">
        <v>597</v>
      </c>
      <c r="S190" s="80" t="s">
        <v>647</v>
      </c>
      <c r="T190" s="80" t="s">
        <v>741</v>
      </c>
      <c r="U190" s="84" t="s">
        <v>827</v>
      </c>
      <c r="V190" s="84" t="s">
        <v>827</v>
      </c>
      <c r="W190" s="82">
        <v>43656.339791666665</v>
      </c>
      <c r="X190" s="86">
        <v>43656</v>
      </c>
      <c r="Y190" s="88" t="s">
        <v>1026</v>
      </c>
      <c r="Z190" s="84" t="s">
        <v>1226</v>
      </c>
      <c r="AA190" s="80"/>
      <c r="AB190" s="80"/>
      <c r="AC190" s="88" t="s">
        <v>1430</v>
      </c>
      <c r="AD190" s="80"/>
      <c r="AE190" s="80" t="b">
        <v>0</v>
      </c>
      <c r="AF190" s="80">
        <v>0</v>
      </c>
      <c r="AG190" s="88" t="s">
        <v>1557</v>
      </c>
      <c r="AH190" s="80" t="b">
        <v>0</v>
      </c>
      <c r="AI190" s="80" t="s">
        <v>1573</v>
      </c>
      <c r="AJ190" s="80"/>
      <c r="AK190" s="88" t="s">
        <v>1557</v>
      </c>
      <c r="AL190" s="80" t="b">
        <v>0</v>
      </c>
      <c r="AM190" s="80">
        <v>0</v>
      </c>
      <c r="AN190" s="88" t="s">
        <v>1557</v>
      </c>
      <c r="AO190" s="80" t="s">
        <v>1590</v>
      </c>
      <c r="AP190" s="80" t="b">
        <v>0</v>
      </c>
      <c r="AQ190" s="88" t="s">
        <v>1430</v>
      </c>
      <c r="AR190" s="80" t="s">
        <v>210</v>
      </c>
      <c r="AS190" s="80">
        <v>0</v>
      </c>
      <c r="AT190" s="80">
        <v>0</v>
      </c>
      <c r="AU190" s="80"/>
      <c r="AV190" s="80"/>
      <c r="AW190" s="80"/>
      <c r="AX190" s="80"/>
      <c r="AY190" s="80"/>
      <c r="AZ190" s="80"/>
      <c r="BA190" s="80"/>
      <c r="BB190" s="80"/>
      <c r="BC190">
        <v>5</v>
      </c>
      <c r="BD190" s="79" t="str">
        <f>REPLACE(INDEX(GroupVertices[Group],MATCH(Edges[[#This Row],[Vertex 1]],GroupVertices[Vertex],0)),1,1,"")</f>
        <v>24</v>
      </c>
      <c r="BE190" s="79" t="str">
        <f>REPLACE(INDEX(GroupVertices[Group],MATCH(Edges[[#This Row],[Vertex 2]],GroupVertices[Vertex],0)),1,1,"")</f>
        <v>24</v>
      </c>
      <c r="BF190" s="48">
        <v>3</v>
      </c>
      <c r="BG190" s="49">
        <v>7.6923076923076925</v>
      </c>
      <c r="BH190" s="48">
        <v>0</v>
      </c>
      <c r="BI190" s="49">
        <v>0</v>
      </c>
      <c r="BJ190" s="48">
        <v>0</v>
      </c>
      <c r="BK190" s="49">
        <v>0</v>
      </c>
      <c r="BL190" s="48">
        <v>36</v>
      </c>
      <c r="BM190" s="49">
        <v>92.3076923076923</v>
      </c>
      <c r="BN190" s="48">
        <v>39</v>
      </c>
    </row>
    <row r="191" spans="1:66" ht="15">
      <c r="A191" s="65" t="s">
        <v>307</v>
      </c>
      <c r="B191" s="65" t="s">
        <v>307</v>
      </c>
      <c r="C191" s="66" t="s">
        <v>4147</v>
      </c>
      <c r="D191" s="67">
        <v>3</v>
      </c>
      <c r="E191" s="68"/>
      <c r="F191" s="69">
        <v>28</v>
      </c>
      <c r="G191" s="66"/>
      <c r="H191" s="70"/>
      <c r="I191" s="71"/>
      <c r="J191" s="71"/>
      <c r="K191" s="34" t="s">
        <v>65</v>
      </c>
      <c r="L191" s="78">
        <v>191</v>
      </c>
      <c r="M191" s="78"/>
      <c r="N191" s="73"/>
      <c r="O191" s="80" t="s">
        <v>210</v>
      </c>
      <c r="P191" s="82">
        <v>43655.41532407407</v>
      </c>
      <c r="Q191" s="80" t="s">
        <v>495</v>
      </c>
      <c r="R191" s="84" t="s">
        <v>593</v>
      </c>
      <c r="S191" s="80" t="s">
        <v>657</v>
      </c>
      <c r="T191" s="80" t="s">
        <v>742</v>
      </c>
      <c r="U191" s="84" t="s">
        <v>828</v>
      </c>
      <c r="V191" s="84" t="s">
        <v>828</v>
      </c>
      <c r="W191" s="82">
        <v>43655.41532407407</v>
      </c>
      <c r="X191" s="86">
        <v>43655</v>
      </c>
      <c r="Y191" s="88" t="s">
        <v>1027</v>
      </c>
      <c r="Z191" s="84" t="s">
        <v>1227</v>
      </c>
      <c r="AA191" s="80"/>
      <c r="AB191" s="80"/>
      <c r="AC191" s="88" t="s">
        <v>1431</v>
      </c>
      <c r="AD191" s="80"/>
      <c r="AE191" s="80" t="b">
        <v>0</v>
      </c>
      <c r="AF191" s="80">
        <v>2</v>
      </c>
      <c r="AG191" s="88" t="s">
        <v>1557</v>
      </c>
      <c r="AH191" s="80" t="b">
        <v>0</v>
      </c>
      <c r="AI191" s="80" t="s">
        <v>1576</v>
      </c>
      <c r="AJ191" s="80"/>
      <c r="AK191" s="88" t="s">
        <v>1557</v>
      </c>
      <c r="AL191" s="80" t="b">
        <v>0</v>
      </c>
      <c r="AM191" s="80">
        <v>2</v>
      </c>
      <c r="AN191" s="88" t="s">
        <v>1557</v>
      </c>
      <c r="AO191" s="80" t="s">
        <v>1590</v>
      </c>
      <c r="AP191" s="80" t="b">
        <v>0</v>
      </c>
      <c r="AQ191" s="88" t="s">
        <v>1431</v>
      </c>
      <c r="AR191" s="80" t="s">
        <v>210</v>
      </c>
      <c r="AS191" s="80">
        <v>0</v>
      </c>
      <c r="AT191" s="80">
        <v>0</v>
      </c>
      <c r="AU191" s="80"/>
      <c r="AV191" s="80"/>
      <c r="AW191" s="80"/>
      <c r="AX191" s="80"/>
      <c r="AY191" s="80"/>
      <c r="AZ191" s="80"/>
      <c r="BA191" s="80"/>
      <c r="BB191" s="80"/>
      <c r="BC191">
        <v>1</v>
      </c>
      <c r="BD191" s="79" t="str">
        <f>REPLACE(INDEX(GroupVertices[Group],MATCH(Edges[[#This Row],[Vertex 1]],GroupVertices[Vertex],0)),1,1,"")</f>
        <v>8</v>
      </c>
      <c r="BE191" s="79" t="str">
        <f>REPLACE(INDEX(GroupVertices[Group],MATCH(Edges[[#This Row],[Vertex 2]],GroupVertices[Vertex],0)),1,1,"")</f>
        <v>8</v>
      </c>
      <c r="BF191" s="48">
        <v>0</v>
      </c>
      <c r="BG191" s="49">
        <v>0</v>
      </c>
      <c r="BH191" s="48">
        <v>1</v>
      </c>
      <c r="BI191" s="49">
        <v>4.166666666666667</v>
      </c>
      <c r="BJ191" s="48">
        <v>0</v>
      </c>
      <c r="BK191" s="49">
        <v>0</v>
      </c>
      <c r="BL191" s="48">
        <v>23</v>
      </c>
      <c r="BM191" s="49">
        <v>95.83333333333333</v>
      </c>
      <c r="BN191" s="48">
        <v>24</v>
      </c>
    </row>
    <row r="192" spans="1:66" ht="15">
      <c r="A192" s="65" t="s">
        <v>322</v>
      </c>
      <c r="B192" s="65" t="s">
        <v>307</v>
      </c>
      <c r="C192" s="66" t="s">
        <v>4147</v>
      </c>
      <c r="D192" s="67">
        <v>3</v>
      </c>
      <c r="E192" s="68"/>
      <c r="F192" s="69">
        <v>28</v>
      </c>
      <c r="G192" s="66"/>
      <c r="H192" s="70"/>
      <c r="I192" s="71"/>
      <c r="J192" s="71"/>
      <c r="K192" s="34" t="s">
        <v>65</v>
      </c>
      <c r="L192" s="78">
        <v>192</v>
      </c>
      <c r="M192" s="78"/>
      <c r="N192" s="73"/>
      <c r="O192" s="80" t="s">
        <v>438</v>
      </c>
      <c r="P192" s="82">
        <v>43656.381006944444</v>
      </c>
      <c r="Q192" s="80" t="s">
        <v>495</v>
      </c>
      <c r="R192" s="84" t="s">
        <v>593</v>
      </c>
      <c r="S192" s="80" t="s">
        <v>657</v>
      </c>
      <c r="T192" s="80" t="s">
        <v>732</v>
      </c>
      <c r="U192" s="80"/>
      <c r="V192" s="84" t="s">
        <v>918</v>
      </c>
      <c r="W192" s="82">
        <v>43656.381006944444</v>
      </c>
      <c r="X192" s="86">
        <v>43656</v>
      </c>
      <c r="Y192" s="88" t="s">
        <v>1028</v>
      </c>
      <c r="Z192" s="84" t="s">
        <v>1228</v>
      </c>
      <c r="AA192" s="80"/>
      <c r="AB192" s="80"/>
      <c r="AC192" s="88" t="s">
        <v>1432</v>
      </c>
      <c r="AD192" s="80"/>
      <c r="AE192" s="80" t="b">
        <v>0</v>
      </c>
      <c r="AF192" s="80">
        <v>0</v>
      </c>
      <c r="AG192" s="88" t="s">
        <v>1557</v>
      </c>
      <c r="AH192" s="80" t="b">
        <v>0</v>
      </c>
      <c r="AI192" s="80" t="s">
        <v>1576</v>
      </c>
      <c r="AJ192" s="80"/>
      <c r="AK192" s="88" t="s">
        <v>1557</v>
      </c>
      <c r="AL192" s="80" t="b">
        <v>0</v>
      </c>
      <c r="AM192" s="80">
        <v>2</v>
      </c>
      <c r="AN192" s="88" t="s">
        <v>1431</v>
      </c>
      <c r="AO192" s="80" t="s">
        <v>1590</v>
      </c>
      <c r="AP192" s="80" t="b">
        <v>0</v>
      </c>
      <c r="AQ192" s="88" t="s">
        <v>1431</v>
      </c>
      <c r="AR192" s="80" t="s">
        <v>210</v>
      </c>
      <c r="AS192" s="80">
        <v>0</v>
      </c>
      <c r="AT192" s="80">
        <v>0</v>
      </c>
      <c r="AU192" s="80"/>
      <c r="AV192" s="80"/>
      <c r="AW192" s="80"/>
      <c r="AX192" s="80"/>
      <c r="AY192" s="80"/>
      <c r="AZ192" s="80"/>
      <c r="BA192" s="80"/>
      <c r="BB192" s="80"/>
      <c r="BC192">
        <v>1</v>
      </c>
      <c r="BD192" s="79" t="str">
        <f>REPLACE(INDEX(GroupVertices[Group],MATCH(Edges[[#This Row],[Vertex 1]],GroupVertices[Vertex],0)),1,1,"")</f>
        <v>8</v>
      </c>
      <c r="BE192" s="79" t="str">
        <f>REPLACE(INDEX(GroupVertices[Group],MATCH(Edges[[#This Row],[Vertex 2]],GroupVertices[Vertex],0)),1,1,"")</f>
        <v>8</v>
      </c>
      <c r="BF192" s="48">
        <v>0</v>
      </c>
      <c r="BG192" s="49">
        <v>0</v>
      </c>
      <c r="BH192" s="48">
        <v>1</v>
      </c>
      <c r="BI192" s="49">
        <v>4.166666666666667</v>
      </c>
      <c r="BJ192" s="48">
        <v>0</v>
      </c>
      <c r="BK192" s="49">
        <v>0</v>
      </c>
      <c r="BL192" s="48">
        <v>23</v>
      </c>
      <c r="BM192" s="49">
        <v>95.83333333333333</v>
      </c>
      <c r="BN192" s="48">
        <v>24</v>
      </c>
    </row>
    <row r="193" spans="1:66" ht="15">
      <c r="A193" s="65" t="s">
        <v>323</v>
      </c>
      <c r="B193" s="65" t="s">
        <v>323</v>
      </c>
      <c r="C193" s="66" t="s">
        <v>4147</v>
      </c>
      <c r="D193" s="67">
        <v>3</v>
      </c>
      <c r="E193" s="68"/>
      <c r="F193" s="69">
        <v>28</v>
      </c>
      <c r="G193" s="66"/>
      <c r="H193" s="70"/>
      <c r="I193" s="71"/>
      <c r="J193" s="71"/>
      <c r="K193" s="34" t="s">
        <v>65</v>
      </c>
      <c r="L193" s="78">
        <v>193</v>
      </c>
      <c r="M193" s="78"/>
      <c r="N193" s="73"/>
      <c r="O193" s="80" t="s">
        <v>210</v>
      </c>
      <c r="P193" s="82">
        <v>43656.47702546296</v>
      </c>
      <c r="Q193" s="80" t="s">
        <v>504</v>
      </c>
      <c r="R193" s="84" t="s">
        <v>598</v>
      </c>
      <c r="S193" s="80" t="s">
        <v>660</v>
      </c>
      <c r="T193" s="80" t="s">
        <v>743</v>
      </c>
      <c r="U193" s="80"/>
      <c r="V193" s="84" t="s">
        <v>919</v>
      </c>
      <c r="W193" s="82">
        <v>43656.47702546296</v>
      </c>
      <c r="X193" s="86">
        <v>43656</v>
      </c>
      <c r="Y193" s="88" t="s">
        <v>1029</v>
      </c>
      <c r="Z193" s="84" t="s">
        <v>1229</v>
      </c>
      <c r="AA193" s="80"/>
      <c r="AB193" s="80"/>
      <c r="AC193" s="88" t="s">
        <v>1433</v>
      </c>
      <c r="AD193" s="80"/>
      <c r="AE193" s="80" t="b">
        <v>0</v>
      </c>
      <c r="AF193" s="80">
        <v>0</v>
      </c>
      <c r="AG193" s="88" t="s">
        <v>1557</v>
      </c>
      <c r="AH193" s="80" t="b">
        <v>0</v>
      </c>
      <c r="AI193" s="80" t="s">
        <v>1578</v>
      </c>
      <c r="AJ193" s="80"/>
      <c r="AK193" s="88" t="s">
        <v>1557</v>
      </c>
      <c r="AL193" s="80" t="b">
        <v>0</v>
      </c>
      <c r="AM193" s="80">
        <v>0</v>
      </c>
      <c r="AN193" s="88" t="s">
        <v>1557</v>
      </c>
      <c r="AO193" s="80" t="s">
        <v>1590</v>
      </c>
      <c r="AP193" s="80" t="b">
        <v>0</v>
      </c>
      <c r="AQ193" s="88" t="s">
        <v>1433</v>
      </c>
      <c r="AR193" s="80" t="s">
        <v>210</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v>0</v>
      </c>
      <c r="BG193" s="49">
        <v>0</v>
      </c>
      <c r="BH193" s="48">
        <v>1</v>
      </c>
      <c r="BI193" s="49">
        <v>3.7037037037037037</v>
      </c>
      <c r="BJ193" s="48">
        <v>0</v>
      </c>
      <c r="BK193" s="49">
        <v>0</v>
      </c>
      <c r="BL193" s="48">
        <v>26</v>
      </c>
      <c r="BM193" s="49">
        <v>96.29629629629629</v>
      </c>
      <c r="BN193" s="48">
        <v>27</v>
      </c>
    </row>
    <row r="194" spans="1:66" ht="15">
      <c r="A194" s="65" t="s">
        <v>324</v>
      </c>
      <c r="B194" s="65" t="s">
        <v>324</v>
      </c>
      <c r="C194" s="66" t="s">
        <v>4147</v>
      </c>
      <c r="D194" s="67">
        <v>3</v>
      </c>
      <c r="E194" s="68"/>
      <c r="F194" s="69">
        <v>28</v>
      </c>
      <c r="G194" s="66"/>
      <c r="H194" s="70"/>
      <c r="I194" s="71"/>
      <c r="J194" s="71"/>
      <c r="K194" s="34" t="s">
        <v>65</v>
      </c>
      <c r="L194" s="78">
        <v>194</v>
      </c>
      <c r="M194" s="78"/>
      <c r="N194" s="73"/>
      <c r="O194" s="80" t="s">
        <v>210</v>
      </c>
      <c r="P194" s="82">
        <v>43656.492997685185</v>
      </c>
      <c r="Q194" s="80" t="s">
        <v>505</v>
      </c>
      <c r="R194" s="80"/>
      <c r="S194" s="80"/>
      <c r="T194" s="80" t="s">
        <v>701</v>
      </c>
      <c r="U194" s="84" t="s">
        <v>829</v>
      </c>
      <c r="V194" s="84" t="s">
        <v>829</v>
      </c>
      <c r="W194" s="82">
        <v>43656.492997685185</v>
      </c>
      <c r="X194" s="86">
        <v>43656</v>
      </c>
      <c r="Y194" s="88" t="s">
        <v>1030</v>
      </c>
      <c r="Z194" s="84" t="s">
        <v>1230</v>
      </c>
      <c r="AA194" s="80"/>
      <c r="AB194" s="80"/>
      <c r="AC194" s="88" t="s">
        <v>1434</v>
      </c>
      <c r="AD194" s="80"/>
      <c r="AE194" s="80" t="b">
        <v>0</v>
      </c>
      <c r="AF194" s="80">
        <v>2</v>
      </c>
      <c r="AG194" s="88" t="s">
        <v>1557</v>
      </c>
      <c r="AH194" s="80" t="b">
        <v>0</v>
      </c>
      <c r="AI194" s="80" t="s">
        <v>1575</v>
      </c>
      <c r="AJ194" s="80"/>
      <c r="AK194" s="88" t="s">
        <v>1557</v>
      </c>
      <c r="AL194" s="80" t="b">
        <v>0</v>
      </c>
      <c r="AM194" s="80">
        <v>0</v>
      </c>
      <c r="AN194" s="88" t="s">
        <v>1557</v>
      </c>
      <c r="AO194" s="80" t="s">
        <v>1588</v>
      </c>
      <c r="AP194" s="80" t="b">
        <v>0</v>
      </c>
      <c r="AQ194" s="88" t="s">
        <v>1434</v>
      </c>
      <c r="AR194" s="80" t="s">
        <v>210</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v>0</v>
      </c>
      <c r="BG194" s="49">
        <v>0</v>
      </c>
      <c r="BH194" s="48">
        <v>0</v>
      </c>
      <c r="BI194" s="49">
        <v>0</v>
      </c>
      <c r="BJ194" s="48">
        <v>0</v>
      </c>
      <c r="BK194" s="49">
        <v>0</v>
      </c>
      <c r="BL194" s="48">
        <v>1</v>
      </c>
      <c r="BM194" s="49">
        <v>100</v>
      </c>
      <c r="BN194" s="48">
        <v>1</v>
      </c>
    </row>
    <row r="195" spans="1:66" ht="15">
      <c r="A195" s="65" t="s">
        <v>325</v>
      </c>
      <c r="B195" s="65" t="s">
        <v>325</v>
      </c>
      <c r="C195" s="66" t="s">
        <v>4148</v>
      </c>
      <c r="D195" s="67">
        <v>4.166666666666667</v>
      </c>
      <c r="E195" s="68"/>
      <c r="F195" s="69">
        <v>24.166666666666668</v>
      </c>
      <c r="G195" s="66"/>
      <c r="H195" s="70"/>
      <c r="I195" s="71"/>
      <c r="J195" s="71"/>
      <c r="K195" s="34" t="s">
        <v>65</v>
      </c>
      <c r="L195" s="78">
        <v>195</v>
      </c>
      <c r="M195" s="78"/>
      <c r="N195" s="73"/>
      <c r="O195" s="80" t="s">
        <v>210</v>
      </c>
      <c r="P195" s="82">
        <v>43652.66762731481</v>
      </c>
      <c r="Q195" s="80" t="s">
        <v>506</v>
      </c>
      <c r="R195" s="84" t="s">
        <v>599</v>
      </c>
      <c r="S195" s="80" t="s">
        <v>654</v>
      </c>
      <c r="T195" s="80" t="s">
        <v>744</v>
      </c>
      <c r="U195" s="84" t="s">
        <v>830</v>
      </c>
      <c r="V195" s="84" t="s">
        <v>830</v>
      </c>
      <c r="W195" s="82">
        <v>43652.66762731481</v>
      </c>
      <c r="X195" s="86">
        <v>43652</v>
      </c>
      <c r="Y195" s="88" t="s">
        <v>1031</v>
      </c>
      <c r="Z195" s="84" t="s">
        <v>1231</v>
      </c>
      <c r="AA195" s="80"/>
      <c r="AB195" s="80"/>
      <c r="AC195" s="88" t="s">
        <v>1435</v>
      </c>
      <c r="AD195" s="80"/>
      <c r="AE195" s="80" t="b">
        <v>0</v>
      </c>
      <c r="AF195" s="80">
        <v>0</v>
      </c>
      <c r="AG195" s="88" t="s">
        <v>1557</v>
      </c>
      <c r="AH195" s="80" t="b">
        <v>0</v>
      </c>
      <c r="AI195" s="80" t="s">
        <v>1573</v>
      </c>
      <c r="AJ195" s="80"/>
      <c r="AK195" s="88" t="s">
        <v>1557</v>
      </c>
      <c r="AL195" s="80" t="b">
        <v>0</v>
      </c>
      <c r="AM195" s="80">
        <v>0</v>
      </c>
      <c r="AN195" s="88" t="s">
        <v>1557</v>
      </c>
      <c r="AO195" s="80" t="s">
        <v>1601</v>
      </c>
      <c r="AP195" s="80" t="b">
        <v>0</v>
      </c>
      <c r="AQ195" s="88" t="s">
        <v>1435</v>
      </c>
      <c r="AR195" s="80" t="s">
        <v>210</v>
      </c>
      <c r="AS195" s="80">
        <v>0</v>
      </c>
      <c r="AT195" s="80">
        <v>0</v>
      </c>
      <c r="AU195" s="80"/>
      <c r="AV195" s="80"/>
      <c r="AW195" s="80"/>
      <c r="AX195" s="80"/>
      <c r="AY195" s="80"/>
      <c r="AZ195" s="80"/>
      <c r="BA195" s="80"/>
      <c r="BB195" s="80"/>
      <c r="BC195">
        <v>2</v>
      </c>
      <c r="BD195" s="79" t="str">
        <f>REPLACE(INDEX(GroupVertices[Group],MATCH(Edges[[#This Row],[Vertex 1]],GroupVertices[Vertex],0)),1,1,"")</f>
        <v>11</v>
      </c>
      <c r="BE195" s="79" t="str">
        <f>REPLACE(INDEX(GroupVertices[Group],MATCH(Edges[[#This Row],[Vertex 2]],GroupVertices[Vertex],0)),1,1,"")</f>
        <v>11</v>
      </c>
      <c r="BF195" s="48">
        <v>1</v>
      </c>
      <c r="BG195" s="49">
        <v>3.225806451612903</v>
      </c>
      <c r="BH195" s="48">
        <v>1</v>
      </c>
      <c r="BI195" s="49">
        <v>3.225806451612903</v>
      </c>
      <c r="BJ195" s="48">
        <v>0</v>
      </c>
      <c r="BK195" s="49">
        <v>0</v>
      </c>
      <c r="BL195" s="48">
        <v>29</v>
      </c>
      <c r="BM195" s="49">
        <v>93.54838709677419</v>
      </c>
      <c r="BN195" s="48">
        <v>31</v>
      </c>
    </row>
    <row r="196" spans="1:66" ht="15">
      <c r="A196" s="65" t="s">
        <v>325</v>
      </c>
      <c r="B196" s="65" t="s">
        <v>325</v>
      </c>
      <c r="C196" s="66" t="s">
        <v>4148</v>
      </c>
      <c r="D196" s="67">
        <v>4.166666666666667</v>
      </c>
      <c r="E196" s="68"/>
      <c r="F196" s="69">
        <v>24.166666666666668</v>
      </c>
      <c r="G196" s="66"/>
      <c r="H196" s="70"/>
      <c r="I196" s="71"/>
      <c r="J196" s="71"/>
      <c r="K196" s="34" t="s">
        <v>65</v>
      </c>
      <c r="L196" s="78">
        <v>196</v>
      </c>
      <c r="M196" s="78"/>
      <c r="N196" s="73"/>
      <c r="O196" s="80" t="s">
        <v>210</v>
      </c>
      <c r="P196" s="82">
        <v>43654.7097337963</v>
      </c>
      <c r="Q196" s="80" t="s">
        <v>484</v>
      </c>
      <c r="R196" s="84" t="s">
        <v>583</v>
      </c>
      <c r="S196" s="80" t="s">
        <v>654</v>
      </c>
      <c r="T196" s="80" t="s">
        <v>745</v>
      </c>
      <c r="U196" s="84" t="s">
        <v>831</v>
      </c>
      <c r="V196" s="84" t="s">
        <v>831</v>
      </c>
      <c r="W196" s="82">
        <v>43654.7097337963</v>
      </c>
      <c r="X196" s="86">
        <v>43654</v>
      </c>
      <c r="Y196" s="88" t="s">
        <v>1032</v>
      </c>
      <c r="Z196" s="84" t="s">
        <v>1232</v>
      </c>
      <c r="AA196" s="80"/>
      <c r="AB196" s="80"/>
      <c r="AC196" s="88" t="s">
        <v>1436</v>
      </c>
      <c r="AD196" s="80"/>
      <c r="AE196" s="80" t="b">
        <v>0</v>
      </c>
      <c r="AF196" s="80">
        <v>0</v>
      </c>
      <c r="AG196" s="88" t="s">
        <v>1557</v>
      </c>
      <c r="AH196" s="80" t="b">
        <v>0</v>
      </c>
      <c r="AI196" s="80" t="s">
        <v>1573</v>
      </c>
      <c r="AJ196" s="80"/>
      <c r="AK196" s="88" t="s">
        <v>1557</v>
      </c>
      <c r="AL196" s="80" t="b">
        <v>0</v>
      </c>
      <c r="AM196" s="80">
        <v>2</v>
      </c>
      <c r="AN196" s="88" t="s">
        <v>1557</v>
      </c>
      <c r="AO196" s="80" t="s">
        <v>1601</v>
      </c>
      <c r="AP196" s="80" t="b">
        <v>0</v>
      </c>
      <c r="AQ196" s="88" t="s">
        <v>1436</v>
      </c>
      <c r="AR196" s="80" t="s">
        <v>210</v>
      </c>
      <c r="AS196" s="80">
        <v>0</v>
      </c>
      <c r="AT196" s="80">
        <v>0</v>
      </c>
      <c r="AU196" s="80"/>
      <c r="AV196" s="80"/>
      <c r="AW196" s="80"/>
      <c r="AX196" s="80"/>
      <c r="AY196" s="80"/>
      <c r="AZ196" s="80"/>
      <c r="BA196" s="80"/>
      <c r="BB196" s="80"/>
      <c r="BC196">
        <v>2</v>
      </c>
      <c r="BD196" s="79" t="str">
        <f>REPLACE(INDEX(GroupVertices[Group],MATCH(Edges[[#This Row],[Vertex 1]],GroupVertices[Vertex],0)),1,1,"")</f>
        <v>11</v>
      </c>
      <c r="BE196" s="79" t="str">
        <f>REPLACE(INDEX(GroupVertices[Group],MATCH(Edges[[#This Row],[Vertex 2]],GroupVertices[Vertex],0)),1,1,"")</f>
        <v>11</v>
      </c>
      <c r="BF196" s="48">
        <v>0</v>
      </c>
      <c r="BG196" s="49">
        <v>0</v>
      </c>
      <c r="BH196" s="48">
        <v>0</v>
      </c>
      <c r="BI196" s="49">
        <v>0</v>
      </c>
      <c r="BJ196" s="48">
        <v>0</v>
      </c>
      <c r="BK196" s="49">
        <v>0</v>
      </c>
      <c r="BL196" s="48">
        <v>19</v>
      </c>
      <c r="BM196" s="49">
        <v>100</v>
      </c>
      <c r="BN196" s="48">
        <v>19</v>
      </c>
    </row>
    <row r="197" spans="1:66" ht="15">
      <c r="A197" s="65" t="s">
        <v>326</v>
      </c>
      <c r="B197" s="65" t="s">
        <v>325</v>
      </c>
      <c r="C197" s="66" t="s">
        <v>4147</v>
      </c>
      <c r="D197" s="67">
        <v>3</v>
      </c>
      <c r="E197" s="68"/>
      <c r="F197" s="69">
        <v>28</v>
      </c>
      <c r="G197" s="66"/>
      <c r="H197" s="70"/>
      <c r="I197" s="71"/>
      <c r="J197" s="71"/>
      <c r="K197" s="34" t="s">
        <v>65</v>
      </c>
      <c r="L197" s="78">
        <v>197</v>
      </c>
      <c r="M197" s="78"/>
      <c r="N197" s="73"/>
      <c r="O197" s="80" t="s">
        <v>438</v>
      </c>
      <c r="P197" s="82">
        <v>43654.72280092593</v>
      </c>
      <c r="Q197" s="80" t="s">
        <v>484</v>
      </c>
      <c r="R197" s="84" t="s">
        <v>583</v>
      </c>
      <c r="S197" s="80" t="s">
        <v>654</v>
      </c>
      <c r="T197" s="80" t="s">
        <v>721</v>
      </c>
      <c r="U197" s="80"/>
      <c r="V197" s="84" t="s">
        <v>920</v>
      </c>
      <c r="W197" s="82">
        <v>43654.72280092593</v>
      </c>
      <c r="X197" s="86">
        <v>43654</v>
      </c>
      <c r="Y197" s="88" t="s">
        <v>1033</v>
      </c>
      <c r="Z197" s="84" t="s">
        <v>1233</v>
      </c>
      <c r="AA197" s="80"/>
      <c r="AB197" s="80"/>
      <c r="AC197" s="88" t="s">
        <v>1437</v>
      </c>
      <c r="AD197" s="80"/>
      <c r="AE197" s="80" t="b">
        <v>0</v>
      </c>
      <c r="AF197" s="80">
        <v>0</v>
      </c>
      <c r="AG197" s="88" t="s">
        <v>1557</v>
      </c>
      <c r="AH197" s="80" t="b">
        <v>0</v>
      </c>
      <c r="AI197" s="80" t="s">
        <v>1573</v>
      </c>
      <c r="AJ197" s="80"/>
      <c r="AK197" s="88" t="s">
        <v>1557</v>
      </c>
      <c r="AL197" s="80" t="b">
        <v>0</v>
      </c>
      <c r="AM197" s="80">
        <v>2</v>
      </c>
      <c r="AN197" s="88" t="s">
        <v>1436</v>
      </c>
      <c r="AO197" s="80" t="s">
        <v>1608</v>
      </c>
      <c r="AP197" s="80" t="b">
        <v>0</v>
      </c>
      <c r="AQ197" s="88" t="s">
        <v>1436</v>
      </c>
      <c r="AR197" s="80" t="s">
        <v>210</v>
      </c>
      <c r="AS197" s="80">
        <v>0</v>
      </c>
      <c r="AT197" s="80">
        <v>0</v>
      </c>
      <c r="AU197" s="80"/>
      <c r="AV197" s="80"/>
      <c r="AW197" s="80"/>
      <c r="AX197" s="80"/>
      <c r="AY197" s="80"/>
      <c r="AZ197" s="80"/>
      <c r="BA197" s="80"/>
      <c r="BB197" s="80"/>
      <c r="BC197">
        <v>1</v>
      </c>
      <c r="BD197" s="79" t="str">
        <f>REPLACE(INDEX(GroupVertices[Group],MATCH(Edges[[#This Row],[Vertex 1]],GroupVertices[Vertex],0)),1,1,"")</f>
        <v>11</v>
      </c>
      <c r="BE197" s="79" t="str">
        <f>REPLACE(INDEX(GroupVertices[Group],MATCH(Edges[[#This Row],[Vertex 2]],GroupVertices[Vertex],0)),1,1,"")</f>
        <v>11</v>
      </c>
      <c r="BF197" s="48">
        <v>0</v>
      </c>
      <c r="BG197" s="49">
        <v>0</v>
      </c>
      <c r="BH197" s="48">
        <v>0</v>
      </c>
      <c r="BI197" s="49">
        <v>0</v>
      </c>
      <c r="BJ197" s="48">
        <v>0</v>
      </c>
      <c r="BK197" s="49">
        <v>0</v>
      </c>
      <c r="BL197" s="48">
        <v>19</v>
      </c>
      <c r="BM197" s="49">
        <v>100</v>
      </c>
      <c r="BN197" s="48">
        <v>19</v>
      </c>
    </row>
    <row r="198" spans="1:66" ht="15">
      <c r="A198" s="65" t="s">
        <v>327</v>
      </c>
      <c r="B198" s="65" t="s">
        <v>327</v>
      </c>
      <c r="C198" s="66" t="s">
        <v>4147</v>
      </c>
      <c r="D198" s="67">
        <v>3</v>
      </c>
      <c r="E198" s="68"/>
      <c r="F198" s="69">
        <v>28</v>
      </c>
      <c r="G198" s="66"/>
      <c r="H198" s="70"/>
      <c r="I198" s="71"/>
      <c r="J198" s="71"/>
      <c r="K198" s="34" t="s">
        <v>65</v>
      </c>
      <c r="L198" s="78">
        <v>198</v>
      </c>
      <c r="M198" s="78"/>
      <c r="N198" s="73"/>
      <c r="O198" s="80" t="s">
        <v>210</v>
      </c>
      <c r="P198" s="82">
        <v>43656.54295138889</v>
      </c>
      <c r="Q198" s="80" t="s">
        <v>507</v>
      </c>
      <c r="R198" s="84" t="s">
        <v>600</v>
      </c>
      <c r="S198" s="80" t="s">
        <v>661</v>
      </c>
      <c r="T198" s="80" t="s">
        <v>746</v>
      </c>
      <c r="U198" s="84" t="s">
        <v>832</v>
      </c>
      <c r="V198" s="84" t="s">
        <v>832</v>
      </c>
      <c r="W198" s="82">
        <v>43656.54295138889</v>
      </c>
      <c r="X198" s="86">
        <v>43656</v>
      </c>
      <c r="Y198" s="88" t="s">
        <v>1034</v>
      </c>
      <c r="Z198" s="84" t="s">
        <v>1234</v>
      </c>
      <c r="AA198" s="80"/>
      <c r="AB198" s="80"/>
      <c r="AC198" s="88" t="s">
        <v>1438</v>
      </c>
      <c r="AD198" s="80"/>
      <c r="AE198" s="80" t="b">
        <v>0</v>
      </c>
      <c r="AF198" s="80">
        <v>0</v>
      </c>
      <c r="AG198" s="88" t="s">
        <v>1557</v>
      </c>
      <c r="AH198" s="80" t="b">
        <v>0</v>
      </c>
      <c r="AI198" s="80" t="s">
        <v>1573</v>
      </c>
      <c r="AJ198" s="80"/>
      <c r="AK198" s="88" t="s">
        <v>1557</v>
      </c>
      <c r="AL198" s="80" t="b">
        <v>0</v>
      </c>
      <c r="AM198" s="80">
        <v>1</v>
      </c>
      <c r="AN198" s="88" t="s">
        <v>1557</v>
      </c>
      <c r="AO198" s="80" t="s">
        <v>1588</v>
      </c>
      <c r="AP198" s="80" t="b">
        <v>0</v>
      </c>
      <c r="AQ198" s="88" t="s">
        <v>1438</v>
      </c>
      <c r="AR198" s="80" t="s">
        <v>210</v>
      </c>
      <c r="AS198" s="80">
        <v>0</v>
      </c>
      <c r="AT198" s="80">
        <v>0</v>
      </c>
      <c r="AU198" s="80"/>
      <c r="AV198" s="80"/>
      <c r="AW198" s="80"/>
      <c r="AX198" s="80"/>
      <c r="AY198" s="80"/>
      <c r="AZ198" s="80"/>
      <c r="BA198" s="80"/>
      <c r="BB198" s="80"/>
      <c r="BC198">
        <v>1</v>
      </c>
      <c r="BD198" s="79" t="str">
        <f>REPLACE(INDEX(GroupVertices[Group],MATCH(Edges[[#This Row],[Vertex 1]],GroupVertices[Vertex],0)),1,1,"")</f>
        <v>11</v>
      </c>
      <c r="BE198" s="79" t="str">
        <f>REPLACE(INDEX(GroupVertices[Group],MATCH(Edges[[#This Row],[Vertex 2]],GroupVertices[Vertex],0)),1,1,"")</f>
        <v>11</v>
      </c>
      <c r="BF198" s="48">
        <v>1</v>
      </c>
      <c r="BG198" s="49">
        <v>4.545454545454546</v>
      </c>
      <c r="BH198" s="48">
        <v>1</v>
      </c>
      <c r="BI198" s="49">
        <v>4.545454545454546</v>
      </c>
      <c r="BJ198" s="48">
        <v>0</v>
      </c>
      <c r="BK198" s="49">
        <v>0</v>
      </c>
      <c r="BL198" s="48">
        <v>20</v>
      </c>
      <c r="BM198" s="49">
        <v>90.9090909090909</v>
      </c>
      <c r="BN198" s="48">
        <v>22</v>
      </c>
    </row>
    <row r="199" spans="1:66" ht="15">
      <c r="A199" s="65" t="s">
        <v>326</v>
      </c>
      <c r="B199" s="65" t="s">
        <v>327</v>
      </c>
      <c r="C199" s="66" t="s">
        <v>4147</v>
      </c>
      <c r="D199" s="67">
        <v>3</v>
      </c>
      <c r="E199" s="68"/>
      <c r="F199" s="69">
        <v>28</v>
      </c>
      <c r="G199" s="66"/>
      <c r="H199" s="70"/>
      <c r="I199" s="71"/>
      <c r="J199" s="71"/>
      <c r="K199" s="34" t="s">
        <v>65</v>
      </c>
      <c r="L199" s="78">
        <v>199</v>
      </c>
      <c r="M199" s="78"/>
      <c r="N199" s="73"/>
      <c r="O199" s="80" t="s">
        <v>438</v>
      </c>
      <c r="P199" s="82">
        <v>43656.556238425925</v>
      </c>
      <c r="Q199" s="80" t="s">
        <v>507</v>
      </c>
      <c r="R199" s="80"/>
      <c r="S199" s="80"/>
      <c r="T199" s="80" t="s">
        <v>747</v>
      </c>
      <c r="U199" s="80"/>
      <c r="V199" s="84" t="s">
        <v>920</v>
      </c>
      <c r="W199" s="82">
        <v>43656.556238425925</v>
      </c>
      <c r="X199" s="86">
        <v>43656</v>
      </c>
      <c r="Y199" s="88" t="s">
        <v>1035</v>
      </c>
      <c r="Z199" s="84" t="s">
        <v>1235</v>
      </c>
      <c r="AA199" s="80"/>
      <c r="AB199" s="80"/>
      <c r="AC199" s="88" t="s">
        <v>1439</v>
      </c>
      <c r="AD199" s="80"/>
      <c r="AE199" s="80" t="b">
        <v>0</v>
      </c>
      <c r="AF199" s="80">
        <v>0</v>
      </c>
      <c r="AG199" s="88" t="s">
        <v>1557</v>
      </c>
      <c r="AH199" s="80" t="b">
        <v>0</v>
      </c>
      <c r="AI199" s="80" t="s">
        <v>1573</v>
      </c>
      <c r="AJ199" s="80"/>
      <c r="AK199" s="88" t="s">
        <v>1557</v>
      </c>
      <c r="AL199" s="80" t="b">
        <v>0</v>
      </c>
      <c r="AM199" s="80">
        <v>1</v>
      </c>
      <c r="AN199" s="88" t="s">
        <v>1438</v>
      </c>
      <c r="AO199" s="80" t="s">
        <v>1608</v>
      </c>
      <c r="AP199" s="80" t="b">
        <v>0</v>
      </c>
      <c r="AQ199" s="88" t="s">
        <v>1438</v>
      </c>
      <c r="AR199" s="80" t="s">
        <v>210</v>
      </c>
      <c r="AS199" s="80">
        <v>0</v>
      </c>
      <c r="AT199" s="80">
        <v>0</v>
      </c>
      <c r="AU199" s="80"/>
      <c r="AV199" s="80"/>
      <c r="AW199" s="80"/>
      <c r="AX199" s="80"/>
      <c r="AY199" s="80"/>
      <c r="AZ199" s="80"/>
      <c r="BA199" s="80"/>
      <c r="BB199" s="80"/>
      <c r="BC199">
        <v>1</v>
      </c>
      <c r="BD199" s="79" t="str">
        <f>REPLACE(INDEX(GroupVertices[Group],MATCH(Edges[[#This Row],[Vertex 1]],GroupVertices[Vertex],0)),1,1,"")</f>
        <v>11</v>
      </c>
      <c r="BE199" s="79" t="str">
        <f>REPLACE(INDEX(GroupVertices[Group],MATCH(Edges[[#This Row],[Vertex 2]],GroupVertices[Vertex],0)),1,1,"")</f>
        <v>11</v>
      </c>
      <c r="BF199" s="48">
        <v>1</v>
      </c>
      <c r="BG199" s="49">
        <v>4.545454545454546</v>
      </c>
      <c r="BH199" s="48">
        <v>1</v>
      </c>
      <c r="BI199" s="49">
        <v>4.545454545454546</v>
      </c>
      <c r="BJ199" s="48">
        <v>0</v>
      </c>
      <c r="BK199" s="49">
        <v>0</v>
      </c>
      <c r="BL199" s="48">
        <v>20</v>
      </c>
      <c r="BM199" s="49">
        <v>90.9090909090909</v>
      </c>
      <c r="BN199" s="48">
        <v>22</v>
      </c>
    </row>
    <row r="200" spans="1:66" ht="15">
      <c r="A200" s="65" t="s">
        <v>328</v>
      </c>
      <c r="B200" s="65" t="s">
        <v>426</v>
      </c>
      <c r="C200" s="66" t="s">
        <v>4147</v>
      </c>
      <c r="D200" s="67">
        <v>3</v>
      </c>
      <c r="E200" s="68"/>
      <c r="F200" s="69">
        <v>28</v>
      </c>
      <c r="G200" s="66"/>
      <c r="H200" s="70"/>
      <c r="I200" s="71"/>
      <c r="J200" s="71"/>
      <c r="K200" s="34" t="s">
        <v>65</v>
      </c>
      <c r="L200" s="78">
        <v>200</v>
      </c>
      <c r="M200" s="78"/>
      <c r="N200" s="73"/>
      <c r="O200" s="80" t="s">
        <v>439</v>
      </c>
      <c r="P200" s="82">
        <v>43656.71873842592</v>
      </c>
      <c r="Q200" s="80" t="s">
        <v>508</v>
      </c>
      <c r="R200" s="80"/>
      <c r="S200" s="80"/>
      <c r="T200" s="80" t="s">
        <v>748</v>
      </c>
      <c r="U200" s="84" t="s">
        <v>833</v>
      </c>
      <c r="V200" s="84" t="s">
        <v>833</v>
      </c>
      <c r="W200" s="82">
        <v>43656.71873842592</v>
      </c>
      <c r="X200" s="86">
        <v>43656</v>
      </c>
      <c r="Y200" s="88" t="s">
        <v>1036</v>
      </c>
      <c r="Z200" s="84" t="s">
        <v>1236</v>
      </c>
      <c r="AA200" s="80"/>
      <c r="AB200" s="80"/>
      <c r="AC200" s="88" t="s">
        <v>1440</v>
      </c>
      <c r="AD200" s="88" t="s">
        <v>1552</v>
      </c>
      <c r="AE200" s="80" t="b">
        <v>0</v>
      </c>
      <c r="AF200" s="80">
        <v>1</v>
      </c>
      <c r="AG200" s="88" t="s">
        <v>1566</v>
      </c>
      <c r="AH200" s="80" t="b">
        <v>0</v>
      </c>
      <c r="AI200" s="80" t="s">
        <v>1573</v>
      </c>
      <c r="AJ200" s="80"/>
      <c r="AK200" s="88" t="s">
        <v>1557</v>
      </c>
      <c r="AL200" s="80" t="b">
        <v>0</v>
      </c>
      <c r="AM200" s="80">
        <v>0</v>
      </c>
      <c r="AN200" s="88" t="s">
        <v>1557</v>
      </c>
      <c r="AO200" s="80" t="s">
        <v>1590</v>
      </c>
      <c r="AP200" s="80" t="b">
        <v>0</v>
      </c>
      <c r="AQ200" s="88" t="s">
        <v>1552</v>
      </c>
      <c r="AR200" s="80" t="s">
        <v>210</v>
      </c>
      <c r="AS200" s="80">
        <v>0</v>
      </c>
      <c r="AT200" s="80">
        <v>0</v>
      </c>
      <c r="AU200" s="80"/>
      <c r="AV200" s="80"/>
      <c r="AW200" s="80"/>
      <c r="AX200" s="80"/>
      <c r="AY200" s="80"/>
      <c r="AZ200" s="80"/>
      <c r="BA200" s="80"/>
      <c r="BB200" s="80"/>
      <c r="BC200">
        <v>1</v>
      </c>
      <c r="BD200" s="79" t="str">
        <f>REPLACE(INDEX(GroupVertices[Group],MATCH(Edges[[#This Row],[Vertex 1]],GroupVertices[Vertex],0)),1,1,"")</f>
        <v>14</v>
      </c>
      <c r="BE200" s="79" t="str">
        <f>REPLACE(INDEX(GroupVertices[Group],MATCH(Edges[[#This Row],[Vertex 2]],GroupVertices[Vertex],0)),1,1,"")</f>
        <v>14</v>
      </c>
      <c r="BF200" s="48"/>
      <c r="BG200" s="49"/>
      <c r="BH200" s="48"/>
      <c r="BI200" s="49"/>
      <c r="BJ200" s="48"/>
      <c r="BK200" s="49"/>
      <c r="BL200" s="48"/>
      <c r="BM200" s="49"/>
      <c r="BN200" s="48"/>
    </row>
    <row r="201" spans="1:66" ht="15">
      <c r="A201" s="65" t="s">
        <v>328</v>
      </c>
      <c r="B201" s="65" t="s">
        <v>427</v>
      </c>
      <c r="C201" s="66" t="s">
        <v>4147</v>
      </c>
      <c r="D201" s="67">
        <v>3</v>
      </c>
      <c r="E201" s="68"/>
      <c r="F201" s="69">
        <v>28</v>
      </c>
      <c r="G201" s="66"/>
      <c r="H201" s="70"/>
      <c r="I201" s="71"/>
      <c r="J201" s="71"/>
      <c r="K201" s="34" t="s">
        <v>65</v>
      </c>
      <c r="L201" s="78">
        <v>201</v>
      </c>
      <c r="M201" s="78"/>
      <c r="N201" s="73"/>
      <c r="O201" s="80" t="s">
        <v>440</v>
      </c>
      <c r="P201" s="82">
        <v>43656.71873842592</v>
      </c>
      <c r="Q201" s="80" t="s">
        <v>508</v>
      </c>
      <c r="R201" s="80"/>
      <c r="S201" s="80"/>
      <c r="T201" s="80" t="s">
        <v>748</v>
      </c>
      <c r="U201" s="84" t="s">
        <v>833</v>
      </c>
      <c r="V201" s="84" t="s">
        <v>833</v>
      </c>
      <c r="W201" s="82">
        <v>43656.71873842592</v>
      </c>
      <c r="X201" s="86">
        <v>43656</v>
      </c>
      <c r="Y201" s="88" t="s">
        <v>1036</v>
      </c>
      <c r="Z201" s="84" t="s">
        <v>1236</v>
      </c>
      <c r="AA201" s="80"/>
      <c r="AB201" s="80"/>
      <c r="AC201" s="88" t="s">
        <v>1440</v>
      </c>
      <c r="AD201" s="88" t="s">
        <v>1552</v>
      </c>
      <c r="AE201" s="80" t="b">
        <v>0</v>
      </c>
      <c r="AF201" s="80">
        <v>1</v>
      </c>
      <c r="AG201" s="88" t="s">
        <v>1566</v>
      </c>
      <c r="AH201" s="80" t="b">
        <v>0</v>
      </c>
      <c r="AI201" s="80" t="s">
        <v>1573</v>
      </c>
      <c r="AJ201" s="80"/>
      <c r="AK201" s="88" t="s">
        <v>1557</v>
      </c>
      <c r="AL201" s="80" t="b">
        <v>0</v>
      </c>
      <c r="AM201" s="80">
        <v>0</v>
      </c>
      <c r="AN201" s="88" t="s">
        <v>1557</v>
      </c>
      <c r="AO201" s="80" t="s">
        <v>1590</v>
      </c>
      <c r="AP201" s="80" t="b">
        <v>0</v>
      </c>
      <c r="AQ201" s="88" t="s">
        <v>1552</v>
      </c>
      <c r="AR201" s="80" t="s">
        <v>210</v>
      </c>
      <c r="AS201" s="80">
        <v>0</v>
      </c>
      <c r="AT201" s="80">
        <v>0</v>
      </c>
      <c r="AU201" s="80"/>
      <c r="AV201" s="80"/>
      <c r="AW201" s="80"/>
      <c r="AX201" s="80"/>
      <c r="AY201" s="80"/>
      <c r="AZ201" s="80"/>
      <c r="BA201" s="80"/>
      <c r="BB201" s="80"/>
      <c r="BC201">
        <v>1</v>
      </c>
      <c r="BD201" s="79" t="str">
        <f>REPLACE(INDEX(GroupVertices[Group],MATCH(Edges[[#This Row],[Vertex 1]],GroupVertices[Vertex],0)),1,1,"")</f>
        <v>14</v>
      </c>
      <c r="BE201" s="79" t="str">
        <f>REPLACE(INDEX(GroupVertices[Group],MATCH(Edges[[#This Row],[Vertex 2]],GroupVertices[Vertex],0)),1,1,"")</f>
        <v>14</v>
      </c>
      <c r="BF201" s="48">
        <v>0</v>
      </c>
      <c r="BG201" s="49">
        <v>0</v>
      </c>
      <c r="BH201" s="48">
        <v>1</v>
      </c>
      <c r="BI201" s="49">
        <v>5.2631578947368425</v>
      </c>
      <c r="BJ201" s="48">
        <v>0</v>
      </c>
      <c r="BK201" s="49">
        <v>0</v>
      </c>
      <c r="BL201" s="48">
        <v>18</v>
      </c>
      <c r="BM201" s="49">
        <v>94.73684210526316</v>
      </c>
      <c r="BN201" s="48">
        <v>19</v>
      </c>
    </row>
    <row r="202" spans="1:66" ht="15">
      <c r="A202" s="65" t="s">
        <v>329</v>
      </c>
      <c r="B202" s="65" t="s">
        <v>329</v>
      </c>
      <c r="C202" s="66" t="s">
        <v>4147</v>
      </c>
      <c r="D202" s="67">
        <v>3</v>
      </c>
      <c r="E202" s="68"/>
      <c r="F202" s="69">
        <v>28</v>
      </c>
      <c r="G202" s="66"/>
      <c r="H202" s="70"/>
      <c r="I202" s="71"/>
      <c r="J202" s="71"/>
      <c r="K202" s="34" t="s">
        <v>65</v>
      </c>
      <c r="L202" s="78">
        <v>202</v>
      </c>
      <c r="M202" s="78"/>
      <c r="N202" s="73"/>
      <c r="O202" s="80" t="s">
        <v>210</v>
      </c>
      <c r="P202" s="82">
        <v>43656.943078703705</v>
      </c>
      <c r="Q202" s="80" t="s">
        <v>509</v>
      </c>
      <c r="R202" s="84" t="s">
        <v>601</v>
      </c>
      <c r="S202" s="80" t="s">
        <v>662</v>
      </c>
      <c r="T202" s="80" t="s">
        <v>749</v>
      </c>
      <c r="U202" s="84" t="s">
        <v>834</v>
      </c>
      <c r="V202" s="84" t="s">
        <v>834</v>
      </c>
      <c r="W202" s="82">
        <v>43656.943078703705</v>
      </c>
      <c r="X202" s="86">
        <v>43656</v>
      </c>
      <c r="Y202" s="88" t="s">
        <v>1037</v>
      </c>
      <c r="Z202" s="84" t="s">
        <v>1237</v>
      </c>
      <c r="AA202" s="80"/>
      <c r="AB202" s="80"/>
      <c r="AC202" s="88" t="s">
        <v>1441</v>
      </c>
      <c r="AD202" s="80"/>
      <c r="AE202" s="80" t="b">
        <v>0</v>
      </c>
      <c r="AF202" s="80">
        <v>0</v>
      </c>
      <c r="AG202" s="88" t="s">
        <v>1557</v>
      </c>
      <c r="AH202" s="80" t="b">
        <v>0</v>
      </c>
      <c r="AI202" s="80" t="s">
        <v>1573</v>
      </c>
      <c r="AJ202" s="80"/>
      <c r="AK202" s="88" t="s">
        <v>1557</v>
      </c>
      <c r="AL202" s="80" t="b">
        <v>0</v>
      </c>
      <c r="AM202" s="80">
        <v>0</v>
      </c>
      <c r="AN202" s="88" t="s">
        <v>1557</v>
      </c>
      <c r="AO202" s="80" t="s">
        <v>1600</v>
      </c>
      <c r="AP202" s="80" t="b">
        <v>0</v>
      </c>
      <c r="AQ202" s="88" t="s">
        <v>1441</v>
      </c>
      <c r="AR202" s="80" t="s">
        <v>210</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v>1</v>
      </c>
      <c r="BG202" s="49">
        <v>6.666666666666667</v>
      </c>
      <c r="BH202" s="48">
        <v>2</v>
      </c>
      <c r="BI202" s="49">
        <v>13.333333333333334</v>
      </c>
      <c r="BJ202" s="48">
        <v>0</v>
      </c>
      <c r="BK202" s="49">
        <v>0</v>
      </c>
      <c r="BL202" s="48">
        <v>12</v>
      </c>
      <c r="BM202" s="49">
        <v>80</v>
      </c>
      <c r="BN202" s="48">
        <v>15</v>
      </c>
    </row>
    <row r="203" spans="1:66" ht="15">
      <c r="A203" s="65" t="s">
        <v>330</v>
      </c>
      <c r="B203" s="65" t="s">
        <v>330</v>
      </c>
      <c r="C203" s="66" t="s">
        <v>4147</v>
      </c>
      <c r="D203" s="67">
        <v>3</v>
      </c>
      <c r="E203" s="68"/>
      <c r="F203" s="69">
        <v>28</v>
      </c>
      <c r="G203" s="66"/>
      <c r="H203" s="70"/>
      <c r="I203" s="71"/>
      <c r="J203" s="71"/>
      <c r="K203" s="34" t="s">
        <v>65</v>
      </c>
      <c r="L203" s="78">
        <v>203</v>
      </c>
      <c r="M203" s="78"/>
      <c r="N203" s="73"/>
      <c r="O203" s="80" t="s">
        <v>210</v>
      </c>
      <c r="P203" s="82">
        <v>43657.114583333336</v>
      </c>
      <c r="Q203" s="80" t="s">
        <v>510</v>
      </c>
      <c r="R203" s="80"/>
      <c r="S203" s="80"/>
      <c r="T203" s="80" t="s">
        <v>750</v>
      </c>
      <c r="U203" s="84" t="s">
        <v>835</v>
      </c>
      <c r="V203" s="84" t="s">
        <v>835</v>
      </c>
      <c r="W203" s="82">
        <v>43657.114583333336</v>
      </c>
      <c r="X203" s="86">
        <v>43657</v>
      </c>
      <c r="Y203" s="88" t="s">
        <v>1038</v>
      </c>
      <c r="Z203" s="84" t="s">
        <v>1238</v>
      </c>
      <c r="AA203" s="80"/>
      <c r="AB203" s="80"/>
      <c r="AC203" s="88" t="s">
        <v>1442</v>
      </c>
      <c r="AD203" s="80"/>
      <c r="AE203" s="80" t="b">
        <v>0</v>
      </c>
      <c r="AF203" s="80">
        <v>2</v>
      </c>
      <c r="AG203" s="88" t="s">
        <v>1557</v>
      </c>
      <c r="AH203" s="80" t="b">
        <v>0</v>
      </c>
      <c r="AI203" s="80" t="s">
        <v>1573</v>
      </c>
      <c r="AJ203" s="80"/>
      <c r="AK203" s="88" t="s">
        <v>1557</v>
      </c>
      <c r="AL203" s="80" t="b">
        <v>0</v>
      </c>
      <c r="AM203" s="80">
        <v>1</v>
      </c>
      <c r="AN203" s="88" t="s">
        <v>1557</v>
      </c>
      <c r="AO203" s="80" t="s">
        <v>1589</v>
      </c>
      <c r="AP203" s="80" t="b">
        <v>0</v>
      </c>
      <c r="AQ203" s="88" t="s">
        <v>1442</v>
      </c>
      <c r="AR203" s="80" t="s">
        <v>210</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2</v>
      </c>
      <c r="BF203" s="48">
        <v>1</v>
      </c>
      <c r="BG203" s="49">
        <v>2.3255813953488373</v>
      </c>
      <c r="BH203" s="48">
        <v>0</v>
      </c>
      <c r="BI203" s="49">
        <v>0</v>
      </c>
      <c r="BJ203" s="48">
        <v>0</v>
      </c>
      <c r="BK203" s="49">
        <v>0</v>
      </c>
      <c r="BL203" s="48">
        <v>42</v>
      </c>
      <c r="BM203" s="49">
        <v>97.67441860465117</v>
      </c>
      <c r="BN203" s="48">
        <v>43</v>
      </c>
    </row>
    <row r="204" spans="1:66" ht="15">
      <c r="A204" s="65" t="s">
        <v>331</v>
      </c>
      <c r="B204" s="65" t="s">
        <v>348</v>
      </c>
      <c r="C204" s="66" t="s">
        <v>4147</v>
      </c>
      <c r="D204" s="67">
        <v>3</v>
      </c>
      <c r="E204" s="68"/>
      <c r="F204" s="69">
        <v>28</v>
      </c>
      <c r="G204" s="66"/>
      <c r="H204" s="70"/>
      <c r="I204" s="71"/>
      <c r="J204" s="71"/>
      <c r="K204" s="34" t="s">
        <v>65</v>
      </c>
      <c r="L204" s="78">
        <v>204</v>
      </c>
      <c r="M204" s="78"/>
      <c r="N204" s="73"/>
      <c r="O204" s="80" t="s">
        <v>438</v>
      </c>
      <c r="P204" s="82">
        <v>43657.58627314815</v>
      </c>
      <c r="Q204" s="80" t="s">
        <v>511</v>
      </c>
      <c r="R204" s="80"/>
      <c r="S204" s="80"/>
      <c r="T204" s="80"/>
      <c r="U204" s="80"/>
      <c r="V204" s="84" t="s">
        <v>921</v>
      </c>
      <c r="W204" s="82">
        <v>43657.58627314815</v>
      </c>
      <c r="X204" s="86">
        <v>43657</v>
      </c>
      <c r="Y204" s="88" t="s">
        <v>1039</v>
      </c>
      <c r="Z204" s="84" t="s">
        <v>1239</v>
      </c>
      <c r="AA204" s="80"/>
      <c r="AB204" s="80"/>
      <c r="AC204" s="88" t="s">
        <v>1443</v>
      </c>
      <c r="AD204" s="80"/>
      <c r="AE204" s="80" t="b">
        <v>0</v>
      </c>
      <c r="AF204" s="80">
        <v>0</v>
      </c>
      <c r="AG204" s="88" t="s">
        <v>1557</v>
      </c>
      <c r="AH204" s="80" t="b">
        <v>0</v>
      </c>
      <c r="AI204" s="80" t="s">
        <v>1573</v>
      </c>
      <c r="AJ204" s="80"/>
      <c r="AK204" s="88" t="s">
        <v>1557</v>
      </c>
      <c r="AL204" s="80" t="b">
        <v>0</v>
      </c>
      <c r="AM204" s="80">
        <v>1</v>
      </c>
      <c r="AN204" s="88" t="s">
        <v>1524</v>
      </c>
      <c r="AO204" s="80" t="s">
        <v>1588</v>
      </c>
      <c r="AP204" s="80" t="b">
        <v>0</v>
      </c>
      <c r="AQ204" s="88" t="s">
        <v>1524</v>
      </c>
      <c r="AR204" s="80" t="s">
        <v>210</v>
      </c>
      <c r="AS204" s="80">
        <v>0</v>
      </c>
      <c r="AT204" s="80">
        <v>0</v>
      </c>
      <c r="AU204" s="80"/>
      <c r="AV204" s="80"/>
      <c r="AW204" s="80"/>
      <c r="AX204" s="80"/>
      <c r="AY204" s="80"/>
      <c r="AZ204" s="80"/>
      <c r="BA204" s="80"/>
      <c r="BB204" s="80"/>
      <c r="BC204">
        <v>1</v>
      </c>
      <c r="BD204" s="79" t="str">
        <f>REPLACE(INDEX(GroupVertices[Group],MATCH(Edges[[#This Row],[Vertex 1]],GroupVertices[Vertex],0)),1,1,"")</f>
        <v>6</v>
      </c>
      <c r="BE204" s="79" t="str">
        <f>REPLACE(INDEX(GroupVertices[Group],MATCH(Edges[[#This Row],[Vertex 2]],GroupVertices[Vertex],0)),1,1,"")</f>
        <v>6</v>
      </c>
      <c r="BF204" s="48"/>
      <c r="BG204" s="49"/>
      <c r="BH204" s="48"/>
      <c r="BI204" s="49"/>
      <c r="BJ204" s="48"/>
      <c r="BK204" s="49"/>
      <c r="BL204" s="48"/>
      <c r="BM204" s="49"/>
      <c r="BN204" s="48"/>
    </row>
    <row r="205" spans="1:66" ht="15">
      <c r="A205" s="65" t="s">
        <v>331</v>
      </c>
      <c r="B205" s="65" t="s">
        <v>428</v>
      </c>
      <c r="C205" s="66" t="s">
        <v>4147</v>
      </c>
      <c r="D205" s="67">
        <v>3</v>
      </c>
      <c r="E205" s="68"/>
      <c r="F205" s="69">
        <v>28</v>
      </c>
      <c r="G205" s="66"/>
      <c r="H205" s="70"/>
      <c r="I205" s="71"/>
      <c r="J205" s="71"/>
      <c r="K205" s="34" t="s">
        <v>65</v>
      </c>
      <c r="L205" s="78">
        <v>205</v>
      </c>
      <c r="M205" s="78"/>
      <c r="N205" s="73"/>
      <c r="O205" s="80" t="s">
        <v>439</v>
      </c>
      <c r="P205" s="82">
        <v>43657.58627314815</v>
      </c>
      <c r="Q205" s="80" t="s">
        <v>511</v>
      </c>
      <c r="R205" s="80"/>
      <c r="S205" s="80"/>
      <c r="T205" s="80"/>
      <c r="U205" s="80"/>
      <c r="V205" s="84" t="s">
        <v>921</v>
      </c>
      <c r="W205" s="82">
        <v>43657.58627314815</v>
      </c>
      <c r="X205" s="86">
        <v>43657</v>
      </c>
      <c r="Y205" s="88" t="s">
        <v>1039</v>
      </c>
      <c r="Z205" s="84" t="s">
        <v>1239</v>
      </c>
      <c r="AA205" s="80"/>
      <c r="AB205" s="80"/>
      <c r="AC205" s="88" t="s">
        <v>1443</v>
      </c>
      <c r="AD205" s="80"/>
      <c r="AE205" s="80" t="b">
        <v>0</v>
      </c>
      <c r="AF205" s="80">
        <v>0</v>
      </c>
      <c r="AG205" s="88" t="s">
        <v>1557</v>
      </c>
      <c r="AH205" s="80" t="b">
        <v>0</v>
      </c>
      <c r="AI205" s="80" t="s">
        <v>1573</v>
      </c>
      <c r="AJ205" s="80"/>
      <c r="AK205" s="88" t="s">
        <v>1557</v>
      </c>
      <c r="AL205" s="80" t="b">
        <v>0</v>
      </c>
      <c r="AM205" s="80">
        <v>1</v>
      </c>
      <c r="AN205" s="88" t="s">
        <v>1524</v>
      </c>
      <c r="AO205" s="80" t="s">
        <v>1588</v>
      </c>
      <c r="AP205" s="80" t="b">
        <v>0</v>
      </c>
      <c r="AQ205" s="88" t="s">
        <v>1524</v>
      </c>
      <c r="AR205" s="80" t="s">
        <v>210</v>
      </c>
      <c r="AS205" s="80">
        <v>0</v>
      </c>
      <c r="AT205" s="80">
        <v>0</v>
      </c>
      <c r="AU205" s="80"/>
      <c r="AV205" s="80"/>
      <c r="AW205" s="80"/>
      <c r="AX205" s="80"/>
      <c r="AY205" s="80"/>
      <c r="AZ205" s="80"/>
      <c r="BA205" s="80"/>
      <c r="BB205" s="80"/>
      <c r="BC205">
        <v>1</v>
      </c>
      <c r="BD205" s="79" t="str">
        <f>REPLACE(INDEX(GroupVertices[Group],MATCH(Edges[[#This Row],[Vertex 1]],GroupVertices[Vertex],0)),1,1,"")</f>
        <v>6</v>
      </c>
      <c r="BE205" s="79" t="str">
        <f>REPLACE(INDEX(GroupVertices[Group],MATCH(Edges[[#This Row],[Vertex 2]],GroupVertices[Vertex],0)),1,1,"")</f>
        <v>6</v>
      </c>
      <c r="BF205" s="48"/>
      <c r="BG205" s="49"/>
      <c r="BH205" s="48"/>
      <c r="BI205" s="49"/>
      <c r="BJ205" s="48"/>
      <c r="BK205" s="49"/>
      <c r="BL205" s="48"/>
      <c r="BM205" s="49"/>
      <c r="BN205" s="48"/>
    </row>
    <row r="206" spans="1:66" ht="15">
      <c r="A206" s="65" t="s">
        <v>331</v>
      </c>
      <c r="B206" s="65" t="s">
        <v>429</v>
      </c>
      <c r="C206" s="66" t="s">
        <v>4147</v>
      </c>
      <c r="D206" s="67">
        <v>3</v>
      </c>
      <c r="E206" s="68"/>
      <c r="F206" s="69">
        <v>28</v>
      </c>
      <c r="G206" s="66"/>
      <c r="H206" s="70"/>
      <c r="I206" s="71"/>
      <c r="J206" s="71"/>
      <c r="K206" s="34" t="s">
        <v>65</v>
      </c>
      <c r="L206" s="78">
        <v>206</v>
      </c>
      <c r="M206" s="78"/>
      <c r="N206" s="73"/>
      <c r="O206" s="80" t="s">
        <v>440</v>
      </c>
      <c r="P206" s="82">
        <v>43657.58627314815</v>
      </c>
      <c r="Q206" s="80" t="s">
        <v>511</v>
      </c>
      <c r="R206" s="80"/>
      <c r="S206" s="80"/>
      <c r="T206" s="80"/>
      <c r="U206" s="80"/>
      <c r="V206" s="84" t="s">
        <v>921</v>
      </c>
      <c r="W206" s="82">
        <v>43657.58627314815</v>
      </c>
      <c r="X206" s="86">
        <v>43657</v>
      </c>
      <c r="Y206" s="88" t="s">
        <v>1039</v>
      </c>
      <c r="Z206" s="84" t="s">
        <v>1239</v>
      </c>
      <c r="AA206" s="80"/>
      <c r="AB206" s="80"/>
      <c r="AC206" s="88" t="s">
        <v>1443</v>
      </c>
      <c r="AD206" s="80"/>
      <c r="AE206" s="80" t="b">
        <v>0</v>
      </c>
      <c r="AF206" s="80">
        <v>0</v>
      </c>
      <c r="AG206" s="88" t="s">
        <v>1557</v>
      </c>
      <c r="AH206" s="80" t="b">
        <v>0</v>
      </c>
      <c r="AI206" s="80" t="s">
        <v>1573</v>
      </c>
      <c r="AJ206" s="80"/>
      <c r="AK206" s="88" t="s">
        <v>1557</v>
      </c>
      <c r="AL206" s="80" t="b">
        <v>0</v>
      </c>
      <c r="AM206" s="80">
        <v>1</v>
      </c>
      <c r="AN206" s="88" t="s">
        <v>1524</v>
      </c>
      <c r="AO206" s="80" t="s">
        <v>1588</v>
      </c>
      <c r="AP206" s="80" t="b">
        <v>0</v>
      </c>
      <c r="AQ206" s="88" t="s">
        <v>1524</v>
      </c>
      <c r="AR206" s="80" t="s">
        <v>210</v>
      </c>
      <c r="AS206" s="80">
        <v>0</v>
      </c>
      <c r="AT206" s="80">
        <v>0</v>
      </c>
      <c r="AU206" s="80"/>
      <c r="AV206" s="80"/>
      <c r="AW206" s="80"/>
      <c r="AX206" s="80"/>
      <c r="AY206" s="80"/>
      <c r="AZ206" s="80"/>
      <c r="BA206" s="80"/>
      <c r="BB206" s="80"/>
      <c r="BC206">
        <v>1</v>
      </c>
      <c r="BD206" s="79" t="str">
        <f>REPLACE(INDEX(GroupVertices[Group],MATCH(Edges[[#This Row],[Vertex 1]],GroupVertices[Vertex],0)),1,1,"")</f>
        <v>6</v>
      </c>
      <c r="BE206" s="79" t="str">
        <f>REPLACE(INDEX(GroupVertices[Group],MATCH(Edges[[#This Row],[Vertex 2]],GroupVertices[Vertex],0)),1,1,"")</f>
        <v>6</v>
      </c>
      <c r="BF206" s="48">
        <v>1</v>
      </c>
      <c r="BG206" s="49">
        <v>3.4482758620689653</v>
      </c>
      <c r="BH206" s="48">
        <v>1</v>
      </c>
      <c r="BI206" s="49">
        <v>3.4482758620689653</v>
      </c>
      <c r="BJ206" s="48">
        <v>0</v>
      </c>
      <c r="BK206" s="49">
        <v>0</v>
      </c>
      <c r="BL206" s="48">
        <v>27</v>
      </c>
      <c r="BM206" s="49">
        <v>93.10344827586206</v>
      </c>
      <c r="BN206" s="48">
        <v>29</v>
      </c>
    </row>
    <row r="207" spans="1:66" ht="15">
      <c r="A207" s="65" t="s">
        <v>332</v>
      </c>
      <c r="B207" s="65" t="s">
        <v>332</v>
      </c>
      <c r="C207" s="66" t="s">
        <v>4147</v>
      </c>
      <c r="D207" s="67">
        <v>3</v>
      </c>
      <c r="E207" s="68"/>
      <c r="F207" s="69">
        <v>28</v>
      </c>
      <c r="G207" s="66"/>
      <c r="H207" s="70"/>
      <c r="I207" s="71"/>
      <c r="J207" s="71"/>
      <c r="K207" s="34" t="s">
        <v>65</v>
      </c>
      <c r="L207" s="78">
        <v>207</v>
      </c>
      <c r="M207" s="78"/>
      <c r="N207" s="73"/>
      <c r="O207" s="80" t="s">
        <v>210</v>
      </c>
      <c r="P207" s="82">
        <v>43657.62449074074</v>
      </c>
      <c r="Q207" s="80" t="s">
        <v>512</v>
      </c>
      <c r="R207" s="84" t="s">
        <v>602</v>
      </c>
      <c r="S207" s="80" t="s">
        <v>647</v>
      </c>
      <c r="T207" s="80" t="s">
        <v>751</v>
      </c>
      <c r="U207" s="80"/>
      <c r="V207" s="84" t="s">
        <v>922</v>
      </c>
      <c r="W207" s="82">
        <v>43657.62449074074</v>
      </c>
      <c r="X207" s="86">
        <v>43657</v>
      </c>
      <c r="Y207" s="88" t="s">
        <v>1040</v>
      </c>
      <c r="Z207" s="84" t="s">
        <v>1240</v>
      </c>
      <c r="AA207" s="80"/>
      <c r="AB207" s="80"/>
      <c r="AC207" s="88" t="s">
        <v>1444</v>
      </c>
      <c r="AD207" s="88" t="s">
        <v>1553</v>
      </c>
      <c r="AE207" s="80" t="b">
        <v>0</v>
      </c>
      <c r="AF207" s="80">
        <v>0</v>
      </c>
      <c r="AG207" s="88" t="s">
        <v>1567</v>
      </c>
      <c r="AH207" s="80" t="b">
        <v>0</v>
      </c>
      <c r="AI207" s="80" t="s">
        <v>1573</v>
      </c>
      <c r="AJ207" s="80"/>
      <c r="AK207" s="88" t="s">
        <v>1557</v>
      </c>
      <c r="AL207" s="80" t="b">
        <v>0</v>
      </c>
      <c r="AM207" s="80">
        <v>0</v>
      </c>
      <c r="AN207" s="88" t="s">
        <v>1557</v>
      </c>
      <c r="AO207" s="80" t="s">
        <v>1590</v>
      </c>
      <c r="AP207" s="80" t="b">
        <v>0</v>
      </c>
      <c r="AQ207" s="88" t="s">
        <v>1553</v>
      </c>
      <c r="AR207" s="80" t="s">
        <v>210</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2</v>
      </c>
      <c r="BF207" s="48">
        <v>0</v>
      </c>
      <c r="BG207" s="49">
        <v>0</v>
      </c>
      <c r="BH207" s="48">
        <v>2</v>
      </c>
      <c r="BI207" s="49">
        <v>9.090909090909092</v>
      </c>
      <c r="BJ207" s="48">
        <v>0</v>
      </c>
      <c r="BK207" s="49">
        <v>0</v>
      </c>
      <c r="BL207" s="48">
        <v>20</v>
      </c>
      <c r="BM207" s="49">
        <v>90.9090909090909</v>
      </c>
      <c r="BN207" s="48">
        <v>22</v>
      </c>
    </row>
    <row r="208" spans="1:66" ht="15">
      <c r="A208" s="65" t="s">
        <v>333</v>
      </c>
      <c r="B208" s="65" t="s">
        <v>333</v>
      </c>
      <c r="C208" s="66" t="s">
        <v>4147</v>
      </c>
      <c r="D208" s="67">
        <v>3</v>
      </c>
      <c r="E208" s="68"/>
      <c r="F208" s="69">
        <v>28</v>
      </c>
      <c r="G208" s="66"/>
      <c r="H208" s="70"/>
      <c r="I208" s="71"/>
      <c r="J208" s="71"/>
      <c r="K208" s="34" t="s">
        <v>65</v>
      </c>
      <c r="L208" s="78">
        <v>208</v>
      </c>
      <c r="M208" s="78"/>
      <c r="N208" s="73"/>
      <c r="O208" s="80" t="s">
        <v>210</v>
      </c>
      <c r="P208" s="82">
        <v>43657.65862268519</v>
      </c>
      <c r="Q208" s="80" t="s">
        <v>513</v>
      </c>
      <c r="R208" s="84" t="s">
        <v>603</v>
      </c>
      <c r="S208" s="80" t="s">
        <v>634</v>
      </c>
      <c r="T208" s="80" t="s">
        <v>752</v>
      </c>
      <c r="U208" s="80"/>
      <c r="V208" s="84" t="s">
        <v>923</v>
      </c>
      <c r="W208" s="82">
        <v>43657.65862268519</v>
      </c>
      <c r="X208" s="86">
        <v>43657</v>
      </c>
      <c r="Y208" s="88" t="s">
        <v>1041</v>
      </c>
      <c r="Z208" s="84" t="s">
        <v>1241</v>
      </c>
      <c r="AA208" s="80"/>
      <c r="AB208" s="80"/>
      <c r="AC208" s="88" t="s">
        <v>1445</v>
      </c>
      <c r="AD208" s="80"/>
      <c r="AE208" s="80" t="b">
        <v>0</v>
      </c>
      <c r="AF208" s="80">
        <v>0</v>
      </c>
      <c r="AG208" s="88" t="s">
        <v>1557</v>
      </c>
      <c r="AH208" s="80" t="b">
        <v>1</v>
      </c>
      <c r="AI208" s="80" t="s">
        <v>1573</v>
      </c>
      <c r="AJ208" s="80"/>
      <c r="AK208" s="88" t="s">
        <v>1585</v>
      </c>
      <c r="AL208" s="80" t="b">
        <v>0</v>
      </c>
      <c r="AM208" s="80">
        <v>0</v>
      </c>
      <c r="AN208" s="88" t="s">
        <v>1557</v>
      </c>
      <c r="AO208" s="80" t="s">
        <v>1588</v>
      </c>
      <c r="AP208" s="80" t="b">
        <v>0</v>
      </c>
      <c r="AQ208" s="88" t="s">
        <v>1445</v>
      </c>
      <c r="AR208" s="80" t="s">
        <v>210</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8">
        <v>1</v>
      </c>
      <c r="BG208" s="49">
        <v>11.11111111111111</v>
      </c>
      <c r="BH208" s="48">
        <v>0</v>
      </c>
      <c r="BI208" s="49">
        <v>0</v>
      </c>
      <c r="BJ208" s="48">
        <v>0</v>
      </c>
      <c r="BK208" s="49">
        <v>0</v>
      </c>
      <c r="BL208" s="48">
        <v>8</v>
      </c>
      <c r="BM208" s="49">
        <v>88.88888888888889</v>
      </c>
      <c r="BN208" s="48">
        <v>9</v>
      </c>
    </row>
    <row r="209" spans="1:66" ht="15">
      <c r="A209" s="65" t="s">
        <v>334</v>
      </c>
      <c r="B209" s="65" t="s">
        <v>334</v>
      </c>
      <c r="C209" s="66" t="s">
        <v>4147</v>
      </c>
      <c r="D209" s="67">
        <v>3</v>
      </c>
      <c r="E209" s="68"/>
      <c r="F209" s="69">
        <v>28</v>
      </c>
      <c r="G209" s="66"/>
      <c r="H209" s="70"/>
      <c r="I209" s="71"/>
      <c r="J209" s="71"/>
      <c r="K209" s="34" t="s">
        <v>65</v>
      </c>
      <c r="L209" s="78">
        <v>209</v>
      </c>
      <c r="M209" s="78"/>
      <c r="N209" s="73"/>
      <c r="O209" s="80" t="s">
        <v>210</v>
      </c>
      <c r="P209" s="82">
        <v>43657.667604166665</v>
      </c>
      <c r="Q209" s="80" t="s">
        <v>514</v>
      </c>
      <c r="R209" s="84" t="s">
        <v>604</v>
      </c>
      <c r="S209" s="80" t="s">
        <v>663</v>
      </c>
      <c r="T209" s="80" t="s">
        <v>753</v>
      </c>
      <c r="U209" s="84" t="s">
        <v>836</v>
      </c>
      <c r="V209" s="84" t="s">
        <v>836</v>
      </c>
      <c r="W209" s="82">
        <v>43657.667604166665</v>
      </c>
      <c r="X209" s="86">
        <v>43657</v>
      </c>
      <c r="Y209" s="88" t="s">
        <v>1042</v>
      </c>
      <c r="Z209" s="84" t="s">
        <v>1242</v>
      </c>
      <c r="AA209" s="80"/>
      <c r="AB209" s="80"/>
      <c r="AC209" s="88" t="s">
        <v>1446</v>
      </c>
      <c r="AD209" s="80"/>
      <c r="AE209" s="80" t="b">
        <v>0</v>
      </c>
      <c r="AF209" s="80">
        <v>0</v>
      </c>
      <c r="AG209" s="88" t="s">
        <v>1557</v>
      </c>
      <c r="AH209" s="80" t="b">
        <v>0</v>
      </c>
      <c r="AI209" s="80" t="s">
        <v>1573</v>
      </c>
      <c r="AJ209" s="80"/>
      <c r="AK209" s="88" t="s">
        <v>1557</v>
      </c>
      <c r="AL209" s="80" t="b">
        <v>0</v>
      </c>
      <c r="AM209" s="80">
        <v>0</v>
      </c>
      <c r="AN209" s="88" t="s">
        <v>1557</v>
      </c>
      <c r="AO209" s="80" t="s">
        <v>1600</v>
      </c>
      <c r="AP209" s="80" t="b">
        <v>0</v>
      </c>
      <c r="AQ209" s="88" t="s">
        <v>1446</v>
      </c>
      <c r="AR209" s="80" t="s">
        <v>210</v>
      </c>
      <c r="AS209" s="80">
        <v>0</v>
      </c>
      <c r="AT209" s="80">
        <v>0</v>
      </c>
      <c r="AU209" s="80"/>
      <c r="AV209" s="80"/>
      <c r="AW209" s="80"/>
      <c r="AX209" s="80"/>
      <c r="AY209" s="80"/>
      <c r="AZ209" s="80"/>
      <c r="BA209" s="80"/>
      <c r="BB209" s="80"/>
      <c r="BC209">
        <v>1</v>
      </c>
      <c r="BD209" s="79" t="str">
        <f>REPLACE(INDEX(GroupVertices[Group],MATCH(Edges[[#This Row],[Vertex 1]],GroupVertices[Vertex],0)),1,1,"")</f>
        <v>2</v>
      </c>
      <c r="BE209" s="79" t="str">
        <f>REPLACE(INDEX(GroupVertices[Group],MATCH(Edges[[#This Row],[Vertex 2]],GroupVertices[Vertex],0)),1,1,"")</f>
        <v>2</v>
      </c>
      <c r="BF209" s="48">
        <v>2</v>
      </c>
      <c r="BG209" s="49">
        <v>5.128205128205129</v>
      </c>
      <c r="BH209" s="48">
        <v>0</v>
      </c>
      <c r="BI209" s="49">
        <v>0</v>
      </c>
      <c r="BJ209" s="48">
        <v>0</v>
      </c>
      <c r="BK209" s="49">
        <v>0</v>
      </c>
      <c r="BL209" s="48">
        <v>37</v>
      </c>
      <c r="BM209" s="49">
        <v>94.87179487179488</v>
      </c>
      <c r="BN209" s="48">
        <v>39</v>
      </c>
    </row>
    <row r="210" spans="1:66" ht="15">
      <c r="A210" s="65" t="s">
        <v>335</v>
      </c>
      <c r="B210" s="65" t="s">
        <v>335</v>
      </c>
      <c r="C210" s="66" t="s">
        <v>4147</v>
      </c>
      <c r="D210" s="67">
        <v>3</v>
      </c>
      <c r="E210" s="68"/>
      <c r="F210" s="69">
        <v>28</v>
      </c>
      <c r="G210" s="66"/>
      <c r="H210" s="70"/>
      <c r="I210" s="71"/>
      <c r="J210" s="71"/>
      <c r="K210" s="34" t="s">
        <v>65</v>
      </c>
      <c r="L210" s="78">
        <v>210</v>
      </c>
      <c r="M210" s="78"/>
      <c r="N210" s="73"/>
      <c r="O210" s="80" t="s">
        <v>210</v>
      </c>
      <c r="P210" s="82">
        <v>43652.792395833334</v>
      </c>
      <c r="Q210" s="80" t="s">
        <v>515</v>
      </c>
      <c r="R210" s="84" t="s">
        <v>605</v>
      </c>
      <c r="S210" s="80" t="s">
        <v>664</v>
      </c>
      <c r="T210" s="80" t="s">
        <v>754</v>
      </c>
      <c r="U210" s="84" t="s">
        <v>837</v>
      </c>
      <c r="V210" s="84" t="s">
        <v>837</v>
      </c>
      <c r="W210" s="82">
        <v>43652.792395833334</v>
      </c>
      <c r="X210" s="86">
        <v>43652</v>
      </c>
      <c r="Y210" s="88" t="s">
        <v>1043</v>
      </c>
      <c r="Z210" s="84" t="s">
        <v>1243</v>
      </c>
      <c r="AA210" s="80"/>
      <c r="AB210" s="80"/>
      <c r="AC210" s="88" t="s">
        <v>1447</v>
      </c>
      <c r="AD210" s="80"/>
      <c r="AE210" s="80" t="b">
        <v>0</v>
      </c>
      <c r="AF210" s="80">
        <v>0</v>
      </c>
      <c r="AG210" s="88" t="s">
        <v>1557</v>
      </c>
      <c r="AH210" s="80" t="b">
        <v>0</v>
      </c>
      <c r="AI210" s="80" t="s">
        <v>1573</v>
      </c>
      <c r="AJ210" s="80"/>
      <c r="AK210" s="88" t="s">
        <v>1557</v>
      </c>
      <c r="AL210" s="80" t="b">
        <v>0</v>
      </c>
      <c r="AM210" s="80">
        <v>0</v>
      </c>
      <c r="AN210" s="88" t="s">
        <v>1557</v>
      </c>
      <c r="AO210" s="80" t="s">
        <v>1609</v>
      </c>
      <c r="AP210" s="80" t="b">
        <v>0</v>
      </c>
      <c r="AQ210" s="88" t="s">
        <v>1447</v>
      </c>
      <c r="AR210" s="80" t="s">
        <v>210</v>
      </c>
      <c r="AS210" s="80">
        <v>0</v>
      </c>
      <c r="AT210" s="80">
        <v>0</v>
      </c>
      <c r="AU210" s="80"/>
      <c r="AV210" s="80"/>
      <c r="AW210" s="80"/>
      <c r="AX210" s="80"/>
      <c r="AY210" s="80"/>
      <c r="AZ210" s="80"/>
      <c r="BA210" s="80"/>
      <c r="BB210" s="80"/>
      <c r="BC210">
        <v>1</v>
      </c>
      <c r="BD210" s="79" t="str">
        <f>REPLACE(INDEX(GroupVertices[Group],MATCH(Edges[[#This Row],[Vertex 1]],GroupVertices[Vertex],0)),1,1,"")</f>
        <v>6</v>
      </c>
      <c r="BE210" s="79" t="str">
        <f>REPLACE(INDEX(GroupVertices[Group],MATCH(Edges[[#This Row],[Vertex 2]],GroupVertices[Vertex],0)),1,1,"")</f>
        <v>6</v>
      </c>
      <c r="BF210" s="48">
        <v>2</v>
      </c>
      <c r="BG210" s="49">
        <v>7.407407407407407</v>
      </c>
      <c r="BH210" s="48">
        <v>0</v>
      </c>
      <c r="BI210" s="49">
        <v>0</v>
      </c>
      <c r="BJ210" s="48">
        <v>0</v>
      </c>
      <c r="BK210" s="49">
        <v>0</v>
      </c>
      <c r="BL210" s="48">
        <v>25</v>
      </c>
      <c r="BM210" s="49">
        <v>92.5925925925926</v>
      </c>
      <c r="BN210" s="48">
        <v>27</v>
      </c>
    </row>
    <row r="211" spans="1:66" ht="15">
      <c r="A211" s="65" t="s">
        <v>335</v>
      </c>
      <c r="B211" s="65" t="s">
        <v>428</v>
      </c>
      <c r="C211" s="66" t="s">
        <v>4147</v>
      </c>
      <c r="D211" s="67">
        <v>3</v>
      </c>
      <c r="E211" s="68"/>
      <c r="F211" s="69">
        <v>28</v>
      </c>
      <c r="G211" s="66"/>
      <c r="H211" s="70"/>
      <c r="I211" s="71"/>
      <c r="J211" s="71"/>
      <c r="K211" s="34" t="s">
        <v>65</v>
      </c>
      <c r="L211" s="78">
        <v>211</v>
      </c>
      <c r="M211" s="78"/>
      <c r="N211" s="73"/>
      <c r="O211" s="80" t="s">
        <v>439</v>
      </c>
      <c r="P211" s="82">
        <v>43657.70872685185</v>
      </c>
      <c r="Q211" s="80" t="s">
        <v>516</v>
      </c>
      <c r="R211" s="84" t="s">
        <v>606</v>
      </c>
      <c r="S211" s="80" t="s">
        <v>647</v>
      </c>
      <c r="T211" s="80" t="s">
        <v>755</v>
      </c>
      <c r="U211" s="80"/>
      <c r="V211" s="84" t="s">
        <v>924</v>
      </c>
      <c r="W211" s="82">
        <v>43657.70872685185</v>
      </c>
      <c r="X211" s="86">
        <v>43657</v>
      </c>
      <c r="Y211" s="88" t="s">
        <v>1044</v>
      </c>
      <c r="Z211" s="84" t="s">
        <v>1244</v>
      </c>
      <c r="AA211" s="80"/>
      <c r="AB211" s="80"/>
      <c r="AC211" s="88" t="s">
        <v>1448</v>
      </c>
      <c r="AD211" s="80"/>
      <c r="AE211" s="80" t="b">
        <v>0</v>
      </c>
      <c r="AF211" s="80">
        <v>0</v>
      </c>
      <c r="AG211" s="88" t="s">
        <v>1568</v>
      </c>
      <c r="AH211" s="80" t="b">
        <v>0</v>
      </c>
      <c r="AI211" s="80" t="s">
        <v>1573</v>
      </c>
      <c r="AJ211" s="80"/>
      <c r="AK211" s="88" t="s">
        <v>1557</v>
      </c>
      <c r="AL211" s="80" t="b">
        <v>0</v>
      </c>
      <c r="AM211" s="80">
        <v>0</v>
      </c>
      <c r="AN211" s="88" t="s">
        <v>1557</v>
      </c>
      <c r="AO211" s="80" t="s">
        <v>1609</v>
      </c>
      <c r="AP211" s="80" t="b">
        <v>0</v>
      </c>
      <c r="AQ211" s="88" t="s">
        <v>1448</v>
      </c>
      <c r="AR211" s="80" t="s">
        <v>210</v>
      </c>
      <c r="AS211" s="80">
        <v>0</v>
      </c>
      <c r="AT211" s="80">
        <v>0</v>
      </c>
      <c r="AU211" s="80"/>
      <c r="AV211" s="80"/>
      <c r="AW211" s="80"/>
      <c r="AX211" s="80"/>
      <c r="AY211" s="80"/>
      <c r="AZ211" s="80"/>
      <c r="BA211" s="80"/>
      <c r="BB211" s="80"/>
      <c r="BC211">
        <v>1</v>
      </c>
      <c r="BD211" s="79" t="str">
        <f>REPLACE(INDEX(GroupVertices[Group],MATCH(Edges[[#This Row],[Vertex 1]],GroupVertices[Vertex],0)),1,1,"")</f>
        <v>6</v>
      </c>
      <c r="BE211" s="79" t="str">
        <f>REPLACE(INDEX(GroupVertices[Group],MATCH(Edges[[#This Row],[Vertex 2]],GroupVertices[Vertex],0)),1,1,"")</f>
        <v>6</v>
      </c>
      <c r="BF211" s="48"/>
      <c r="BG211" s="49"/>
      <c r="BH211" s="48"/>
      <c r="BI211" s="49"/>
      <c r="BJ211" s="48"/>
      <c r="BK211" s="49"/>
      <c r="BL211" s="48"/>
      <c r="BM211" s="49"/>
      <c r="BN211" s="48"/>
    </row>
    <row r="212" spans="1:66" ht="15">
      <c r="A212" s="65" t="s">
        <v>335</v>
      </c>
      <c r="B212" s="65" t="s">
        <v>429</v>
      </c>
      <c r="C212" s="66" t="s">
        <v>4147</v>
      </c>
      <c r="D212" s="67">
        <v>3</v>
      </c>
      <c r="E212" s="68"/>
      <c r="F212" s="69">
        <v>28</v>
      </c>
      <c r="G212" s="66"/>
      <c r="H212" s="70"/>
      <c r="I212" s="71"/>
      <c r="J212" s="71"/>
      <c r="K212" s="34" t="s">
        <v>65</v>
      </c>
      <c r="L212" s="78">
        <v>212</v>
      </c>
      <c r="M212" s="78"/>
      <c r="N212" s="73"/>
      <c r="O212" s="80" t="s">
        <v>440</v>
      </c>
      <c r="P212" s="82">
        <v>43657.70872685185</v>
      </c>
      <c r="Q212" s="80" t="s">
        <v>516</v>
      </c>
      <c r="R212" s="84" t="s">
        <v>606</v>
      </c>
      <c r="S212" s="80" t="s">
        <v>647</v>
      </c>
      <c r="T212" s="80" t="s">
        <v>755</v>
      </c>
      <c r="U212" s="80"/>
      <c r="V212" s="84" t="s">
        <v>924</v>
      </c>
      <c r="W212" s="82">
        <v>43657.70872685185</v>
      </c>
      <c r="X212" s="86">
        <v>43657</v>
      </c>
      <c r="Y212" s="88" t="s">
        <v>1044</v>
      </c>
      <c r="Z212" s="84" t="s">
        <v>1244</v>
      </c>
      <c r="AA212" s="80"/>
      <c r="AB212" s="80"/>
      <c r="AC212" s="88" t="s">
        <v>1448</v>
      </c>
      <c r="AD212" s="80"/>
      <c r="AE212" s="80" t="b">
        <v>0</v>
      </c>
      <c r="AF212" s="80">
        <v>0</v>
      </c>
      <c r="AG212" s="88" t="s">
        <v>1568</v>
      </c>
      <c r="AH212" s="80" t="b">
        <v>0</v>
      </c>
      <c r="AI212" s="80" t="s">
        <v>1573</v>
      </c>
      <c r="AJ212" s="80"/>
      <c r="AK212" s="88" t="s">
        <v>1557</v>
      </c>
      <c r="AL212" s="80" t="b">
        <v>0</v>
      </c>
      <c r="AM212" s="80">
        <v>0</v>
      </c>
      <c r="AN212" s="88" t="s">
        <v>1557</v>
      </c>
      <c r="AO212" s="80" t="s">
        <v>1609</v>
      </c>
      <c r="AP212" s="80" t="b">
        <v>0</v>
      </c>
      <c r="AQ212" s="88" t="s">
        <v>1448</v>
      </c>
      <c r="AR212" s="80" t="s">
        <v>210</v>
      </c>
      <c r="AS212" s="80">
        <v>0</v>
      </c>
      <c r="AT212" s="80">
        <v>0</v>
      </c>
      <c r="AU212" s="80"/>
      <c r="AV212" s="80"/>
      <c r="AW212" s="80"/>
      <c r="AX212" s="80"/>
      <c r="AY212" s="80"/>
      <c r="AZ212" s="80"/>
      <c r="BA212" s="80"/>
      <c r="BB212" s="80"/>
      <c r="BC212">
        <v>1</v>
      </c>
      <c r="BD212" s="79" t="str">
        <f>REPLACE(INDEX(GroupVertices[Group],MATCH(Edges[[#This Row],[Vertex 1]],GroupVertices[Vertex],0)),1,1,"")</f>
        <v>6</v>
      </c>
      <c r="BE212" s="79" t="str">
        <f>REPLACE(INDEX(GroupVertices[Group],MATCH(Edges[[#This Row],[Vertex 2]],GroupVertices[Vertex],0)),1,1,"")</f>
        <v>6</v>
      </c>
      <c r="BF212" s="48">
        <v>1</v>
      </c>
      <c r="BG212" s="49">
        <v>3.4482758620689653</v>
      </c>
      <c r="BH212" s="48">
        <v>1</v>
      </c>
      <c r="BI212" s="49">
        <v>3.4482758620689653</v>
      </c>
      <c r="BJ212" s="48">
        <v>0</v>
      </c>
      <c r="BK212" s="49">
        <v>0</v>
      </c>
      <c r="BL212" s="48">
        <v>27</v>
      </c>
      <c r="BM212" s="49">
        <v>93.10344827586206</v>
      </c>
      <c r="BN212" s="48">
        <v>29</v>
      </c>
    </row>
    <row r="213" spans="1:66" ht="15">
      <c r="A213" s="65" t="s">
        <v>336</v>
      </c>
      <c r="B213" s="65" t="s">
        <v>336</v>
      </c>
      <c r="C213" s="66" t="s">
        <v>4147</v>
      </c>
      <c r="D213" s="67">
        <v>3</v>
      </c>
      <c r="E213" s="68"/>
      <c r="F213" s="69">
        <v>28</v>
      </c>
      <c r="G213" s="66"/>
      <c r="H213" s="70"/>
      <c r="I213" s="71"/>
      <c r="J213" s="71"/>
      <c r="K213" s="34" t="s">
        <v>65</v>
      </c>
      <c r="L213" s="78">
        <v>213</v>
      </c>
      <c r="M213" s="78"/>
      <c r="N213" s="73"/>
      <c r="O213" s="80" t="s">
        <v>210</v>
      </c>
      <c r="P213" s="82">
        <v>43657.83833333333</v>
      </c>
      <c r="Q213" s="80" t="s">
        <v>517</v>
      </c>
      <c r="R213" s="80"/>
      <c r="S213" s="80"/>
      <c r="T213" s="80" t="s">
        <v>756</v>
      </c>
      <c r="U213" s="80"/>
      <c r="V213" s="84" t="s">
        <v>925</v>
      </c>
      <c r="W213" s="82">
        <v>43657.83833333333</v>
      </c>
      <c r="X213" s="86">
        <v>43657</v>
      </c>
      <c r="Y213" s="88" t="s">
        <v>1045</v>
      </c>
      <c r="Z213" s="84" t="s">
        <v>1245</v>
      </c>
      <c r="AA213" s="80"/>
      <c r="AB213" s="80"/>
      <c r="AC213" s="88" t="s">
        <v>1449</v>
      </c>
      <c r="AD213" s="88" t="s">
        <v>1554</v>
      </c>
      <c r="AE213" s="80" t="b">
        <v>0</v>
      </c>
      <c r="AF213" s="80">
        <v>0</v>
      </c>
      <c r="AG213" s="88" t="s">
        <v>1569</v>
      </c>
      <c r="AH213" s="80" t="b">
        <v>0</v>
      </c>
      <c r="AI213" s="80" t="s">
        <v>1575</v>
      </c>
      <c r="AJ213" s="80"/>
      <c r="AK213" s="88" t="s">
        <v>1557</v>
      </c>
      <c r="AL213" s="80" t="b">
        <v>0</v>
      </c>
      <c r="AM213" s="80">
        <v>0</v>
      </c>
      <c r="AN213" s="88" t="s">
        <v>1557</v>
      </c>
      <c r="AO213" s="80" t="s">
        <v>1588</v>
      </c>
      <c r="AP213" s="80" t="b">
        <v>0</v>
      </c>
      <c r="AQ213" s="88" t="s">
        <v>1554</v>
      </c>
      <c r="AR213" s="80" t="s">
        <v>210</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v>1</v>
      </c>
      <c r="BG213" s="49">
        <v>8.333333333333334</v>
      </c>
      <c r="BH213" s="48">
        <v>0</v>
      </c>
      <c r="BI213" s="49">
        <v>0</v>
      </c>
      <c r="BJ213" s="48">
        <v>0</v>
      </c>
      <c r="BK213" s="49">
        <v>0</v>
      </c>
      <c r="BL213" s="48">
        <v>11</v>
      </c>
      <c r="BM213" s="49">
        <v>91.66666666666667</v>
      </c>
      <c r="BN213" s="48">
        <v>12</v>
      </c>
    </row>
    <row r="214" spans="1:66" ht="15">
      <c r="A214" s="65" t="s">
        <v>337</v>
      </c>
      <c r="B214" s="65" t="s">
        <v>430</v>
      </c>
      <c r="C214" s="66" t="s">
        <v>4147</v>
      </c>
      <c r="D214" s="67">
        <v>3</v>
      </c>
      <c r="E214" s="68"/>
      <c r="F214" s="69">
        <v>28</v>
      </c>
      <c r="G214" s="66"/>
      <c r="H214" s="70"/>
      <c r="I214" s="71"/>
      <c r="J214" s="71"/>
      <c r="K214" s="34" t="s">
        <v>65</v>
      </c>
      <c r="L214" s="78">
        <v>214</v>
      </c>
      <c r="M214" s="78"/>
      <c r="N214" s="73"/>
      <c r="O214" s="80" t="s">
        <v>440</v>
      </c>
      <c r="P214" s="82">
        <v>43657.84520833333</v>
      </c>
      <c r="Q214" s="80" t="s">
        <v>518</v>
      </c>
      <c r="R214" s="80"/>
      <c r="S214" s="80"/>
      <c r="T214" s="80" t="s">
        <v>701</v>
      </c>
      <c r="U214" s="80"/>
      <c r="V214" s="84" t="s">
        <v>926</v>
      </c>
      <c r="W214" s="82">
        <v>43657.84520833333</v>
      </c>
      <c r="X214" s="86">
        <v>43657</v>
      </c>
      <c r="Y214" s="88" t="s">
        <v>1046</v>
      </c>
      <c r="Z214" s="84" t="s">
        <v>1246</v>
      </c>
      <c r="AA214" s="80"/>
      <c r="AB214" s="80"/>
      <c r="AC214" s="88" t="s">
        <v>1450</v>
      </c>
      <c r="AD214" s="88" t="s">
        <v>1555</v>
      </c>
      <c r="AE214" s="80" t="b">
        <v>0</v>
      </c>
      <c r="AF214" s="80">
        <v>0</v>
      </c>
      <c r="AG214" s="88" t="s">
        <v>1570</v>
      </c>
      <c r="AH214" s="80" t="b">
        <v>0</v>
      </c>
      <c r="AI214" s="80" t="s">
        <v>1573</v>
      </c>
      <c r="AJ214" s="80"/>
      <c r="AK214" s="88" t="s">
        <v>1557</v>
      </c>
      <c r="AL214" s="80" t="b">
        <v>0</v>
      </c>
      <c r="AM214" s="80">
        <v>0</v>
      </c>
      <c r="AN214" s="88" t="s">
        <v>1557</v>
      </c>
      <c r="AO214" s="80" t="s">
        <v>1588</v>
      </c>
      <c r="AP214" s="80" t="b">
        <v>0</v>
      </c>
      <c r="AQ214" s="88" t="s">
        <v>1555</v>
      </c>
      <c r="AR214" s="80" t="s">
        <v>210</v>
      </c>
      <c r="AS214" s="80">
        <v>0</v>
      </c>
      <c r="AT214" s="80">
        <v>0</v>
      </c>
      <c r="AU214" s="80"/>
      <c r="AV214" s="80"/>
      <c r="AW214" s="80"/>
      <c r="AX214" s="80"/>
      <c r="AY214" s="80"/>
      <c r="AZ214" s="80"/>
      <c r="BA214" s="80"/>
      <c r="BB214" s="80"/>
      <c r="BC214">
        <v>1</v>
      </c>
      <c r="BD214" s="79" t="str">
        <f>REPLACE(INDEX(GroupVertices[Group],MATCH(Edges[[#This Row],[Vertex 1]],GroupVertices[Vertex],0)),1,1,"")</f>
        <v>22</v>
      </c>
      <c r="BE214" s="79" t="str">
        <f>REPLACE(INDEX(GroupVertices[Group],MATCH(Edges[[#This Row],[Vertex 2]],GroupVertices[Vertex],0)),1,1,"")</f>
        <v>22</v>
      </c>
      <c r="BF214" s="48">
        <v>0</v>
      </c>
      <c r="BG214" s="49">
        <v>0</v>
      </c>
      <c r="BH214" s="48">
        <v>0</v>
      </c>
      <c r="BI214" s="49">
        <v>0</v>
      </c>
      <c r="BJ214" s="48">
        <v>0</v>
      </c>
      <c r="BK214" s="49">
        <v>0</v>
      </c>
      <c r="BL214" s="48">
        <v>4</v>
      </c>
      <c r="BM214" s="49">
        <v>100</v>
      </c>
      <c r="BN214" s="48">
        <v>4</v>
      </c>
    </row>
    <row r="215" spans="1:66" ht="15">
      <c r="A215" s="65" t="s">
        <v>338</v>
      </c>
      <c r="B215" s="65" t="s">
        <v>343</v>
      </c>
      <c r="C215" s="66" t="s">
        <v>4151</v>
      </c>
      <c r="D215" s="67">
        <v>10</v>
      </c>
      <c r="E215" s="68"/>
      <c r="F215" s="69">
        <v>5</v>
      </c>
      <c r="G215" s="66"/>
      <c r="H215" s="70"/>
      <c r="I215" s="71"/>
      <c r="J215" s="71"/>
      <c r="K215" s="34" t="s">
        <v>65</v>
      </c>
      <c r="L215" s="78">
        <v>215</v>
      </c>
      <c r="M215" s="78"/>
      <c r="N215" s="73"/>
      <c r="O215" s="80" t="s">
        <v>438</v>
      </c>
      <c r="P215" s="82">
        <v>43650.98097222222</v>
      </c>
      <c r="Q215" s="80" t="s">
        <v>454</v>
      </c>
      <c r="R215" s="84" t="s">
        <v>563</v>
      </c>
      <c r="S215" s="80" t="s">
        <v>640</v>
      </c>
      <c r="T215" s="80" t="s">
        <v>691</v>
      </c>
      <c r="U215" s="80"/>
      <c r="V215" s="84" t="s">
        <v>927</v>
      </c>
      <c r="W215" s="82">
        <v>43650.98097222222</v>
      </c>
      <c r="X215" s="86">
        <v>43650</v>
      </c>
      <c r="Y215" s="88" t="s">
        <v>1047</v>
      </c>
      <c r="Z215" s="84" t="s">
        <v>1247</v>
      </c>
      <c r="AA215" s="80"/>
      <c r="AB215" s="80"/>
      <c r="AC215" s="88" t="s">
        <v>1451</v>
      </c>
      <c r="AD215" s="80"/>
      <c r="AE215" s="80" t="b">
        <v>0</v>
      </c>
      <c r="AF215" s="80">
        <v>0</v>
      </c>
      <c r="AG215" s="88" t="s">
        <v>1557</v>
      </c>
      <c r="AH215" s="80" t="b">
        <v>0</v>
      </c>
      <c r="AI215" s="80" t="s">
        <v>1573</v>
      </c>
      <c r="AJ215" s="80"/>
      <c r="AK215" s="88" t="s">
        <v>1557</v>
      </c>
      <c r="AL215" s="80" t="b">
        <v>0</v>
      </c>
      <c r="AM215" s="80">
        <v>5</v>
      </c>
      <c r="AN215" s="88" t="s">
        <v>1507</v>
      </c>
      <c r="AO215" s="80" t="s">
        <v>1589</v>
      </c>
      <c r="AP215" s="80" t="b">
        <v>0</v>
      </c>
      <c r="AQ215" s="88" t="s">
        <v>1507</v>
      </c>
      <c r="AR215" s="80" t="s">
        <v>210</v>
      </c>
      <c r="AS215" s="80">
        <v>0</v>
      </c>
      <c r="AT215" s="80">
        <v>0</v>
      </c>
      <c r="AU215" s="80"/>
      <c r="AV215" s="80"/>
      <c r="AW215" s="80"/>
      <c r="AX215" s="80"/>
      <c r="AY215" s="80"/>
      <c r="AZ215" s="80"/>
      <c r="BA215" s="80"/>
      <c r="BB215" s="80"/>
      <c r="BC215">
        <v>9</v>
      </c>
      <c r="BD215" s="79" t="str">
        <f>REPLACE(INDEX(GroupVertices[Group],MATCH(Edges[[#This Row],[Vertex 1]],GroupVertices[Vertex],0)),1,1,"")</f>
        <v>3</v>
      </c>
      <c r="BE215" s="79" t="str">
        <f>REPLACE(INDEX(GroupVertices[Group],MATCH(Edges[[#This Row],[Vertex 2]],GroupVertices[Vertex],0)),1,1,"")</f>
        <v>3</v>
      </c>
      <c r="BF215" s="48">
        <v>0</v>
      </c>
      <c r="BG215" s="49">
        <v>0</v>
      </c>
      <c r="BH215" s="48">
        <v>0</v>
      </c>
      <c r="BI215" s="49">
        <v>0</v>
      </c>
      <c r="BJ215" s="48">
        <v>0</v>
      </c>
      <c r="BK215" s="49">
        <v>0</v>
      </c>
      <c r="BL215" s="48">
        <v>24</v>
      </c>
      <c r="BM215" s="49">
        <v>100</v>
      </c>
      <c r="BN215" s="48">
        <v>24</v>
      </c>
    </row>
    <row r="216" spans="1:66" ht="15">
      <c r="A216" s="65" t="s">
        <v>338</v>
      </c>
      <c r="B216" s="65" t="s">
        <v>343</v>
      </c>
      <c r="C216" s="66" t="s">
        <v>4151</v>
      </c>
      <c r="D216" s="67">
        <v>10</v>
      </c>
      <c r="E216" s="68"/>
      <c r="F216" s="69">
        <v>5</v>
      </c>
      <c r="G216" s="66"/>
      <c r="H216" s="70"/>
      <c r="I216" s="71"/>
      <c r="J216" s="71"/>
      <c r="K216" s="34" t="s">
        <v>65</v>
      </c>
      <c r="L216" s="78">
        <v>216</v>
      </c>
      <c r="M216" s="78"/>
      <c r="N216" s="73"/>
      <c r="O216" s="80" t="s">
        <v>438</v>
      </c>
      <c r="P216" s="82">
        <v>43650.98106481481</v>
      </c>
      <c r="Q216" s="80" t="s">
        <v>455</v>
      </c>
      <c r="R216" s="84" t="s">
        <v>564</v>
      </c>
      <c r="S216" s="80" t="s">
        <v>641</v>
      </c>
      <c r="T216" s="80" t="s">
        <v>692</v>
      </c>
      <c r="U216" s="80"/>
      <c r="V216" s="84" t="s">
        <v>927</v>
      </c>
      <c r="W216" s="82">
        <v>43650.98106481481</v>
      </c>
      <c r="X216" s="86">
        <v>43650</v>
      </c>
      <c r="Y216" s="88" t="s">
        <v>1048</v>
      </c>
      <c r="Z216" s="84" t="s">
        <v>1248</v>
      </c>
      <c r="AA216" s="80"/>
      <c r="AB216" s="80"/>
      <c r="AC216" s="88" t="s">
        <v>1452</v>
      </c>
      <c r="AD216" s="80"/>
      <c r="AE216" s="80" t="b">
        <v>0</v>
      </c>
      <c r="AF216" s="80">
        <v>0</v>
      </c>
      <c r="AG216" s="88" t="s">
        <v>1557</v>
      </c>
      <c r="AH216" s="80" t="b">
        <v>0</v>
      </c>
      <c r="AI216" s="80" t="s">
        <v>1575</v>
      </c>
      <c r="AJ216" s="80"/>
      <c r="AK216" s="88" t="s">
        <v>1557</v>
      </c>
      <c r="AL216" s="80" t="b">
        <v>0</v>
      </c>
      <c r="AM216" s="80">
        <v>5</v>
      </c>
      <c r="AN216" s="88" t="s">
        <v>1509</v>
      </c>
      <c r="AO216" s="80" t="s">
        <v>1589</v>
      </c>
      <c r="AP216" s="80" t="b">
        <v>0</v>
      </c>
      <c r="AQ216" s="88" t="s">
        <v>1509</v>
      </c>
      <c r="AR216" s="80" t="s">
        <v>210</v>
      </c>
      <c r="AS216" s="80">
        <v>0</v>
      </c>
      <c r="AT216" s="80">
        <v>0</v>
      </c>
      <c r="AU216" s="80"/>
      <c r="AV216" s="80"/>
      <c r="AW216" s="80"/>
      <c r="AX216" s="80"/>
      <c r="AY216" s="80"/>
      <c r="AZ216" s="80"/>
      <c r="BA216" s="80"/>
      <c r="BB216" s="80"/>
      <c r="BC216">
        <v>9</v>
      </c>
      <c r="BD216" s="79" t="str">
        <f>REPLACE(INDEX(GroupVertices[Group],MATCH(Edges[[#This Row],[Vertex 1]],GroupVertices[Vertex],0)),1,1,"")</f>
        <v>3</v>
      </c>
      <c r="BE216" s="79" t="str">
        <f>REPLACE(INDEX(GroupVertices[Group],MATCH(Edges[[#This Row],[Vertex 2]],GroupVertices[Vertex],0)),1,1,"")</f>
        <v>3</v>
      </c>
      <c r="BF216" s="48">
        <v>0</v>
      </c>
      <c r="BG216" s="49">
        <v>0</v>
      </c>
      <c r="BH216" s="48">
        <v>1</v>
      </c>
      <c r="BI216" s="49">
        <v>4.761904761904762</v>
      </c>
      <c r="BJ216" s="48">
        <v>0</v>
      </c>
      <c r="BK216" s="49">
        <v>0</v>
      </c>
      <c r="BL216" s="48">
        <v>20</v>
      </c>
      <c r="BM216" s="49">
        <v>95.23809523809524</v>
      </c>
      <c r="BN216" s="48">
        <v>21</v>
      </c>
    </row>
    <row r="217" spans="1:66" ht="15">
      <c r="A217" s="65" t="s">
        <v>338</v>
      </c>
      <c r="B217" s="65" t="s">
        <v>343</v>
      </c>
      <c r="C217" s="66" t="s">
        <v>4151</v>
      </c>
      <c r="D217" s="67">
        <v>10</v>
      </c>
      <c r="E217" s="68"/>
      <c r="F217" s="69">
        <v>5</v>
      </c>
      <c r="G217" s="66"/>
      <c r="H217" s="70"/>
      <c r="I217" s="71"/>
      <c r="J217" s="71"/>
      <c r="K217" s="34" t="s">
        <v>65</v>
      </c>
      <c r="L217" s="78">
        <v>217</v>
      </c>
      <c r="M217" s="78"/>
      <c r="N217" s="73"/>
      <c r="O217" s="80" t="s">
        <v>438</v>
      </c>
      <c r="P217" s="82">
        <v>43650.98107638889</v>
      </c>
      <c r="Q217" s="80" t="s">
        <v>456</v>
      </c>
      <c r="R217" s="84" t="s">
        <v>565</v>
      </c>
      <c r="S217" s="80" t="s">
        <v>642</v>
      </c>
      <c r="T217" s="80" t="s">
        <v>693</v>
      </c>
      <c r="U217" s="80"/>
      <c r="V217" s="84" t="s">
        <v>927</v>
      </c>
      <c r="W217" s="82">
        <v>43650.98107638889</v>
      </c>
      <c r="X217" s="86">
        <v>43650</v>
      </c>
      <c r="Y217" s="88" t="s">
        <v>1049</v>
      </c>
      <c r="Z217" s="84" t="s">
        <v>1249</v>
      </c>
      <c r="AA217" s="80"/>
      <c r="AB217" s="80"/>
      <c r="AC217" s="88" t="s">
        <v>1453</v>
      </c>
      <c r="AD217" s="80"/>
      <c r="AE217" s="80" t="b">
        <v>0</v>
      </c>
      <c r="AF217" s="80">
        <v>0</v>
      </c>
      <c r="AG217" s="88" t="s">
        <v>1557</v>
      </c>
      <c r="AH217" s="80" t="b">
        <v>0</v>
      </c>
      <c r="AI217" s="80" t="s">
        <v>1575</v>
      </c>
      <c r="AJ217" s="80"/>
      <c r="AK217" s="88" t="s">
        <v>1557</v>
      </c>
      <c r="AL217" s="80" t="b">
        <v>0</v>
      </c>
      <c r="AM217" s="80">
        <v>6</v>
      </c>
      <c r="AN217" s="88" t="s">
        <v>1508</v>
      </c>
      <c r="AO217" s="80" t="s">
        <v>1589</v>
      </c>
      <c r="AP217" s="80" t="b">
        <v>0</v>
      </c>
      <c r="AQ217" s="88" t="s">
        <v>1508</v>
      </c>
      <c r="AR217" s="80" t="s">
        <v>210</v>
      </c>
      <c r="AS217" s="80">
        <v>0</v>
      </c>
      <c r="AT217" s="80">
        <v>0</v>
      </c>
      <c r="AU217" s="80"/>
      <c r="AV217" s="80"/>
      <c r="AW217" s="80"/>
      <c r="AX217" s="80"/>
      <c r="AY217" s="80"/>
      <c r="AZ217" s="80"/>
      <c r="BA217" s="80"/>
      <c r="BB217" s="80"/>
      <c r="BC217">
        <v>9</v>
      </c>
      <c r="BD217" s="79" t="str">
        <f>REPLACE(INDEX(GroupVertices[Group],MATCH(Edges[[#This Row],[Vertex 1]],GroupVertices[Vertex],0)),1,1,"")</f>
        <v>3</v>
      </c>
      <c r="BE217" s="79" t="str">
        <f>REPLACE(INDEX(GroupVertices[Group],MATCH(Edges[[#This Row],[Vertex 2]],GroupVertices[Vertex],0)),1,1,"")</f>
        <v>3</v>
      </c>
      <c r="BF217" s="48">
        <v>0</v>
      </c>
      <c r="BG217" s="49">
        <v>0</v>
      </c>
      <c r="BH217" s="48">
        <v>1</v>
      </c>
      <c r="BI217" s="49">
        <v>4.761904761904762</v>
      </c>
      <c r="BJ217" s="48">
        <v>0</v>
      </c>
      <c r="BK217" s="49">
        <v>0</v>
      </c>
      <c r="BL217" s="48">
        <v>20</v>
      </c>
      <c r="BM217" s="49">
        <v>95.23809523809524</v>
      </c>
      <c r="BN217" s="48">
        <v>21</v>
      </c>
    </row>
    <row r="218" spans="1:66" ht="15">
      <c r="A218" s="65" t="s">
        <v>338</v>
      </c>
      <c r="B218" s="65" t="s">
        <v>343</v>
      </c>
      <c r="C218" s="66" t="s">
        <v>4151</v>
      </c>
      <c r="D218" s="67">
        <v>10</v>
      </c>
      <c r="E218" s="68"/>
      <c r="F218" s="69">
        <v>5</v>
      </c>
      <c r="G218" s="66"/>
      <c r="H218" s="70"/>
      <c r="I218" s="71"/>
      <c r="J218" s="71"/>
      <c r="K218" s="34" t="s">
        <v>65</v>
      </c>
      <c r="L218" s="78">
        <v>218</v>
      </c>
      <c r="M218" s="78"/>
      <c r="N218" s="73"/>
      <c r="O218" s="80" t="s">
        <v>438</v>
      </c>
      <c r="P218" s="82">
        <v>43650.981099537035</v>
      </c>
      <c r="Q218" s="80" t="s">
        <v>462</v>
      </c>
      <c r="R218" s="84" t="s">
        <v>570</v>
      </c>
      <c r="S218" s="80" t="s">
        <v>646</v>
      </c>
      <c r="T218" s="80"/>
      <c r="U218" s="80"/>
      <c r="V218" s="84" t="s">
        <v>927</v>
      </c>
      <c r="W218" s="82">
        <v>43650.981099537035</v>
      </c>
      <c r="X218" s="86">
        <v>43650</v>
      </c>
      <c r="Y218" s="88" t="s">
        <v>1050</v>
      </c>
      <c r="Z218" s="84" t="s">
        <v>1250</v>
      </c>
      <c r="AA218" s="80"/>
      <c r="AB218" s="80"/>
      <c r="AC218" s="88" t="s">
        <v>1454</v>
      </c>
      <c r="AD218" s="80"/>
      <c r="AE218" s="80" t="b">
        <v>0</v>
      </c>
      <c r="AF218" s="80">
        <v>0</v>
      </c>
      <c r="AG218" s="88" t="s">
        <v>1557</v>
      </c>
      <c r="AH218" s="80" t="b">
        <v>0</v>
      </c>
      <c r="AI218" s="80" t="s">
        <v>1573</v>
      </c>
      <c r="AJ218" s="80"/>
      <c r="AK218" s="88" t="s">
        <v>1557</v>
      </c>
      <c r="AL218" s="80" t="b">
        <v>0</v>
      </c>
      <c r="AM218" s="80">
        <v>8</v>
      </c>
      <c r="AN218" s="88" t="s">
        <v>1493</v>
      </c>
      <c r="AO218" s="80" t="s">
        <v>1589</v>
      </c>
      <c r="AP218" s="80" t="b">
        <v>0</v>
      </c>
      <c r="AQ218" s="88" t="s">
        <v>1493</v>
      </c>
      <c r="AR218" s="80" t="s">
        <v>210</v>
      </c>
      <c r="AS218" s="80">
        <v>0</v>
      </c>
      <c r="AT218" s="80">
        <v>0</v>
      </c>
      <c r="AU218" s="80"/>
      <c r="AV218" s="80"/>
      <c r="AW218" s="80"/>
      <c r="AX218" s="80"/>
      <c r="AY218" s="80"/>
      <c r="AZ218" s="80"/>
      <c r="BA218" s="80"/>
      <c r="BB218" s="80"/>
      <c r="BC218">
        <v>9</v>
      </c>
      <c r="BD218" s="79" t="str">
        <f>REPLACE(INDEX(GroupVertices[Group],MATCH(Edges[[#This Row],[Vertex 1]],GroupVertices[Vertex],0)),1,1,"")</f>
        <v>3</v>
      </c>
      <c r="BE218" s="79" t="str">
        <f>REPLACE(INDEX(GroupVertices[Group],MATCH(Edges[[#This Row],[Vertex 2]],GroupVertices[Vertex],0)),1,1,"")</f>
        <v>3</v>
      </c>
      <c r="BF218" s="48"/>
      <c r="BG218" s="49"/>
      <c r="BH218" s="48"/>
      <c r="BI218" s="49"/>
      <c r="BJ218" s="48"/>
      <c r="BK218" s="49"/>
      <c r="BL218" s="48"/>
      <c r="BM218" s="49"/>
      <c r="BN218" s="48"/>
    </row>
    <row r="219" spans="1:66" ht="15">
      <c r="A219" s="65" t="s">
        <v>338</v>
      </c>
      <c r="B219" s="65" t="s">
        <v>363</v>
      </c>
      <c r="C219" s="66" t="s">
        <v>4147</v>
      </c>
      <c r="D219" s="67">
        <v>3</v>
      </c>
      <c r="E219" s="68"/>
      <c r="F219" s="69">
        <v>28</v>
      </c>
      <c r="G219" s="66"/>
      <c r="H219" s="70"/>
      <c r="I219" s="71"/>
      <c r="J219" s="71"/>
      <c r="K219" s="34" t="s">
        <v>65</v>
      </c>
      <c r="L219" s="78">
        <v>219</v>
      </c>
      <c r="M219" s="78"/>
      <c r="N219" s="73"/>
      <c r="O219" s="80" t="s">
        <v>439</v>
      </c>
      <c r="P219" s="82">
        <v>43650.981099537035</v>
      </c>
      <c r="Q219" s="80" t="s">
        <v>462</v>
      </c>
      <c r="R219" s="84" t="s">
        <v>570</v>
      </c>
      <c r="S219" s="80" t="s">
        <v>646</v>
      </c>
      <c r="T219" s="80"/>
      <c r="U219" s="80"/>
      <c r="V219" s="84" t="s">
        <v>927</v>
      </c>
      <c r="W219" s="82">
        <v>43650.981099537035</v>
      </c>
      <c r="X219" s="86">
        <v>43650</v>
      </c>
      <c r="Y219" s="88" t="s">
        <v>1050</v>
      </c>
      <c r="Z219" s="84" t="s">
        <v>1250</v>
      </c>
      <c r="AA219" s="80"/>
      <c r="AB219" s="80"/>
      <c r="AC219" s="88" t="s">
        <v>1454</v>
      </c>
      <c r="AD219" s="80"/>
      <c r="AE219" s="80" t="b">
        <v>0</v>
      </c>
      <c r="AF219" s="80">
        <v>0</v>
      </c>
      <c r="AG219" s="88" t="s">
        <v>1557</v>
      </c>
      <c r="AH219" s="80" t="b">
        <v>0</v>
      </c>
      <c r="AI219" s="80" t="s">
        <v>1573</v>
      </c>
      <c r="AJ219" s="80"/>
      <c r="AK219" s="88" t="s">
        <v>1557</v>
      </c>
      <c r="AL219" s="80" t="b">
        <v>0</v>
      </c>
      <c r="AM219" s="80">
        <v>8</v>
      </c>
      <c r="AN219" s="88" t="s">
        <v>1493</v>
      </c>
      <c r="AO219" s="80" t="s">
        <v>1589</v>
      </c>
      <c r="AP219" s="80" t="b">
        <v>0</v>
      </c>
      <c r="AQ219" s="88" t="s">
        <v>1493</v>
      </c>
      <c r="AR219" s="80" t="s">
        <v>210</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3</v>
      </c>
      <c r="BF219" s="48">
        <v>1</v>
      </c>
      <c r="BG219" s="49">
        <v>3.125</v>
      </c>
      <c r="BH219" s="48">
        <v>2</v>
      </c>
      <c r="BI219" s="49">
        <v>6.25</v>
      </c>
      <c r="BJ219" s="48">
        <v>0</v>
      </c>
      <c r="BK219" s="49">
        <v>0</v>
      </c>
      <c r="BL219" s="48">
        <v>29</v>
      </c>
      <c r="BM219" s="49">
        <v>90.625</v>
      </c>
      <c r="BN219" s="48">
        <v>32</v>
      </c>
    </row>
    <row r="220" spans="1:66" ht="15">
      <c r="A220" s="65" t="s">
        <v>338</v>
      </c>
      <c r="B220" s="65" t="s">
        <v>342</v>
      </c>
      <c r="C220" s="66" t="s">
        <v>4147</v>
      </c>
      <c r="D220" s="67">
        <v>3</v>
      </c>
      <c r="E220" s="68"/>
      <c r="F220" s="69">
        <v>28</v>
      </c>
      <c r="G220" s="66"/>
      <c r="H220" s="70"/>
      <c r="I220" s="71"/>
      <c r="J220" s="71"/>
      <c r="K220" s="34" t="s">
        <v>65</v>
      </c>
      <c r="L220" s="78">
        <v>220</v>
      </c>
      <c r="M220" s="78"/>
      <c r="N220" s="73"/>
      <c r="O220" s="80" t="s">
        <v>438</v>
      </c>
      <c r="P220" s="82">
        <v>43650.98116898148</v>
      </c>
      <c r="Q220" s="80" t="s">
        <v>452</v>
      </c>
      <c r="R220" s="84" t="s">
        <v>561</v>
      </c>
      <c r="S220" s="80" t="s">
        <v>638</v>
      </c>
      <c r="T220" s="80"/>
      <c r="U220" s="80"/>
      <c r="V220" s="84" t="s">
        <v>927</v>
      </c>
      <c r="W220" s="82">
        <v>43650.98116898148</v>
      </c>
      <c r="X220" s="86">
        <v>43650</v>
      </c>
      <c r="Y220" s="88" t="s">
        <v>1051</v>
      </c>
      <c r="Z220" s="84" t="s">
        <v>1251</v>
      </c>
      <c r="AA220" s="80"/>
      <c r="AB220" s="80"/>
      <c r="AC220" s="88" t="s">
        <v>1455</v>
      </c>
      <c r="AD220" s="80"/>
      <c r="AE220" s="80" t="b">
        <v>0</v>
      </c>
      <c r="AF220" s="80">
        <v>0</v>
      </c>
      <c r="AG220" s="88" t="s">
        <v>1557</v>
      </c>
      <c r="AH220" s="80" t="b">
        <v>0</v>
      </c>
      <c r="AI220" s="80" t="s">
        <v>1573</v>
      </c>
      <c r="AJ220" s="80"/>
      <c r="AK220" s="88" t="s">
        <v>1557</v>
      </c>
      <c r="AL220" s="80" t="b">
        <v>0</v>
      </c>
      <c r="AM220" s="80">
        <v>6</v>
      </c>
      <c r="AN220" s="88" t="s">
        <v>1489</v>
      </c>
      <c r="AO220" s="80" t="s">
        <v>1589</v>
      </c>
      <c r="AP220" s="80" t="b">
        <v>0</v>
      </c>
      <c r="AQ220" s="88" t="s">
        <v>1489</v>
      </c>
      <c r="AR220" s="80" t="s">
        <v>210</v>
      </c>
      <c r="AS220" s="80">
        <v>0</v>
      </c>
      <c r="AT220" s="80">
        <v>0</v>
      </c>
      <c r="AU220" s="80"/>
      <c r="AV220" s="80"/>
      <c r="AW220" s="80"/>
      <c r="AX220" s="80"/>
      <c r="AY220" s="80"/>
      <c r="AZ220" s="80"/>
      <c r="BA220" s="80"/>
      <c r="BB220" s="80"/>
      <c r="BC220">
        <v>1</v>
      </c>
      <c r="BD220" s="79" t="str">
        <f>REPLACE(INDEX(GroupVertices[Group],MATCH(Edges[[#This Row],[Vertex 1]],GroupVertices[Vertex],0)),1,1,"")</f>
        <v>3</v>
      </c>
      <c r="BE220" s="79" t="str">
        <f>REPLACE(INDEX(GroupVertices[Group],MATCH(Edges[[#This Row],[Vertex 2]],GroupVertices[Vertex],0)),1,1,"")</f>
        <v>3</v>
      </c>
      <c r="BF220" s="48"/>
      <c r="BG220" s="49"/>
      <c r="BH220" s="48"/>
      <c r="BI220" s="49"/>
      <c r="BJ220" s="48"/>
      <c r="BK220" s="49"/>
      <c r="BL220" s="48"/>
      <c r="BM220" s="49"/>
      <c r="BN220" s="48"/>
    </row>
    <row r="221" spans="1:66" ht="15">
      <c r="A221" s="65" t="s">
        <v>338</v>
      </c>
      <c r="B221" s="65" t="s">
        <v>361</v>
      </c>
      <c r="C221" s="66" t="s">
        <v>4147</v>
      </c>
      <c r="D221" s="67">
        <v>3</v>
      </c>
      <c r="E221" s="68"/>
      <c r="F221" s="69">
        <v>28</v>
      </c>
      <c r="G221" s="66"/>
      <c r="H221" s="70"/>
      <c r="I221" s="71"/>
      <c r="J221" s="71"/>
      <c r="K221" s="34" t="s">
        <v>65</v>
      </c>
      <c r="L221" s="78">
        <v>221</v>
      </c>
      <c r="M221" s="78"/>
      <c r="N221" s="73"/>
      <c r="O221" s="80" t="s">
        <v>439</v>
      </c>
      <c r="P221" s="82">
        <v>43650.98116898148</v>
      </c>
      <c r="Q221" s="80" t="s">
        <v>452</v>
      </c>
      <c r="R221" s="84" t="s">
        <v>561</v>
      </c>
      <c r="S221" s="80" t="s">
        <v>638</v>
      </c>
      <c r="T221" s="80"/>
      <c r="U221" s="80"/>
      <c r="V221" s="84" t="s">
        <v>927</v>
      </c>
      <c r="W221" s="82">
        <v>43650.98116898148</v>
      </c>
      <c r="X221" s="86">
        <v>43650</v>
      </c>
      <c r="Y221" s="88" t="s">
        <v>1051</v>
      </c>
      <c r="Z221" s="84" t="s">
        <v>1251</v>
      </c>
      <c r="AA221" s="80"/>
      <c r="AB221" s="80"/>
      <c r="AC221" s="88" t="s">
        <v>1455</v>
      </c>
      <c r="AD221" s="80"/>
      <c r="AE221" s="80" t="b">
        <v>0</v>
      </c>
      <c r="AF221" s="80">
        <v>0</v>
      </c>
      <c r="AG221" s="88" t="s">
        <v>1557</v>
      </c>
      <c r="AH221" s="80" t="b">
        <v>0</v>
      </c>
      <c r="AI221" s="80" t="s">
        <v>1573</v>
      </c>
      <c r="AJ221" s="80"/>
      <c r="AK221" s="88" t="s">
        <v>1557</v>
      </c>
      <c r="AL221" s="80" t="b">
        <v>0</v>
      </c>
      <c r="AM221" s="80">
        <v>6</v>
      </c>
      <c r="AN221" s="88" t="s">
        <v>1489</v>
      </c>
      <c r="AO221" s="80" t="s">
        <v>1589</v>
      </c>
      <c r="AP221" s="80" t="b">
        <v>0</v>
      </c>
      <c r="AQ221" s="88" t="s">
        <v>1489</v>
      </c>
      <c r="AR221" s="80" t="s">
        <v>210</v>
      </c>
      <c r="AS221" s="80">
        <v>0</v>
      </c>
      <c r="AT221" s="80">
        <v>0</v>
      </c>
      <c r="AU221" s="80"/>
      <c r="AV221" s="80"/>
      <c r="AW221" s="80"/>
      <c r="AX221" s="80"/>
      <c r="AY221" s="80"/>
      <c r="AZ221" s="80"/>
      <c r="BA221" s="80"/>
      <c r="BB221" s="80"/>
      <c r="BC221">
        <v>1</v>
      </c>
      <c r="BD221" s="79" t="str">
        <f>REPLACE(INDEX(GroupVertices[Group],MATCH(Edges[[#This Row],[Vertex 1]],GroupVertices[Vertex],0)),1,1,"")</f>
        <v>3</v>
      </c>
      <c r="BE221" s="79" t="str">
        <f>REPLACE(INDEX(GroupVertices[Group],MATCH(Edges[[#This Row],[Vertex 2]],GroupVertices[Vertex],0)),1,1,"")</f>
        <v>3</v>
      </c>
      <c r="BF221" s="48">
        <v>1</v>
      </c>
      <c r="BG221" s="49">
        <v>3.225806451612903</v>
      </c>
      <c r="BH221" s="48">
        <v>1</v>
      </c>
      <c r="BI221" s="49">
        <v>3.225806451612903</v>
      </c>
      <c r="BJ221" s="48">
        <v>0</v>
      </c>
      <c r="BK221" s="49">
        <v>0</v>
      </c>
      <c r="BL221" s="48">
        <v>29</v>
      </c>
      <c r="BM221" s="49">
        <v>93.54838709677419</v>
      </c>
      <c r="BN221" s="48">
        <v>31</v>
      </c>
    </row>
    <row r="222" spans="1:66" ht="15">
      <c r="A222" s="65" t="s">
        <v>338</v>
      </c>
      <c r="B222" s="65" t="s">
        <v>343</v>
      </c>
      <c r="C222" s="66" t="s">
        <v>4151</v>
      </c>
      <c r="D222" s="67">
        <v>10</v>
      </c>
      <c r="E222" s="68"/>
      <c r="F222" s="69">
        <v>5</v>
      </c>
      <c r="G222" s="66"/>
      <c r="H222" s="70"/>
      <c r="I222" s="71"/>
      <c r="J222" s="71"/>
      <c r="K222" s="34" t="s">
        <v>65</v>
      </c>
      <c r="L222" s="78">
        <v>222</v>
      </c>
      <c r="M222" s="78"/>
      <c r="N222" s="73"/>
      <c r="O222" s="80" t="s">
        <v>438</v>
      </c>
      <c r="P222" s="82">
        <v>43650.98119212963</v>
      </c>
      <c r="Q222" s="80" t="s">
        <v>453</v>
      </c>
      <c r="R222" s="84" t="s">
        <v>562</v>
      </c>
      <c r="S222" s="80" t="s">
        <v>639</v>
      </c>
      <c r="T222" s="80" t="s">
        <v>690</v>
      </c>
      <c r="U222" s="80"/>
      <c r="V222" s="84" t="s">
        <v>927</v>
      </c>
      <c r="W222" s="82">
        <v>43650.98119212963</v>
      </c>
      <c r="X222" s="86">
        <v>43650</v>
      </c>
      <c r="Y222" s="88" t="s">
        <v>1052</v>
      </c>
      <c r="Z222" s="84" t="s">
        <v>1252</v>
      </c>
      <c r="AA222" s="80"/>
      <c r="AB222" s="80"/>
      <c r="AC222" s="88" t="s">
        <v>1456</v>
      </c>
      <c r="AD222" s="80"/>
      <c r="AE222" s="80" t="b">
        <v>0</v>
      </c>
      <c r="AF222" s="80">
        <v>0</v>
      </c>
      <c r="AG222" s="88" t="s">
        <v>1557</v>
      </c>
      <c r="AH222" s="80" t="b">
        <v>0</v>
      </c>
      <c r="AI222" s="80" t="s">
        <v>1573</v>
      </c>
      <c r="AJ222" s="80"/>
      <c r="AK222" s="88" t="s">
        <v>1557</v>
      </c>
      <c r="AL222" s="80" t="b">
        <v>0</v>
      </c>
      <c r="AM222" s="80">
        <v>7</v>
      </c>
      <c r="AN222" s="88" t="s">
        <v>1497</v>
      </c>
      <c r="AO222" s="80" t="s">
        <v>1589</v>
      </c>
      <c r="AP222" s="80" t="b">
        <v>0</v>
      </c>
      <c r="AQ222" s="88" t="s">
        <v>1497</v>
      </c>
      <c r="AR222" s="80" t="s">
        <v>210</v>
      </c>
      <c r="AS222" s="80">
        <v>0</v>
      </c>
      <c r="AT222" s="80">
        <v>0</v>
      </c>
      <c r="AU222" s="80"/>
      <c r="AV222" s="80"/>
      <c r="AW222" s="80"/>
      <c r="AX222" s="80"/>
      <c r="AY222" s="80"/>
      <c r="AZ222" s="80"/>
      <c r="BA222" s="80"/>
      <c r="BB222" s="80"/>
      <c r="BC222">
        <v>9</v>
      </c>
      <c r="BD222" s="79" t="str">
        <f>REPLACE(INDEX(GroupVertices[Group],MATCH(Edges[[#This Row],[Vertex 1]],GroupVertices[Vertex],0)),1,1,"")</f>
        <v>3</v>
      </c>
      <c r="BE222" s="79" t="str">
        <f>REPLACE(INDEX(GroupVertices[Group],MATCH(Edges[[#This Row],[Vertex 2]],GroupVertices[Vertex],0)),1,1,"")</f>
        <v>3</v>
      </c>
      <c r="BF222" s="48"/>
      <c r="BG222" s="49"/>
      <c r="BH222" s="48"/>
      <c r="BI222" s="49"/>
      <c r="BJ222" s="48"/>
      <c r="BK222" s="49"/>
      <c r="BL222" s="48"/>
      <c r="BM222" s="49"/>
      <c r="BN222" s="48"/>
    </row>
    <row r="223" spans="1:66" ht="15">
      <c r="A223" s="65" t="s">
        <v>338</v>
      </c>
      <c r="B223" s="65" t="s">
        <v>362</v>
      </c>
      <c r="C223" s="66" t="s">
        <v>4147</v>
      </c>
      <c r="D223" s="67">
        <v>3</v>
      </c>
      <c r="E223" s="68"/>
      <c r="F223" s="69">
        <v>28</v>
      </c>
      <c r="G223" s="66"/>
      <c r="H223" s="70"/>
      <c r="I223" s="71"/>
      <c r="J223" s="71"/>
      <c r="K223" s="34" t="s">
        <v>65</v>
      </c>
      <c r="L223" s="78">
        <v>223</v>
      </c>
      <c r="M223" s="78"/>
      <c r="N223" s="73"/>
      <c r="O223" s="80" t="s">
        <v>439</v>
      </c>
      <c r="P223" s="82">
        <v>43650.98119212963</v>
      </c>
      <c r="Q223" s="80" t="s">
        <v>453</v>
      </c>
      <c r="R223" s="84" t="s">
        <v>562</v>
      </c>
      <c r="S223" s="80" t="s">
        <v>639</v>
      </c>
      <c r="T223" s="80" t="s">
        <v>690</v>
      </c>
      <c r="U223" s="80"/>
      <c r="V223" s="84" t="s">
        <v>927</v>
      </c>
      <c r="W223" s="82">
        <v>43650.98119212963</v>
      </c>
      <c r="X223" s="86">
        <v>43650</v>
      </c>
      <c r="Y223" s="88" t="s">
        <v>1052</v>
      </c>
      <c r="Z223" s="84" t="s">
        <v>1252</v>
      </c>
      <c r="AA223" s="80"/>
      <c r="AB223" s="80"/>
      <c r="AC223" s="88" t="s">
        <v>1456</v>
      </c>
      <c r="AD223" s="80"/>
      <c r="AE223" s="80" t="b">
        <v>0</v>
      </c>
      <c r="AF223" s="80">
        <v>0</v>
      </c>
      <c r="AG223" s="88" t="s">
        <v>1557</v>
      </c>
      <c r="AH223" s="80" t="b">
        <v>0</v>
      </c>
      <c r="AI223" s="80" t="s">
        <v>1573</v>
      </c>
      <c r="AJ223" s="80"/>
      <c r="AK223" s="88" t="s">
        <v>1557</v>
      </c>
      <c r="AL223" s="80" t="b">
        <v>0</v>
      </c>
      <c r="AM223" s="80">
        <v>7</v>
      </c>
      <c r="AN223" s="88" t="s">
        <v>1497</v>
      </c>
      <c r="AO223" s="80" t="s">
        <v>1589</v>
      </c>
      <c r="AP223" s="80" t="b">
        <v>0</v>
      </c>
      <c r="AQ223" s="88" t="s">
        <v>1497</v>
      </c>
      <c r="AR223" s="80" t="s">
        <v>210</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3</v>
      </c>
      <c r="BF223" s="48">
        <v>0</v>
      </c>
      <c r="BG223" s="49">
        <v>0</v>
      </c>
      <c r="BH223" s="48">
        <v>2</v>
      </c>
      <c r="BI223" s="49">
        <v>7.407407407407407</v>
      </c>
      <c r="BJ223" s="48">
        <v>0</v>
      </c>
      <c r="BK223" s="49">
        <v>0</v>
      </c>
      <c r="BL223" s="48">
        <v>25</v>
      </c>
      <c r="BM223" s="49">
        <v>92.5925925925926</v>
      </c>
      <c r="BN223" s="48">
        <v>27</v>
      </c>
    </row>
    <row r="224" spans="1:66" ht="15">
      <c r="A224" s="65" t="s">
        <v>338</v>
      </c>
      <c r="B224" s="65" t="s">
        <v>343</v>
      </c>
      <c r="C224" s="66" t="s">
        <v>4151</v>
      </c>
      <c r="D224" s="67">
        <v>10</v>
      </c>
      <c r="E224" s="68"/>
      <c r="F224" s="69">
        <v>5</v>
      </c>
      <c r="G224" s="66"/>
      <c r="H224" s="70"/>
      <c r="I224" s="71"/>
      <c r="J224" s="71"/>
      <c r="K224" s="34" t="s">
        <v>65</v>
      </c>
      <c r="L224" s="78">
        <v>224</v>
      </c>
      <c r="M224" s="78"/>
      <c r="N224" s="73"/>
      <c r="O224" s="80" t="s">
        <v>438</v>
      </c>
      <c r="P224" s="82">
        <v>43650.98121527778</v>
      </c>
      <c r="Q224" s="80" t="s">
        <v>519</v>
      </c>
      <c r="R224" s="84" t="s">
        <v>607</v>
      </c>
      <c r="S224" s="80" t="s">
        <v>665</v>
      </c>
      <c r="T224" s="80" t="s">
        <v>757</v>
      </c>
      <c r="U224" s="80"/>
      <c r="V224" s="84" t="s">
        <v>927</v>
      </c>
      <c r="W224" s="82">
        <v>43650.98121527778</v>
      </c>
      <c r="X224" s="86">
        <v>43650</v>
      </c>
      <c r="Y224" s="88" t="s">
        <v>1053</v>
      </c>
      <c r="Z224" s="84" t="s">
        <v>1253</v>
      </c>
      <c r="AA224" s="80"/>
      <c r="AB224" s="80"/>
      <c r="AC224" s="88" t="s">
        <v>1457</v>
      </c>
      <c r="AD224" s="80"/>
      <c r="AE224" s="80" t="b">
        <v>0</v>
      </c>
      <c r="AF224" s="80">
        <v>0</v>
      </c>
      <c r="AG224" s="88" t="s">
        <v>1557</v>
      </c>
      <c r="AH224" s="80" t="b">
        <v>0</v>
      </c>
      <c r="AI224" s="80" t="s">
        <v>1573</v>
      </c>
      <c r="AJ224" s="80"/>
      <c r="AK224" s="88" t="s">
        <v>1557</v>
      </c>
      <c r="AL224" s="80" t="b">
        <v>0</v>
      </c>
      <c r="AM224" s="80">
        <v>5</v>
      </c>
      <c r="AN224" s="88" t="s">
        <v>1506</v>
      </c>
      <c r="AO224" s="80" t="s">
        <v>1589</v>
      </c>
      <c r="AP224" s="80" t="b">
        <v>0</v>
      </c>
      <c r="AQ224" s="88" t="s">
        <v>1506</v>
      </c>
      <c r="AR224" s="80" t="s">
        <v>210</v>
      </c>
      <c r="AS224" s="80">
        <v>0</v>
      </c>
      <c r="AT224" s="80">
        <v>0</v>
      </c>
      <c r="AU224" s="80"/>
      <c r="AV224" s="80"/>
      <c r="AW224" s="80"/>
      <c r="AX224" s="80"/>
      <c r="AY224" s="80"/>
      <c r="AZ224" s="80"/>
      <c r="BA224" s="80"/>
      <c r="BB224" s="80"/>
      <c r="BC224">
        <v>9</v>
      </c>
      <c r="BD224" s="79" t="str">
        <f>REPLACE(INDEX(GroupVertices[Group],MATCH(Edges[[#This Row],[Vertex 1]],GroupVertices[Vertex],0)),1,1,"")</f>
        <v>3</v>
      </c>
      <c r="BE224" s="79" t="str">
        <f>REPLACE(INDEX(GroupVertices[Group],MATCH(Edges[[#This Row],[Vertex 2]],GroupVertices[Vertex],0)),1,1,"")</f>
        <v>3</v>
      </c>
      <c r="BF224" s="48">
        <v>0</v>
      </c>
      <c r="BG224" s="49">
        <v>0</v>
      </c>
      <c r="BH224" s="48">
        <v>0</v>
      </c>
      <c r="BI224" s="49">
        <v>0</v>
      </c>
      <c r="BJ224" s="48">
        <v>0</v>
      </c>
      <c r="BK224" s="49">
        <v>0</v>
      </c>
      <c r="BL224" s="48">
        <v>27</v>
      </c>
      <c r="BM224" s="49">
        <v>100</v>
      </c>
      <c r="BN224" s="48">
        <v>27</v>
      </c>
    </row>
    <row r="225" spans="1:66" ht="15">
      <c r="A225" s="65" t="s">
        <v>338</v>
      </c>
      <c r="B225" s="65" t="s">
        <v>343</v>
      </c>
      <c r="C225" s="66" t="s">
        <v>4151</v>
      </c>
      <c r="D225" s="67">
        <v>10</v>
      </c>
      <c r="E225" s="68"/>
      <c r="F225" s="69">
        <v>5</v>
      </c>
      <c r="G225" s="66"/>
      <c r="H225" s="70"/>
      <c r="I225" s="71"/>
      <c r="J225" s="71"/>
      <c r="K225" s="34" t="s">
        <v>65</v>
      </c>
      <c r="L225" s="78">
        <v>225</v>
      </c>
      <c r="M225" s="78"/>
      <c r="N225" s="73"/>
      <c r="O225" s="80" t="s">
        <v>438</v>
      </c>
      <c r="P225" s="82">
        <v>43650.98134259259</v>
      </c>
      <c r="Q225" s="80" t="s">
        <v>520</v>
      </c>
      <c r="R225" s="84" t="s">
        <v>608</v>
      </c>
      <c r="S225" s="80" t="s">
        <v>643</v>
      </c>
      <c r="T225" s="80" t="s">
        <v>758</v>
      </c>
      <c r="U225" s="80"/>
      <c r="V225" s="84" t="s">
        <v>927</v>
      </c>
      <c r="W225" s="82">
        <v>43650.98134259259</v>
      </c>
      <c r="X225" s="86">
        <v>43650</v>
      </c>
      <c r="Y225" s="88" t="s">
        <v>1054</v>
      </c>
      <c r="Z225" s="84" t="s">
        <v>1254</v>
      </c>
      <c r="AA225" s="80"/>
      <c r="AB225" s="80"/>
      <c r="AC225" s="88" t="s">
        <v>1458</v>
      </c>
      <c r="AD225" s="80"/>
      <c r="AE225" s="80" t="b">
        <v>0</v>
      </c>
      <c r="AF225" s="80">
        <v>0</v>
      </c>
      <c r="AG225" s="88" t="s">
        <v>1557</v>
      </c>
      <c r="AH225" s="80" t="b">
        <v>0</v>
      </c>
      <c r="AI225" s="80" t="s">
        <v>1573</v>
      </c>
      <c r="AJ225" s="80"/>
      <c r="AK225" s="88" t="s">
        <v>1557</v>
      </c>
      <c r="AL225" s="80" t="b">
        <v>0</v>
      </c>
      <c r="AM225" s="80">
        <v>7</v>
      </c>
      <c r="AN225" s="88" t="s">
        <v>1504</v>
      </c>
      <c r="AO225" s="80" t="s">
        <v>1589</v>
      </c>
      <c r="AP225" s="80" t="b">
        <v>0</v>
      </c>
      <c r="AQ225" s="88" t="s">
        <v>1504</v>
      </c>
      <c r="AR225" s="80" t="s">
        <v>210</v>
      </c>
      <c r="AS225" s="80">
        <v>0</v>
      </c>
      <c r="AT225" s="80">
        <v>0</v>
      </c>
      <c r="AU225" s="80"/>
      <c r="AV225" s="80"/>
      <c r="AW225" s="80"/>
      <c r="AX225" s="80"/>
      <c r="AY225" s="80"/>
      <c r="AZ225" s="80"/>
      <c r="BA225" s="80"/>
      <c r="BB225" s="80"/>
      <c r="BC225">
        <v>9</v>
      </c>
      <c r="BD225" s="79" t="str">
        <f>REPLACE(INDEX(GroupVertices[Group],MATCH(Edges[[#This Row],[Vertex 1]],GroupVertices[Vertex],0)),1,1,"")</f>
        <v>3</v>
      </c>
      <c r="BE225" s="79" t="str">
        <f>REPLACE(INDEX(GroupVertices[Group],MATCH(Edges[[#This Row],[Vertex 2]],GroupVertices[Vertex],0)),1,1,"")</f>
        <v>3</v>
      </c>
      <c r="BF225" s="48">
        <v>0</v>
      </c>
      <c r="BG225" s="49">
        <v>0</v>
      </c>
      <c r="BH225" s="48">
        <v>0</v>
      </c>
      <c r="BI225" s="49">
        <v>0</v>
      </c>
      <c r="BJ225" s="48">
        <v>0</v>
      </c>
      <c r="BK225" s="49">
        <v>0</v>
      </c>
      <c r="BL225" s="48">
        <v>29</v>
      </c>
      <c r="BM225" s="49">
        <v>100</v>
      </c>
      <c r="BN225" s="48">
        <v>29</v>
      </c>
    </row>
    <row r="226" spans="1:66" ht="15">
      <c r="A226" s="65" t="s">
        <v>338</v>
      </c>
      <c r="B226" s="65" t="s">
        <v>343</v>
      </c>
      <c r="C226" s="66" t="s">
        <v>4151</v>
      </c>
      <c r="D226" s="67">
        <v>10</v>
      </c>
      <c r="E226" s="68"/>
      <c r="F226" s="69">
        <v>5</v>
      </c>
      <c r="G226" s="66"/>
      <c r="H226" s="70"/>
      <c r="I226" s="71"/>
      <c r="J226" s="71"/>
      <c r="K226" s="34" t="s">
        <v>65</v>
      </c>
      <c r="L226" s="78">
        <v>226</v>
      </c>
      <c r="M226" s="78"/>
      <c r="N226" s="73"/>
      <c r="O226" s="80" t="s">
        <v>438</v>
      </c>
      <c r="P226" s="82">
        <v>43650.981354166666</v>
      </c>
      <c r="Q226" s="80" t="s">
        <v>521</v>
      </c>
      <c r="R226" s="84" t="s">
        <v>609</v>
      </c>
      <c r="S226" s="80" t="s">
        <v>666</v>
      </c>
      <c r="T226" s="80" t="s">
        <v>759</v>
      </c>
      <c r="U226" s="80"/>
      <c r="V226" s="84" t="s">
        <v>927</v>
      </c>
      <c r="W226" s="82">
        <v>43650.981354166666</v>
      </c>
      <c r="X226" s="86">
        <v>43650</v>
      </c>
      <c r="Y226" s="88" t="s">
        <v>1055</v>
      </c>
      <c r="Z226" s="84" t="s">
        <v>1255</v>
      </c>
      <c r="AA226" s="80"/>
      <c r="AB226" s="80"/>
      <c r="AC226" s="88" t="s">
        <v>1459</v>
      </c>
      <c r="AD226" s="80"/>
      <c r="AE226" s="80" t="b">
        <v>0</v>
      </c>
      <c r="AF226" s="80">
        <v>0</v>
      </c>
      <c r="AG226" s="88" t="s">
        <v>1557</v>
      </c>
      <c r="AH226" s="80" t="b">
        <v>0</v>
      </c>
      <c r="AI226" s="80" t="s">
        <v>1573</v>
      </c>
      <c r="AJ226" s="80"/>
      <c r="AK226" s="88" t="s">
        <v>1557</v>
      </c>
      <c r="AL226" s="80" t="b">
        <v>0</v>
      </c>
      <c r="AM226" s="80">
        <v>11</v>
      </c>
      <c r="AN226" s="88" t="s">
        <v>1495</v>
      </c>
      <c r="AO226" s="80" t="s">
        <v>1589</v>
      </c>
      <c r="AP226" s="80" t="b">
        <v>0</v>
      </c>
      <c r="AQ226" s="88" t="s">
        <v>1495</v>
      </c>
      <c r="AR226" s="80" t="s">
        <v>210</v>
      </c>
      <c r="AS226" s="80">
        <v>0</v>
      </c>
      <c r="AT226" s="80">
        <v>0</v>
      </c>
      <c r="AU226" s="80"/>
      <c r="AV226" s="80"/>
      <c r="AW226" s="80"/>
      <c r="AX226" s="80"/>
      <c r="AY226" s="80"/>
      <c r="AZ226" s="80"/>
      <c r="BA226" s="80"/>
      <c r="BB226" s="80"/>
      <c r="BC226">
        <v>9</v>
      </c>
      <c r="BD226" s="79" t="str">
        <f>REPLACE(INDEX(GroupVertices[Group],MATCH(Edges[[#This Row],[Vertex 1]],GroupVertices[Vertex],0)),1,1,"")</f>
        <v>3</v>
      </c>
      <c r="BE226" s="79" t="str">
        <f>REPLACE(INDEX(GroupVertices[Group],MATCH(Edges[[#This Row],[Vertex 2]],GroupVertices[Vertex],0)),1,1,"")</f>
        <v>3</v>
      </c>
      <c r="BF226" s="48"/>
      <c r="BG226" s="49"/>
      <c r="BH226" s="48"/>
      <c r="BI226" s="49"/>
      <c r="BJ226" s="48"/>
      <c r="BK226" s="49"/>
      <c r="BL226" s="48"/>
      <c r="BM226" s="49"/>
      <c r="BN226" s="48"/>
    </row>
    <row r="227" spans="1:66" ht="15">
      <c r="A227" s="65" t="s">
        <v>338</v>
      </c>
      <c r="B227" s="65" t="s">
        <v>431</v>
      </c>
      <c r="C227" s="66" t="s">
        <v>4147</v>
      </c>
      <c r="D227" s="67">
        <v>3</v>
      </c>
      <c r="E227" s="68"/>
      <c r="F227" s="69">
        <v>28</v>
      </c>
      <c r="G227" s="66"/>
      <c r="H227" s="70"/>
      <c r="I227" s="71"/>
      <c r="J227" s="71"/>
      <c r="K227" s="34" t="s">
        <v>65</v>
      </c>
      <c r="L227" s="78">
        <v>227</v>
      </c>
      <c r="M227" s="78"/>
      <c r="N227" s="73"/>
      <c r="O227" s="80" t="s">
        <v>439</v>
      </c>
      <c r="P227" s="82">
        <v>43650.981354166666</v>
      </c>
      <c r="Q227" s="80" t="s">
        <v>521</v>
      </c>
      <c r="R227" s="84" t="s">
        <v>609</v>
      </c>
      <c r="S227" s="80" t="s">
        <v>666</v>
      </c>
      <c r="T227" s="80" t="s">
        <v>759</v>
      </c>
      <c r="U227" s="80"/>
      <c r="V227" s="84" t="s">
        <v>927</v>
      </c>
      <c r="W227" s="82">
        <v>43650.981354166666</v>
      </c>
      <c r="X227" s="86">
        <v>43650</v>
      </c>
      <c r="Y227" s="88" t="s">
        <v>1055</v>
      </c>
      <c r="Z227" s="84" t="s">
        <v>1255</v>
      </c>
      <c r="AA227" s="80"/>
      <c r="AB227" s="80"/>
      <c r="AC227" s="88" t="s">
        <v>1459</v>
      </c>
      <c r="AD227" s="80"/>
      <c r="AE227" s="80" t="b">
        <v>0</v>
      </c>
      <c r="AF227" s="80">
        <v>0</v>
      </c>
      <c r="AG227" s="88" t="s">
        <v>1557</v>
      </c>
      <c r="AH227" s="80" t="b">
        <v>0</v>
      </c>
      <c r="AI227" s="80" t="s">
        <v>1573</v>
      </c>
      <c r="AJ227" s="80"/>
      <c r="AK227" s="88" t="s">
        <v>1557</v>
      </c>
      <c r="AL227" s="80" t="b">
        <v>0</v>
      </c>
      <c r="AM227" s="80">
        <v>11</v>
      </c>
      <c r="AN227" s="88" t="s">
        <v>1495</v>
      </c>
      <c r="AO227" s="80" t="s">
        <v>1589</v>
      </c>
      <c r="AP227" s="80" t="b">
        <v>0</v>
      </c>
      <c r="AQ227" s="88" t="s">
        <v>1495</v>
      </c>
      <c r="AR227" s="80" t="s">
        <v>210</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1</v>
      </c>
      <c r="BG227" s="49">
        <v>3.5714285714285716</v>
      </c>
      <c r="BH227" s="48">
        <v>0</v>
      </c>
      <c r="BI227" s="49">
        <v>0</v>
      </c>
      <c r="BJ227" s="48">
        <v>0</v>
      </c>
      <c r="BK227" s="49">
        <v>0</v>
      </c>
      <c r="BL227" s="48">
        <v>27</v>
      </c>
      <c r="BM227" s="49">
        <v>96.42857142857143</v>
      </c>
      <c r="BN227" s="48">
        <v>28</v>
      </c>
    </row>
    <row r="228" spans="1:66" ht="15">
      <c r="A228" s="65" t="s">
        <v>338</v>
      </c>
      <c r="B228" s="65" t="s">
        <v>343</v>
      </c>
      <c r="C228" s="66" t="s">
        <v>4151</v>
      </c>
      <c r="D228" s="67">
        <v>10</v>
      </c>
      <c r="E228" s="68"/>
      <c r="F228" s="69">
        <v>5</v>
      </c>
      <c r="G228" s="66"/>
      <c r="H228" s="70"/>
      <c r="I228" s="71"/>
      <c r="J228" s="71"/>
      <c r="K228" s="34" t="s">
        <v>65</v>
      </c>
      <c r="L228" s="78">
        <v>228</v>
      </c>
      <c r="M228" s="78"/>
      <c r="N228" s="73"/>
      <c r="O228" s="80" t="s">
        <v>438</v>
      </c>
      <c r="P228" s="82">
        <v>43650.981412037036</v>
      </c>
      <c r="Q228" s="80" t="s">
        <v>488</v>
      </c>
      <c r="R228" s="84" t="s">
        <v>587</v>
      </c>
      <c r="S228" s="80" t="s">
        <v>656</v>
      </c>
      <c r="T228" s="80" t="s">
        <v>724</v>
      </c>
      <c r="U228" s="80"/>
      <c r="V228" s="84" t="s">
        <v>927</v>
      </c>
      <c r="W228" s="82">
        <v>43650.981412037036</v>
      </c>
      <c r="X228" s="86">
        <v>43650</v>
      </c>
      <c r="Y228" s="88" t="s">
        <v>1056</v>
      </c>
      <c r="Z228" s="84" t="s">
        <v>1256</v>
      </c>
      <c r="AA228" s="80"/>
      <c r="AB228" s="80"/>
      <c r="AC228" s="88" t="s">
        <v>1460</v>
      </c>
      <c r="AD228" s="80"/>
      <c r="AE228" s="80" t="b">
        <v>0</v>
      </c>
      <c r="AF228" s="80">
        <v>0</v>
      </c>
      <c r="AG228" s="88" t="s">
        <v>1557</v>
      </c>
      <c r="AH228" s="80" t="b">
        <v>0</v>
      </c>
      <c r="AI228" s="80" t="s">
        <v>1575</v>
      </c>
      <c r="AJ228" s="80"/>
      <c r="AK228" s="88" t="s">
        <v>1557</v>
      </c>
      <c r="AL228" s="80" t="b">
        <v>0</v>
      </c>
      <c r="AM228" s="80">
        <v>16</v>
      </c>
      <c r="AN228" s="88" t="s">
        <v>1503</v>
      </c>
      <c r="AO228" s="80" t="s">
        <v>1589</v>
      </c>
      <c r="AP228" s="80" t="b">
        <v>0</v>
      </c>
      <c r="AQ228" s="88" t="s">
        <v>1503</v>
      </c>
      <c r="AR228" s="80" t="s">
        <v>210</v>
      </c>
      <c r="AS228" s="80">
        <v>0</v>
      </c>
      <c r="AT228" s="80">
        <v>0</v>
      </c>
      <c r="AU228" s="80"/>
      <c r="AV228" s="80"/>
      <c r="AW228" s="80"/>
      <c r="AX228" s="80"/>
      <c r="AY228" s="80"/>
      <c r="AZ228" s="80"/>
      <c r="BA228" s="80"/>
      <c r="BB228" s="80"/>
      <c r="BC228">
        <v>9</v>
      </c>
      <c r="BD228" s="79" t="str">
        <f>REPLACE(INDEX(GroupVertices[Group],MATCH(Edges[[#This Row],[Vertex 1]],GroupVertices[Vertex],0)),1,1,"")</f>
        <v>3</v>
      </c>
      <c r="BE228" s="79" t="str">
        <f>REPLACE(INDEX(GroupVertices[Group],MATCH(Edges[[#This Row],[Vertex 2]],GroupVertices[Vertex],0)),1,1,"")</f>
        <v>3</v>
      </c>
      <c r="BF228" s="48">
        <v>0</v>
      </c>
      <c r="BG228" s="49">
        <v>0</v>
      </c>
      <c r="BH228" s="48">
        <v>0</v>
      </c>
      <c r="BI228" s="49">
        <v>0</v>
      </c>
      <c r="BJ228" s="48">
        <v>0</v>
      </c>
      <c r="BK228" s="49">
        <v>0</v>
      </c>
      <c r="BL228" s="48">
        <v>21</v>
      </c>
      <c r="BM228" s="49">
        <v>100</v>
      </c>
      <c r="BN228" s="48">
        <v>21</v>
      </c>
    </row>
    <row r="229" spans="1:66" ht="15">
      <c r="A229" s="65" t="s">
        <v>338</v>
      </c>
      <c r="B229" s="65" t="s">
        <v>338</v>
      </c>
      <c r="C229" s="66" t="s">
        <v>4148</v>
      </c>
      <c r="D229" s="67">
        <v>4.166666666666667</v>
      </c>
      <c r="E229" s="68"/>
      <c r="F229" s="69">
        <v>24.166666666666668</v>
      </c>
      <c r="G229" s="66"/>
      <c r="H229" s="70"/>
      <c r="I229" s="71"/>
      <c r="J229" s="71"/>
      <c r="K229" s="34" t="s">
        <v>65</v>
      </c>
      <c r="L229" s="78">
        <v>229</v>
      </c>
      <c r="M229" s="78"/>
      <c r="N229" s="73"/>
      <c r="O229" s="80" t="s">
        <v>210</v>
      </c>
      <c r="P229" s="82">
        <v>43657.89790509259</v>
      </c>
      <c r="Q229" s="80" t="s">
        <v>522</v>
      </c>
      <c r="R229" s="84" t="s">
        <v>610</v>
      </c>
      <c r="S229" s="80" t="s">
        <v>667</v>
      </c>
      <c r="T229" s="80" t="s">
        <v>760</v>
      </c>
      <c r="U229" s="80"/>
      <c r="V229" s="84" t="s">
        <v>927</v>
      </c>
      <c r="W229" s="82">
        <v>43657.89790509259</v>
      </c>
      <c r="X229" s="86">
        <v>43657</v>
      </c>
      <c r="Y229" s="88" t="s">
        <v>1057</v>
      </c>
      <c r="Z229" s="84" t="s">
        <v>1257</v>
      </c>
      <c r="AA229" s="80"/>
      <c r="AB229" s="80"/>
      <c r="AC229" s="88" t="s">
        <v>1461</v>
      </c>
      <c r="AD229" s="80"/>
      <c r="AE229" s="80" t="b">
        <v>0</v>
      </c>
      <c r="AF229" s="80">
        <v>3</v>
      </c>
      <c r="AG229" s="88" t="s">
        <v>1557</v>
      </c>
      <c r="AH229" s="80" t="b">
        <v>0</v>
      </c>
      <c r="AI229" s="80" t="s">
        <v>1573</v>
      </c>
      <c r="AJ229" s="80"/>
      <c r="AK229" s="88" t="s">
        <v>1557</v>
      </c>
      <c r="AL229" s="80" t="b">
        <v>0</v>
      </c>
      <c r="AM229" s="80">
        <v>1</v>
      </c>
      <c r="AN229" s="88" t="s">
        <v>1557</v>
      </c>
      <c r="AO229" s="80" t="s">
        <v>1589</v>
      </c>
      <c r="AP229" s="80" t="b">
        <v>0</v>
      </c>
      <c r="AQ229" s="88" t="s">
        <v>1461</v>
      </c>
      <c r="AR229" s="80" t="s">
        <v>210</v>
      </c>
      <c r="AS229" s="80">
        <v>0</v>
      </c>
      <c r="AT229" s="80">
        <v>0</v>
      </c>
      <c r="AU229" s="80"/>
      <c r="AV229" s="80"/>
      <c r="AW229" s="80"/>
      <c r="AX229" s="80"/>
      <c r="AY229" s="80"/>
      <c r="AZ229" s="80"/>
      <c r="BA229" s="80"/>
      <c r="BB229" s="80"/>
      <c r="BC229">
        <v>2</v>
      </c>
      <c r="BD229" s="79" t="str">
        <f>REPLACE(INDEX(GroupVertices[Group],MATCH(Edges[[#This Row],[Vertex 1]],GroupVertices[Vertex],0)),1,1,"")</f>
        <v>3</v>
      </c>
      <c r="BE229" s="79" t="str">
        <f>REPLACE(INDEX(GroupVertices[Group],MATCH(Edges[[#This Row],[Vertex 2]],GroupVertices[Vertex],0)),1,1,"")</f>
        <v>3</v>
      </c>
      <c r="BF229" s="48">
        <v>0</v>
      </c>
      <c r="BG229" s="49">
        <v>0</v>
      </c>
      <c r="BH229" s="48">
        <v>0</v>
      </c>
      <c r="BI229" s="49">
        <v>0</v>
      </c>
      <c r="BJ229" s="48">
        <v>0</v>
      </c>
      <c r="BK229" s="49">
        <v>0</v>
      </c>
      <c r="BL229" s="48">
        <v>26</v>
      </c>
      <c r="BM229" s="49">
        <v>100</v>
      </c>
      <c r="BN229" s="48">
        <v>26</v>
      </c>
    </row>
    <row r="230" spans="1:66" ht="15">
      <c r="A230" s="65" t="s">
        <v>338</v>
      </c>
      <c r="B230" s="65" t="s">
        <v>338</v>
      </c>
      <c r="C230" s="66" t="s">
        <v>4148</v>
      </c>
      <c r="D230" s="67">
        <v>4.166666666666667</v>
      </c>
      <c r="E230" s="68"/>
      <c r="F230" s="69">
        <v>24.166666666666668</v>
      </c>
      <c r="G230" s="66"/>
      <c r="H230" s="70"/>
      <c r="I230" s="71"/>
      <c r="J230" s="71"/>
      <c r="K230" s="34" t="s">
        <v>65</v>
      </c>
      <c r="L230" s="78">
        <v>230</v>
      </c>
      <c r="M230" s="78"/>
      <c r="N230" s="73"/>
      <c r="O230" s="80" t="s">
        <v>438</v>
      </c>
      <c r="P230" s="82">
        <v>43657.898194444446</v>
      </c>
      <c r="Q230" s="80" t="s">
        <v>522</v>
      </c>
      <c r="R230" s="84" t="s">
        <v>610</v>
      </c>
      <c r="S230" s="80" t="s">
        <v>667</v>
      </c>
      <c r="T230" s="80" t="s">
        <v>761</v>
      </c>
      <c r="U230" s="80"/>
      <c r="V230" s="84" t="s">
        <v>927</v>
      </c>
      <c r="W230" s="82">
        <v>43657.898194444446</v>
      </c>
      <c r="X230" s="86">
        <v>43657</v>
      </c>
      <c r="Y230" s="88" t="s">
        <v>1058</v>
      </c>
      <c r="Z230" s="84" t="s">
        <v>1258</v>
      </c>
      <c r="AA230" s="80"/>
      <c r="AB230" s="80"/>
      <c r="AC230" s="88" t="s">
        <v>1462</v>
      </c>
      <c r="AD230" s="80"/>
      <c r="AE230" s="80" t="b">
        <v>0</v>
      </c>
      <c r="AF230" s="80">
        <v>0</v>
      </c>
      <c r="AG230" s="88" t="s">
        <v>1557</v>
      </c>
      <c r="AH230" s="80" t="b">
        <v>0</v>
      </c>
      <c r="AI230" s="80" t="s">
        <v>1573</v>
      </c>
      <c r="AJ230" s="80"/>
      <c r="AK230" s="88" t="s">
        <v>1557</v>
      </c>
      <c r="AL230" s="80" t="b">
        <v>0</v>
      </c>
      <c r="AM230" s="80">
        <v>1</v>
      </c>
      <c r="AN230" s="88" t="s">
        <v>1461</v>
      </c>
      <c r="AO230" s="80" t="s">
        <v>1589</v>
      </c>
      <c r="AP230" s="80" t="b">
        <v>0</v>
      </c>
      <c r="AQ230" s="88" t="s">
        <v>1461</v>
      </c>
      <c r="AR230" s="80" t="s">
        <v>210</v>
      </c>
      <c r="AS230" s="80">
        <v>0</v>
      </c>
      <c r="AT230" s="80">
        <v>0</v>
      </c>
      <c r="AU230" s="80"/>
      <c r="AV230" s="80"/>
      <c r="AW230" s="80"/>
      <c r="AX230" s="80"/>
      <c r="AY230" s="80"/>
      <c r="AZ230" s="80"/>
      <c r="BA230" s="80"/>
      <c r="BB230" s="80"/>
      <c r="BC230">
        <v>2</v>
      </c>
      <c r="BD230" s="79" t="str">
        <f>REPLACE(INDEX(GroupVertices[Group],MATCH(Edges[[#This Row],[Vertex 1]],GroupVertices[Vertex],0)),1,1,"")</f>
        <v>3</v>
      </c>
      <c r="BE230" s="79" t="str">
        <f>REPLACE(INDEX(GroupVertices[Group],MATCH(Edges[[#This Row],[Vertex 2]],GroupVertices[Vertex],0)),1,1,"")</f>
        <v>3</v>
      </c>
      <c r="BF230" s="48">
        <v>0</v>
      </c>
      <c r="BG230" s="49">
        <v>0</v>
      </c>
      <c r="BH230" s="48">
        <v>0</v>
      </c>
      <c r="BI230" s="49">
        <v>0</v>
      </c>
      <c r="BJ230" s="48">
        <v>0</v>
      </c>
      <c r="BK230" s="49">
        <v>0</v>
      </c>
      <c r="BL230" s="48">
        <v>26</v>
      </c>
      <c r="BM230" s="49">
        <v>100</v>
      </c>
      <c r="BN230" s="48">
        <v>26</v>
      </c>
    </row>
    <row r="231" spans="1:66" ht="15">
      <c r="A231" s="65" t="s">
        <v>339</v>
      </c>
      <c r="B231" s="65" t="s">
        <v>342</v>
      </c>
      <c r="C231" s="66" t="s">
        <v>4147</v>
      </c>
      <c r="D231" s="67">
        <v>3</v>
      </c>
      <c r="E231" s="68"/>
      <c r="F231" s="69">
        <v>28</v>
      </c>
      <c r="G231" s="66"/>
      <c r="H231" s="70"/>
      <c r="I231" s="71"/>
      <c r="J231" s="71"/>
      <c r="K231" s="34" t="s">
        <v>65</v>
      </c>
      <c r="L231" s="78">
        <v>231</v>
      </c>
      <c r="M231" s="78"/>
      <c r="N231" s="73"/>
      <c r="O231" s="80" t="s">
        <v>438</v>
      </c>
      <c r="P231" s="82">
        <v>43657.9140162037</v>
      </c>
      <c r="Q231" s="80" t="s">
        <v>452</v>
      </c>
      <c r="R231" s="84" t="s">
        <v>561</v>
      </c>
      <c r="S231" s="80" t="s">
        <v>638</v>
      </c>
      <c r="T231" s="80"/>
      <c r="U231" s="80"/>
      <c r="V231" s="84" t="s">
        <v>928</v>
      </c>
      <c r="W231" s="82">
        <v>43657.9140162037</v>
      </c>
      <c r="X231" s="86">
        <v>43657</v>
      </c>
      <c r="Y231" s="88" t="s">
        <v>1059</v>
      </c>
      <c r="Z231" s="84" t="s">
        <v>1259</v>
      </c>
      <c r="AA231" s="80"/>
      <c r="AB231" s="80"/>
      <c r="AC231" s="88" t="s">
        <v>1463</v>
      </c>
      <c r="AD231" s="80"/>
      <c r="AE231" s="80" t="b">
        <v>0</v>
      </c>
      <c r="AF231" s="80">
        <v>0</v>
      </c>
      <c r="AG231" s="88" t="s">
        <v>1557</v>
      </c>
      <c r="AH231" s="80" t="b">
        <v>0</v>
      </c>
      <c r="AI231" s="80" t="s">
        <v>1573</v>
      </c>
      <c r="AJ231" s="80"/>
      <c r="AK231" s="88" t="s">
        <v>1557</v>
      </c>
      <c r="AL231" s="80" t="b">
        <v>0</v>
      </c>
      <c r="AM231" s="80">
        <v>6</v>
      </c>
      <c r="AN231" s="88" t="s">
        <v>1489</v>
      </c>
      <c r="AO231" s="80" t="s">
        <v>1589</v>
      </c>
      <c r="AP231" s="80" t="b">
        <v>0</v>
      </c>
      <c r="AQ231" s="88" t="s">
        <v>1489</v>
      </c>
      <c r="AR231" s="80" t="s">
        <v>210</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3</v>
      </c>
      <c r="BF231" s="48"/>
      <c r="BG231" s="49"/>
      <c r="BH231" s="48"/>
      <c r="BI231" s="49"/>
      <c r="BJ231" s="48"/>
      <c r="BK231" s="49"/>
      <c r="BL231" s="48"/>
      <c r="BM231" s="49"/>
      <c r="BN231" s="48"/>
    </row>
    <row r="232" spans="1:66" ht="15">
      <c r="A232" s="65" t="s">
        <v>339</v>
      </c>
      <c r="B232" s="65" t="s">
        <v>361</v>
      </c>
      <c r="C232" s="66" t="s">
        <v>4147</v>
      </c>
      <c r="D232" s="67">
        <v>3</v>
      </c>
      <c r="E232" s="68"/>
      <c r="F232" s="69">
        <v>28</v>
      </c>
      <c r="G232" s="66"/>
      <c r="H232" s="70"/>
      <c r="I232" s="71"/>
      <c r="J232" s="71"/>
      <c r="K232" s="34" t="s">
        <v>65</v>
      </c>
      <c r="L232" s="78">
        <v>232</v>
      </c>
      <c r="M232" s="78"/>
      <c r="N232" s="73"/>
      <c r="O232" s="80" t="s">
        <v>439</v>
      </c>
      <c r="P232" s="82">
        <v>43657.9140162037</v>
      </c>
      <c r="Q232" s="80" t="s">
        <v>452</v>
      </c>
      <c r="R232" s="84" t="s">
        <v>561</v>
      </c>
      <c r="S232" s="80" t="s">
        <v>638</v>
      </c>
      <c r="T232" s="80"/>
      <c r="U232" s="80"/>
      <c r="V232" s="84" t="s">
        <v>928</v>
      </c>
      <c r="W232" s="82">
        <v>43657.9140162037</v>
      </c>
      <c r="X232" s="86">
        <v>43657</v>
      </c>
      <c r="Y232" s="88" t="s">
        <v>1059</v>
      </c>
      <c r="Z232" s="84" t="s">
        <v>1259</v>
      </c>
      <c r="AA232" s="80"/>
      <c r="AB232" s="80"/>
      <c r="AC232" s="88" t="s">
        <v>1463</v>
      </c>
      <c r="AD232" s="80"/>
      <c r="AE232" s="80" t="b">
        <v>0</v>
      </c>
      <c r="AF232" s="80">
        <v>0</v>
      </c>
      <c r="AG232" s="88" t="s">
        <v>1557</v>
      </c>
      <c r="AH232" s="80" t="b">
        <v>0</v>
      </c>
      <c r="AI232" s="80" t="s">
        <v>1573</v>
      </c>
      <c r="AJ232" s="80"/>
      <c r="AK232" s="88" t="s">
        <v>1557</v>
      </c>
      <c r="AL232" s="80" t="b">
        <v>0</v>
      </c>
      <c r="AM232" s="80">
        <v>6</v>
      </c>
      <c r="AN232" s="88" t="s">
        <v>1489</v>
      </c>
      <c r="AO232" s="80" t="s">
        <v>1589</v>
      </c>
      <c r="AP232" s="80" t="b">
        <v>0</v>
      </c>
      <c r="AQ232" s="88" t="s">
        <v>1489</v>
      </c>
      <c r="AR232" s="80" t="s">
        <v>210</v>
      </c>
      <c r="AS232" s="80">
        <v>0</v>
      </c>
      <c r="AT232" s="80">
        <v>0</v>
      </c>
      <c r="AU232" s="80"/>
      <c r="AV232" s="80"/>
      <c r="AW232" s="80"/>
      <c r="AX232" s="80"/>
      <c r="AY232" s="80"/>
      <c r="AZ232" s="80"/>
      <c r="BA232" s="80"/>
      <c r="BB232" s="80"/>
      <c r="BC232">
        <v>1</v>
      </c>
      <c r="BD232" s="79" t="str">
        <f>REPLACE(INDEX(GroupVertices[Group],MATCH(Edges[[#This Row],[Vertex 1]],GroupVertices[Vertex],0)),1,1,"")</f>
        <v>3</v>
      </c>
      <c r="BE232" s="79" t="str">
        <f>REPLACE(INDEX(GroupVertices[Group],MATCH(Edges[[#This Row],[Vertex 2]],GroupVertices[Vertex],0)),1,1,"")</f>
        <v>3</v>
      </c>
      <c r="BF232" s="48">
        <v>1</v>
      </c>
      <c r="BG232" s="49">
        <v>3.225806451612903</v>
      </c>
      <c r="BH232" s="48">
        <v>1</v>
      </c>
      <c r="BI232" s="49">
        <v>3.225806451612903</v>
      </c>
      <c r="BJ232" s="48">
        <v>0</v>
      </c>
      <c r="BK232" s="49">
        <v>0</v>
      </c>
      <c r="BL232" s="48">
        <v>29</v>
      </c>
      <c r="BM232" s="49">
        <v>93.54838709677419</v>
      </c>
      <c r="BN232" s="48">
        <v>31</v>
      </c>
    </row>
    <row r="233" spans="1:66" ht="15">
      <c r="A233" s="65" t="s">
        <v>339</v>
      </c>
      <c r="B233" s="65" t="s">
        <v>343</v>
      </c>
      <c r="C233" s="66" t="s">
        <v>4151</v>
      </c>
      <c r="D233" s="67">
        <v>10</v>
      </c>
      <c r="E233" s="68"/>
      <c r="F233" s="69">
        <v>5</v>
      </c>
      <c r="G233" s="66"/>
      <c r="H233" s="70"/>
      <c r="I233" s="71"/>
      <c r="J233" s="71"/>
      <c r="K233" s="34" t="s">
        <v>65</v>
      </c>
      <c r="L233" s="78">
        <v>233</v>
      </c>
      <c r="M233" s="78"/>
      <c r="N233" s="73"/>
      <c r="O233" s="80" t="s">
        <v>438</v>
      </c>
      <c r="P233" s="82">
        <v>43657.91489583333</v>
      </c>
      <c r="Q233" s="80" t="s">
        <v>453</v>
      </c>
      <c r="R233" s="84" t="s">
        <v>562</v>
      </c>
      <c r="S233" s="80" t="s">
        <v>639</v>
      </c>
      <c r="T233" s="80" t="s">
        <v>690</v>
      </c>
      <c r="U233" s="80"/>
      <c r="V233" s="84" t="s">
        <v>928</v>
      </c>
      <c r="W233" s="82">
        <v>43657.91489583333</v>
      </c>
      <c r="X233" s="86">
        <v>43657</v>
      </c>
      <c r="Y233" s="88" t="s">
        <v>1060</v>
      </c>
      <c r="Z233" s="84" t="s">
        <v>1260</v>
      </c>
      <c r="AA233" s="80"/>
      <c r="AB233" s="80"/>
      <c r="AC233" s="88" t="s">
        <v>1464</v>
      </c>
      <c r="AD233" s="80"/>
      <c r="AE233" s="80" t="b">
        <v>0</v>
      </c>
      <c r="AF233" s="80">
        <v>0</v>
      </c>
      <c r="AG233" s="88" t="s">
        <v>1557</v>
      </c>
      <c r="AH233" s="80" t="b">
        <v>0</v>
      </c>
      <c r="AI233" s="80" t="s">
        <v>1573</v>
      </c>
      <c r="AJ233" s="80"/>
      <c r="AK233" s="88" t="s">
        <v>1557</v>
      </c>
      <c r="AL233" s="80" t="b">
        <v>0</v>
      </c>
      <c r="AM233" s="80">
        <v>7</v>
      </c>
      <c r="AN233" s="88" t="s">
        <v>1497</v>
      </c>
      <c r="AO233" s="80" t="s">
        <v>1589</v>
      </c>
      <c r="AP233" s="80" t="b">
        <v>0</v>
      </c>
      <c r="AQ233" s="88" t="s">
        <v>1497</v>
      </c>
      <c r="AR233" s="80" t="s">
        <v>210</v>
      </c>
      <c r="AS233" s="80">
        <v>0</v>
      </c>
      <c r="AT233" s="80">
        <v>0</v>
      </c>
      <c r="AU233" s="80"/>
      <c r="AV233" s="80"/>
      <c r="AW233" s="80"/>
      <c r="AX233" s="80"/>
      <c r="AY233" s="80"/>
      <c r="AZ233" s="80"/>
      <c r="BA233" s="80"/>
      <c r="BB233" s="80"/>
      <c r="BC233">
        <v>9</v>
      </c>
      <c r="BD233" s="79" t="str">
        <f>REPLACE(INDEX(GroupVertices[Group],MATCH(Edges[[#This Row],[Vertex 1]],GroupVertices[Vertex],0)),1,1,"")</f>
        <v>3</v>
      </c>
      <c r="BE233" s="79" t="str">
        <f>REPLACE(INDEX(GroupVertices[Group],MATCH(Edges[[#This Row],[Vertex 2]],GroupVertices[Vertex],0)),1,1,"")</f>
        <v>3</v>
      </c>
      <c r="BF233" s="48"/>
      <c r="BG233" s="49"/>
      <c r="BH233" s="48"/>
      <c r="BI233" s="49"/>
      <c r="BJ233" s="48"/>
      <c r="BK233" s="49"/>
      <c r="BL233" s="48"/>
      <c r="BM233" s="49"/>
      <c r="BN233" s="48"/>
    </row>
    <row r="234" spans="1:66" ht="15">
      <c r="A234" s="65" t="s">
        <v>339</v>
      </c>
      <c r="B234" s="65" t="s">
        <v>362</v>
      </c>
      <c r="C234" s="66" t="s">
        <v>4147</v>
      </c>
      <c r="D234" s="67">
        <v>3</v>
      </c>
      <c r="E234" s="68"/>
      <c r="F234" s="69">
        <v>28</v>
      </c>
      <c r="G234" s="66"/>
      <c r="H234" s="70"/>
      <c r="I234" s="71"/>
      <c r="J234" s="71"/>
      <c r="K234" s="34" t="s">
        <v>65</v>
      </c>
      <c r="L234" s="78">
        <v>234</v>
      </c>
      <c r="M234" s="78"/>
      <c r="N234" s="73"/>
      <c r="O234" s="80" t="s">
        <v>439</v>
      </c>
      <c r="P234" s="82">
        <v>43657.91489583333</v>
      </c>
      <c r="Q234" s="80" t="s">
        <v>453</v>
      </c>
      <c r="R234" s="84" t="s">
        <v>562</v>
      </c>
      <c r="S234" s="80" t="s">
        <v>639</v>
      </c>
      <c r="T234" s="80" t="s">
        <v>690</v>
      </c>
      <c r="U234" s="80"/>
      <c r="V234" s="84" t="s">
        <v>928</v>
      </c>
      <c r="W234" s="82">
        <v>43657.91489583333</v>
      </c>
      <c r="X234" s="86">
        <v>43657</v>
      </c>
      <c r="Y234" s="88" t="s">
        <v>1060</v>
      </c>
      <c r="Z234" s="84" t="s">
        <v>1260</v>
      </c>
      <c r="AA234" s="80"/>
      <c r="AB234" s="80"/>
      <c r="AC234" s="88" t="s">
        <v>1464</v>
      </c>
      <c r="AD234" s="80"/>
      <c r="AE234" s="80" t="b">
        <v>0</v>
      </c>
      <c r="AF234" s="80">
        <v>0</v>
      </c>
      <c r="AG234" s="88" t="s">
        <v>1557</v>
      </c>
      <c r="AH234" s="80" t="b">
        <v>0</v>
      </c>
      <c r="AI234" s="80" t="s">
        <v>1573</v>
      </c>
      <c r="AJ234" s="80"/>
      <c r="AK234" s="88" t="s">
        <v>1557</v>
      </c>
      <c r="AL234" s="80" t="b">
        <v>0</v>
      </c>
      <c r="AM234" s="80">
        <v>7</v>
      </c>
      <c r="AN234" s="88" t="s">
        <v>1497</v>
      </c>
      <c r="AO234" s="80" t="s">
        <v>1589</v>
      </c>
      <c r="AP234" s="80" t="b">
        <v>0</v>
      </c>
      <c r="AQ234" s="88" t="s">
        <v>1497</v>
      </c>
      <c r="AR234" s="80" t="s">
        <v>210</v>
      </c>
      <c r="AS234" s="80">
        <v>0</v>
      </c>
      <c r="AT234" s="80">
        <v>0</v>
      </c>
      <c r="AU234" s="80"/>
      <c r="AV234" s="80"/>
      <c r="AW234" s="80"/>
      <c r="AX234" s="80"/>
      <c r="AY234" s="80"/>
      <c r="AZ234" s="80"/>
      <c r="BA234" s="80"/>
      <c r="BB234" s="80"/>
      <c r="BC234">
        <v>1</v>
      </c>
      <c r="BD234" s="79" t="str">
        <f>REPLACE(INDEX(GroupVertices[Group],MATCH(Edges[[#This Row],[Vertex 1]],GroupVertices[Vertex],0)),1,1,"")</f>
        <v>3</v>
      </c>
      <c r="BE234" s="79" t="str">
        <f>REPLACE(INDEX(GroupVertices[Group],MATCH(Edges[[#This Row],[Vertex 2]],GroupVertices[Vertex],0)),1,1,"")</f>
        <v>3</v>
      </c>
      <c r="BF234" s="48">
        <v>0</v>
      </c>
      <c r="BG234" s="49">
        <v>0</v>
      </c>
      <c r="BH234" s="48">
        <v>2</v>
      </c>
      <c r="BI234" s="49">
        <v>7.407407407407407</v>
      </c>
      <c r="BJ234" s="48">
        <v>0</v>
      </c>
      <c r="BK234" s="49">
        <v>0</v>
      </c>
      <c r="BL234" s="48">
        <v>25</v>
      </c>
      <c r="BM234" s="49">
        <v>92.5925925925926</v>
      </c>
      <c r="BN234" s="48">
        <v>27</v>
      </c>
    </row>
    <row r="235" spans="1:66" ht="15">
      <c r="A235" s="65" t="s">
        <v>339</v>
      </c>
      <c r="B235" s="65" t="s">
        <v>343</v>
      </c>
      <c r="C235" s="66" t="s">
        <v>4151</v>
      </c>
      <c r="D235" s="67">
        <v>10</v>
      </c>
      <c r="E235" s="68"/>
      <c r="F235" s="69">
        <v>5</v>
      </c>
      <c r="G235" s="66"/>
      <c r="H235" s="70"/>
      <c r="I235" s="71"/>
      <c r="J235" s="71"/>
      <c r="K235" s="34" t="s">
        <v>65</v>
      </c>
      <c r="L235" s="78">
        <v>235</v>
      </c>
      <c r="M235" s="78"/>
      <c r="N235" s="73"/>
      <c r="O235" s="80" t="s">
        <v>438</v>
      </c>
      <c r="P235" s="82">
        <v>43657.91491898148</v>
      </c>
      <c r="Q235" s="80" t="s">
        <v>519</v>
      </c>
      <c r="R235" s="84" t="s">
        <v>607</v>
      </c>
      <c r="S235" s="80" t="s">
        <v>665</v>
      </c>
      <c r="T235" s="80" t="s">
        <v>757</v>
      </c>
      <c r="U235" s="80"/>
      <c r="V235" s="84" t="s">
        <v>928</v>
      </c>
      <c r="W235" s="82">
        <v>43657.91491898148</v>
      </c>
      <c r="X235" s="86">
        <v>43657</v>
      </c>
      <c r="Y235" s="88" t="s">
        <v>1061</v>
      </c>
      <c r="Z235" s="84" t="s">
        <v>1261</v>
      </c>
      <c r="AA235" s="80"/>
      <c r="AB235" s="80"/>
      <c r="AC235" s="88" t="s">
        <v>1465</v>
      </c>
      <c r="AD235" s="80"/>
      <c r="AE235" s="80" t="b">
        <v>0</v>
      </c>
      <c r="AF235" s="80">
        <v>0</v>
      </c>
      <c r="AG235" s="88" t="s">
        <v>1557</v>
      </c>
      <c r="AH235" s="80" t="b">
        <v>0</v>
      </c>
      <c r="AI235" s="80" t="s">
        <v>1573</v>
      </c>
      <c r="AJ235" s="80"/>
      <c r="AK235" s="88" t="s">
        <v>1557</v>
      </c>
      <c r="AL235" s="80" t="b">
        <v>0</v>
      </c>
      <c r="AM235" s="80">
        <v>5</v>
      </c>
      <c r="AN235" s="88" t="s">
        <v>1506</v>
      </c>
      <c r="AO235" s="80" t="s">
        <v>1589</v>
      </c>
      <c r="AP235" s="80" t="b">
        <v>0</v>
      </c>
      <c r="AQ235" s="88" t="s">
        <v>1506</v>
      </c>
      <c r="AR235" s="80" t="s">
        <v>210</v>
      </c>
      <c r="AS235" s="80">
        <v>0</v>
      </c>
      <c r="AT235" s="80">
        <v>0</v>
      </c>
      <c r="AU235" s="80"/>
      <c r="AV235" s="80"/>
      <c r="AW235" s="80"/>
      <c r="AX235" s="80"/>
      <c r="AY235" s="80"/>
      <c r="AZ235" s="80"/>
      <c r="BA235" s="80"/>
      <c r="BB235" s="80"/>
      <c r="BC235">
        <v>9</v>
      </c>
      <c r="BD235" s="79" t="str">
        <f>REPLACE(INDEX(GroupVertices[Group],MATCH(Edges[[#This Row],[Vertex 1]],GroupVertices[Vertex],0)),1,1,"")</f>
        <v>3</v>
      </c>
      <c r="BE235" s="79" t="str">
        <f>REPLACE(INDEX(GroupVertices[Group],MATCH(Edges[[#This Row],[Vertex 2]],GroupVertices[Vertex],0)),1,1,"")</f>
        <v>3</v>
      </c>
      <c r="BF235" s="48">
        <v>0</v>
      </c>
      <c r="BG235" s="49">
        <v>0</v>
      </c>
      <c r="BH235" s="48">
        <v>0</v>
      </c>
      <c r="BI235" s="49">
        <v>0</v>
      </c>
      <c r="BJ235" s="48">
        <v>0</v>
      </c>
      <c r="BK235" s="49">
        <v>0</v>
      </c>
      <c r="BL235" s="48">
        <v>27</v>
      </c>
      <c r="BM235" s="49">
        <v>100</v>
      </c>
      <c r="BN235" s="48">
        <v>27</v>
      </c>
    </row>
    <row r="236" spans="1:66" ht="15">
      <c r="A236" s="65" t="s">
        <v>339</v>
      </c>
      <c r="B236" s="65" t="s">
        <v>343</v>
      </c>
      <c r="C236" s="66" t="s">
        <v>4151</v>
      </c>
      <c r="D236" s="67">
        <v>10</v>
      </c>
      <c r="E236" s="68"/>
      <c r="F236" s="69">
        <v>5</v>
      </c>
      <c r="G236" s="66"/>
      <c r="H236" s="70"/>
      <c r="I236" s="71"/>
      <c r="J236" s="71"/>
      <c r="K236" s="34" t="s">
        <v>65</v>
      </c>
      <c r="L236" s="78">
        <v>236</v>
      </c>
      <c r="M236" s="78"/>
      <c r="N236" s="73"/>
      <c r="O236" s="80" t="s">
        <v>438</v>
      </c>
      <c r="P236" s="82">
        <v>43657.91501157408</v>
      </c>
      <c r="Q236" s="80" t="s">
        <v>521</v>
      </c>
      <c r="R236" s="84" t="s">
        <v>609</v>
      </c>
      <c r="S236" s="80" t="s">
        <v>666</v>
      </c>
      <c r="T236" s="80" t="s">
        <v>759</v>
      </c>
      <c r="U236" s="80"/>
      <c r="V236" s="84" t="s">
        <v>928</v>
      </c>
      <c r="W236" s="82">
        <v>43657.91501157408</v>
      </c>
      <c r="X236" s="86">
        <v>43657</v>
      </c>
      <c r="Y236" s="88" t="s">
        <v>1062</v>
      </c>
      <c r="Z236" s="84" t="s">
        <v>1262</v>
      </c>
      <c r="AA236" s="80"/>
      <c r="AB236" s="80"/>
      <c r="AC236" s="88" t="s">
        <v>1466</v>
      </c>
      <c r="AD236" s="80"/>
      <c r="AE236" s="80" t="b">
        <v>0</v>
      </c>
      <c r="AF236" s="80">
        <v>0</v>
      </c>
      <c r="AG236" s="88" t="s">
        <v>1557</v>
      </c>
      <c r="AH236" s="80" t="b">
        <v>0</v>
      </c>
      <c r="AI236" s="80" t="s">
        <v>1573</v>
      </c>
      <c r="AJ236" s="80"/>
      <c r="AK236" s="88" t="s">
        <v>1557</v>
      </c>
      <c r="AL236" s="80" t="b">
        <v>0</v>
      </c>
      <c r="AM236" s="80">
        <v>11</v>
      </c>
      <c r="AN236" s="88" t="s">
        <v>1495</v>
      </c>
      <c r="AO236" s="80" t="s">
        <v>1589</v>
      </c>
      <c r="AP236" s="80" t="b">
        <v>0</v>
      </c>
      <c r="AQ236" s="88" t="s">
        <v>1495</v>
      </c>
      <c r="AR236" s="80" t="s">
        <v>210</v>
      </c>
      <c r="AS236" s="80">
        <v>0</v>
      </c>
      <c r="AT236" s="80">
        <v>0</v>
      </c>
      <c r="AU236" s="80"/>
      <c r="AV236" s="80"/>
      <c r="AW236" s="80"/>
      <c r="AX236" s="80"/>
      <c r="AY236" s="80"/>
      <c r="AZ236" s="80"/>
      <c r="BA236" s="80"/>
      <c r="BB236" s="80"/>
      <c r="BC236">
        <v>9</v>
      </c>
      <c r="BD236" s="79" t="str">
        <f>REPLACE(INDEX(GroupVertices[Group],MATCH(Edges[[#This Row],[Vertex 1]],GroupVertices[Vertex],0)),1,1,"")</f>
        <v>3</v>
      </c>
      <c r="BE236" s="79" t="str">
        <f>REPLACE(INDEX(GroupVertices[Group],MATCH(Edges[[#This Row],[Vertex 2]],GroupVertices[Vertex],0)),1,1,"")</f>
        <v>3</v>
      </c>
      <c r="BF236" s="48"/>
      <c r="BG236" s="49"/>
      <c r="BH236" s="48"/>
      <c r="BI236" s="49"/>
      <c r="BJ236" s="48"/>
      <c r="BK236" s="49"/>
      <c r="BL236" s="48"/>
      <c r="BM236" s="49"/>
      <c r="BN236" s="48"/>
    </row>
    <row r="237" spans="1:66" ht="15">
      <c r="A237" s="65" t="s">
        <v>339</v>
      </c>
      <c r="B237" s="65" t="s">
        <v>431</v>
      </c>
      <c r="C237" s="66" t="s">
        <v>4147</v>
      </c>
      <c r="D237" s="67">
        <v>3</v>
      </c>
      <c r="E237" s="68"/>
      <c r="F237" s="69">
        <v>28</v>
      </c>
      <c r="G237" s="66"/>
      <c r="H237" s="70"/>
      <c r="I237" s="71"/>
      <c r="J237" s="71"/>
      <c r="K237" s="34" t="s">
        <v>65</v>
      </c>
      <c r="L237" s="78">
        <v>237</v>
      </c>
      <c r="M237" s="78"/>
      <c r="N237" s="73"/>
      <c r="O237" s="80" t="s">
        <v>439</v>
      </c>
      <c r="P237" s="82">
        <v>43657.91501157408</v>
      </c>
      <c r="Q237" s="80" t="s">
        <v>521</v>
      </c>
      <c r="R237" s="84" t="s">
        <v>609</v>
      </c>
      <c r="S237" s="80" t="s">
        <v>666</v>
      </c>
      <c r="T237" s="80" t="s">
        <v>759</v>
      </c>
      <c r="U237" s="80"/>
      <c r="V237" s="84" t="s">
        <v>928</v>
      </c>
      <c r="W237" s="82">
        <v>43657.91501157408</v>
      </c>
      <c r="X237" s="86">
        <v>43657</v>
      </c>
      <c r="Y237" s="88" t="s">
        <v>1062</v>
      </c>
      <c r="Z237" s="84" t="s">
        <v>1262</v>
      </c>
      <c r="AA237" s="80"/>
      <c r="AB237" s="80"/>
      <c r="AC237" s="88" t="s">
        <v>1466</v>
      </c>
      <c r="AD237" s="80"/>
      <c r="AE237" s="80" t="b">
        <v>0</v>
      </c>
      <c r="AF237" s="80">
        <v>0</v>
      </c>
      <c r="AG237" s="88" t="s">
        <v>1557</v>
      </c>
      <c r="AH237" s="80" t="b">
        <v>0</v>
      </c>
      <c r="AI237" s="80" t="s">
        <v>1573</v>
      </c>
      <c r="AJ237" s="80"/>
      <c r="AK237" s="88" t="s">
        <v>1557</v>
      </c>
      <c r="AL237" s="80" t="b">
        <v>0</v>
      </c>
      <c r="AM237" s="80">
        <v>11</v>
      </c>
      <c r="AN237" s="88" t="s">
        <v>1495</v>
      </c>
      <c r="AO237" s="80" t="s">
        <v>1589</v>
      </c>
      <c r="AP237" s="80" t="b">
        <v>0</v>
      </c>
      <c r="AQ237" s="88" t="s">
        <v>1495</v>
      </c>
      <c r="AR237" s="80" t="s">
        <v>210</v>
      </c>
      <c r="AS237" s="80">
        <v>0</v>
      </c>
      <c r="AT237" s="80">
        <v>0</v>
      </c>
      <c r="AU237" s="80"/>
      <c r="AV237" s="80"/>
      <c r="AW237" s="80"/>
      <c r="AX237" s="80"/>
      <c r="AY237" s="80"/>
      <c r="AZ237" s="80"/>
      <c r="BA237" s="80"/>
      <c r="BB237" s="80"/>
      <c r="BC237">
        <v>1</v>
      </c>
      <c r="BD237" s="79" t="str">
        <f>REPLACE(INDEX(GroupVertices[Group],MATCH(Edges[[#This Row],[Vertex 1]],GroupVertices[Vertex],0)),1,1,"")</f>
        <v>3</v>
      </c>
      <c r="BE237" s="79" t="str">
        <f>REPLACE(INDEX(GroupVertices[Group],MATCH(Edges[[#This Row],[Vertex 2]],GroupVertices[Vertex],0)),1,1,"")</f>
        <v>3</v>
      </c>
      <c r="BF237" s="48">
        <v>1</v>
      </c>
      <c r="BG237" s="49">
        <v>3.5714285714285716</v>
      </c>
      <c r="BH237" s="48">
        <v>0</v>
      </c>
      <c r="BI237" s="49">
        <v>0</v>
      </c>
      <c r="BJ237" s="48">
        <v>0</v>
      </c>
      <c r="BK237" s="49">
        <v>0</v>
      </c>
      <c r="BL237" s="48">
        <v>27</v>
      </c>
      <c r="BM237" s="49">
        <v>96.42857142857143</v>
      </c>
      <c r="BN237" s="48">
        <v>28</v>
      </c>
    </row>
    <row r="238" spans="1:66" ht="15">
      <c r="A238" s="65" t="s">
        <v>339</v>
      </c>
      <c r="B238" s="65" t="s">
        <v>343</v>
      </c>
      <c r="C238" s="66" t="s">
        <v>4151</v>
      </c>
      <c r="D238" s="67">
        <v>10</v>
      </c>
      <c r="E238" s="68"/>
      <c r="F238" s="69">
        <v>5</v>
      </c>
      <c r="G238" s="66"/>
      <c r="H238" s="70"/>
      <c r="I238" s="71"/>
      <c r="J238" s="71"/>
      <c r="K238" s="34" t="s">
        <v>65</v>
      </c>
      <c r="L238" s="78">
        <v>238</v>
      </c>
      <c r="M238" s="78"/>
      <c r="N238" s="73"/>
      <c r="O238" s="80" t="s">
        <v>438</v>
      </c>
      <c r="P238" s="82">
        <v>43657.91504629629</v>
      </c>
      <c r="Q238" s="80" t="s">
        <v>488</v>
      </c>
      <c r="R238" s="84" t="s">
        <v>587</v>
      </c>
      <c r="S238" s="80" t="s">
        <v>656</v>
      </c>
      <c r="T238" s="80" t="s">
        <v>724</v>
      </c>
      <c r="U238" s="80"/>
      <c r="V238" s="84" t="s">
        <v>928</v>
      </c>
      <c r="W238" s="82">
        <v>43657.91504629629</v>
      </c>
      <c r="X238" s="86">
        <v>43657</v>
      </c>
      <c r="Y238" s="88" t="s">
        <v>1063</v>
      </c>
      <c r="Z238" s="84" t="s">
        <v>1263</v>
      </c>
      <c r="AA238" s="80"/>
      <c r="AB238" s="80"/>
      <c r="AC238" s="88" t="s">
        <v>1467</v>
      </c>
      <c r="AD238" s="80"/>
      <c r="AE238" s="80" t="b">
        <v>0</v>
      </c>
      <c r="AF238" s="80">
        <v>0</v>
      </c>
      <c r="AG238" s="88" t="s">
        <v>1557</v>
      </c>
      <c r="AH238" s="80" t="b">
        <v>0</v>
      </c>
      <c r="AI238" s="80" t="s">
        <v>1575</v>
      </c>
      <c r="AJ238" s="80"/>
      <c r="AK238" s="88" t="s">
        <v>1557</v>
      </c>
      <c r="AL238" s="80" t="b">
        <v>0</v>
      </c>
      <c r="AM238" s="80">
        <v>16</v>
      </c>
      <c r="AN238" s="88" t="s">
        <v>1503</v>
      </c>
      <c r="AO238" s="80" t="s">
        <v>1589</v>
      </c>
      <c r="AP238" s="80" t="b">
        <v>0</v>
      </c>
      <c r="AQ238" s="88" t="s">
        <v>1503</v>
      </c>
      <c r="AR238" s="80" t="s">
        <v>210</v>
      </c>
      <c r="AS238" s="80">
        <v>0</v>
      </c>
      <c r="AT238" s="80">
        <v>0</v>
      </c>
      <c r="AU238" s="80"/>
      <c r="AV238" s="80"/>
      <c r="AW238" s="80"/>
      <c r="AX238" s="80"/>
      <c r="AY238" s="80"/>
      <c r="AZ238" s="80"/>
      <c r="BA238" s="80"/>
      <c r="BB238" s="80"/>
      <c r="BC238">
        <v>9</v>
      </c>
      <c r="BD238" s="79" t="str">
        <f>REPLACE(INDEX(GroupVertices[Group],MATCH(Edges[[#This Row],[Vertex 1]],GroupVertices[Vertex],0)),1,1,"")</f>
        <v>3</v>
      </c>
      <c r="BE238" s="79" t="str">
        <f>REPLACE(INDEX(GroupVertices[Group],MATCH(Edges[[#This Row],[Vertex 2]],GroupVertices[Vertex],0)),1,1,"")</f>
        <v>3</v>
      </c>
      <c r="BF238" s="48">
        <v>0</v>
      </c>
      <c r="BG238" s="49">
        <v>0</v>
      </c>
      <c r="BH238" s="48">
        <v>0</v>
      </c>
      <c r="BI238" s="49">
        <v>0</v>
      </c>
      <c r="BJ238" s="48">
        <v>0</v>
      </c>
      <c r="BK238" s="49">
        <v>0</v>
      </c>
      <c r="BL238" s="48">
        <v>21</v>
      </c>
      <c r="BM238" s="49">
        <v>100</v>
      </c>
      <c r="BN238" s="48">
        <v>21</v>
      </c>
    </row>
    <row r="239" spans="1:66" ht="15">
      <c r="A239" s="65" t="s">
        <v>339</v>
      </c>
      <c r="B239" s="65" t="s">
        <v>343</v>
      </c>
      <c r="C239" s="66" t="s">
        <v>4151</v>
      </c>
      <c r="D239" s="67">
        <v>10</v>
      </c>
      <c r="E239" s="68"/>
      <c r="F239" s="69">
        <v>5</v>
      </c>
      <c r="G239" s="66"/>
      <c r="H239" s="70"/>
      <c r="I239" s="71"/>
      <c r="J239" s="71"/>
      <c r="K239" s="34" t="s">
        <v>65</v>
      </c>
      <c r="L239" s="78">
        <v>239</v>
      </c>
      <c r="M239" s="78"/>
      <c r="N239" s="73"/>
      <c r="O239" s="80" t="s">
        <v>438</v>
      </c>
      <c r="P239" s="82">
        <v>43657.91505787037</v>
      </c>
      <c r="Q239" s="80" t="s">
        <v>462</v>
      </c>
      <c r="R239" s="84" t="s">
        <v>570</v>
      </c>
      <c r="S239" s="80" t="s">
        <v>646</v>
      </c>
      <c r="T239" s="80"/>
      <c r="U239" s="80"/>
      <c r="V239" s="84" t="s">
        <v>928</v>
      </c>
      <c r="W239" s="82">
        <v>43657.91505787037</v>
      </c>
      <c r="X239" s="86">
        <v>43657</v>
      </c>
      <c r="Y239" s="88" t="s">
        <v>1064</v>
      </c>
      <c r="Z239" s="84" t="s">
        <v>1264</v>
      </c>
      <c r="AA239" s="80"/>
      <c r="AB239" s="80"/>
      <c r="AC239" s="88" t="s">
        <v>1468</v>
      </c>
      <c r="AD239" s="80"/>
      <c r="AE239" s="80" t="b">
        <v>0</v>
      </c>
      <c r="AF239" s="80">
        <v>0</v>
      </c>
      <c r="AG239" s="88" t="s">
        <v>1557</v>
      </c>
      <c r="AH239" s="80" t="b">
        <v>0</v>
      </c>
      <c r="AI239" s="80" t="s">
        <v>1573</v>
      </c>
      <c r="AJ239" s="80"/>
      <c r="AK239" s="88" t="s">
        <v>1557</v>
      </c>
      <c r="AL239" s="80" t="b">
        <v>0</v>
      </c>
      <c r="AM239" s="80">
        <v>8</v>
      </c>
      <c r="AN239" s="88" t="s">
        <v>1493</v>
      </c>
      <c r="AO239" s="80" t="s">
        <v>1589</v>
      </c>
      <c r="AP239" s="80" t="b">
        <v>0</v>
      </c>
      <c r="AQ239" s="88" t="s">
        <v>1493</v>
      </c>
      <c r="AR239" s="80" t="s">
        <v>210</v>
      </c>
      <c r="AS239" s="80">
        <v>0</v>
      </c>
      <c r="AT239" s="80">
        <v>0</v>
      </c>
      <c r="AU239" s="80"/>
      <c r="AV239" s="80"/>
      <c r="AW239" s="80"/>
      <c r="AX239" s="80"/>
      <c r="AY239" s="80"/>
      <c r="AZ239" s="80"/>
      <c r="BA239" s="80"/>
      <c r="BB239" s="80"/>
      <c r="BC239">
        <v>9</v>
      </c>
      <c r="BD239" s="79" t="str">
        <f>REPLACE(INDEX(GroupVertices[Group],MATCH(Edges[[#This Row],[Vertex 1]],GroupVertices[Vertex],0)),1,1,"")</f>
        <v>3</v>
      </c>
      <c r="BE239" s="79" t="str">
        <f>REPLACE(INDEX(GroupVertices[Group],MATCH(Edges[[#This Row],[Vertex 2]],GroupVertices[Vertex],0)),1,1,"")</f>
        <v>3</v>
      </c>
      <c r="BF239" s="48"/>
      <c r="BG239" s="49"/>
      <c r="BH239" s="48"/>
      <c r="BI239" s="49"/>
      <c r="BJ239" s="48"/>
      <c r="BK239" s="49"/>
      <c r="BL239" s="48"/>
      <c r="BM239" s="49"/>
      <c r="BN239" s="48"/>
    </row>
    <row r="240" spans="1:66" ht="15">
      <c r="A240" s="65" t="s">
        <v>339</v>
      </c>
      <c r="B240" s="65" t="s">
        <v>363</v>
      </c>
      <c r="C240" s="66" t="s">
        <v>4147</v>
      </c>
      <c r="D240" s="67">
        <v>3</v>
      </c>
      <c r="E240" s="68"/>
      <c r="F240" s="69">
        <v>28</v>
      </c>
      <c r="G240" s="66"/>
      <c r="H240" s="70"/>
      <c r="I240" s="71"/>
      <c r="J240" s="71"/>
      <c r="K240" s="34" t="s">
        <v>65</v>
      </c>
      <c r="L240" s="78">
        <v>240</v>
      </c>
      <c r="M240" s="78"/>
      <c r="N240" s="73"/>
      <c r="O240" s="80" t="s">
        <v>439</v>
      </c>
      <c r="P240" s="82">
        <v>43657.91505787037</v>
      </c>
      <c r="Q240" s="80" t="s">
        <v>462</v>
      </c>
      <c r="R240" s="84" t="s">
        <v>570</v>
      </c>
      <c r="S240" s="80" t="s">
        <v>646</v>
      </c>
      <c r="T240" s="80"/>
      <c r="U240" s="80"/>
      <c r="V240" s="84" t="s">
        <v>928</v>
      </c>
      <c r="W240" s="82">
        <v>43657.91505787037</v>
      </c>
      <c r="X240" s="86">
        <v>43657</v>
      </c>
      <c r="Y240" s="88" t="s">
        <v>1064</v>
      </c>
      <c r="Z240" s="84" t="s">
        <v>1264</v>
      </c>
      <c r="AA240" s="80"/>
      <c r="AB240" s="80"/>
      <c r="AC240" s="88" t="s">
        <v>1468</v>
      </c>
      <c r="AD240" s="80"/>
      <c r="AE240" s="80" t="b">
        <v>0</v>
      </c>
      <c r="AF240" s="80">
        <v>0</v>
      </c>
      <c r="AG240" s="88" t="s">
        <v>1557</v>
      </c>
      <c r="AH240" s="80" t="b">
        <v>0</v>
      </c>
      <c r="AI240" s="80" t="s">
        <v>1573</v>
      </c>
      <c r="AJ240" s="80"/>
      <c r="AK240" s="88" t="s">
        <v>1557</v>
      </c>
      <c r="AL240" s="80" t="b">
        <v>0</v>
      </c>
      <c r="AM240" s="80">
        <v>8</v>
      </c>
      <c r="AN240" s="88" t="s">
        <v>1493</v>
      </c>
      <c r="AO240" s="80" t="s">
        <v>1589</v>
      </c>
      <c r="AP240" s="80" t="b">
        <v>0</v>
      </c>
      <c r="AQ240" s="88" t="s">
        <v>1493</v>
      </c>
      <c r="AR240" s="80" t="s">
        <v>210</v>
      </c>
      <c r="AS240" s="80">
        <v>0</v>
      </c>
      <c r="AT240" s="80">
        <v>0</v>
      </c>
      <c r="AU240" s="80"/>
      <c r="AV240" s="80"/>
      <c r="AW240" s="80"/>
      <c r="AX240" s="80"/>
      <c r="AY240" s="80"/>
      <c r="AZ240" s="80"/>
      <c r="BA240" s="80"/>
      <c r="BB240" s="80"/>
      <c r="BC240">
        <v>1</v>
      </c>
      <c r="BD240" s="79" t="str">
        <f>REPLACE(INDEX(GroupVertices[Group],MATCH(Edges[[#This Row],[Vertex 1]],GroupVertices[Vertex],0)),1,1,"")</f>
        <v>3</v>
      </c>
      <c r="BE240" s="79" t="str">
        <f>REPLACE(INDEX(GroupVertices[Group],MATCH(Edges[[#This Row],[Vertex 2]],GroupVertices[Vertex],0)),1,1,"")</f>
        <v>3</v>
      </c>
      <c r="BF240" s="48">
        <v>1</v>
      </c>
      <c r="BG240" s="49">
        <v>3.125</v>
      </c>
      <c r="BH240" s="48">
        <v>2</v>
      </c>
      <c r="BI240" s="49">
        <v>6.25</v>
      </c>
      <c r="BJ240" s="48">
        <v>0</v>
      </c>
      <c r="BK240" s="49">
        <v>0</v>
      </c>
      <c r="BL240" s="48">
        <v>29</v>
      </c>
      <c r="BM240" s="49">
        <v>90.625</v>
      </c>
      <c r="BN240" s="48">
        <v>32</v>
      </c>
    </row>
    <row r="241" spans="1:66" ht="15">
      <c r="A241" s="65" t="s">
        <v>339</v>
      </c>
      <c r="B241" s="65" t="s">
        <v>343</v>
      </c>
      <c r="C241" s="66" t="s">
        <v>4151</v>
      </c>
      <c r="D241" s="67">
        <v>10</v>
      </c>
      <c r="E241" s="68"/>
      <c r="F241" s="69">
        <v>5</v>
      </c>
      <c r="G241" s="66"/>
      <c r="H241" s="70"/>
      <c r="I241" s="71"/>
      <c r="J241" s="71"/>
      <c r="K241" s="34" t="s">
        <v>65</v>
      </c>
      <c r="L241" s="78">
        <v>241</v>
      </c>
      <c r="M241" s="78"/>
      <c r="N241" s="73"/>
      <c r="O241" s="80" t="s">
        <v>438</v>
      </c>
      <c r="P241" s="82">
        <v>43657.91517361111</v>
      </c>
      <c r="Q241" s="80" t="s">
        <v>455</v>
      </c>
      <c r="R241" s="84" t="s">
        <v>564</v>
      </c>
      <c r="S241" s="80" t="s">
        <v>641</v>
      </c>
      <c r="T241" s="80" t="s">
        <v>692</v>
      </c>
      <c r="U241" s="80"/>
      <c r="V241" s="84" t="s">
        <v>928</v>
      </c>
      <c r="W241" s="82">
        <v>43657.91517361111</v>
      </c>
      <c r="X241" s="86">
        <v>43657</v>
      </c>
      <c r="Y241" s="88" t="s">
        <v>1065</v>
      </c>
      <c r="Z241" s="84" t="s">
        <v>1265</v>
      </c>
      <c r="AA241" s="80"/>
      <c r="AB241" s="80"/>
      <c r="AC241" s="88" t="s">
        <v>1469</v>
      </c>
      <c r="AD241" s="80"/>
      <c r="AE241" s="80" t="b">
        <v>0</v>
      </c>
      <c r="AF241" s="80">
        <v>0</v>
      </c>
      <c r="AG241" s="88" t="s">
        <v>1557</v>
      </c>
      <c r="AH241" s="80" t="b">
        <v>0</v>
      </c>
      <c r="AI241" s="80" t="s">
        <v>1575</v>
      </c>
      <c r="AJ241" s="80"/>
      <c r="AK241" s="88" t="s">
        <v>1557</v>
      </c>
      <c r="AL241" s="80" t="b">
        <v>0</v>
      </c>
      <c r="AM241" s="80">
        <v>5</v>
      </c>
      <c r="AN241" s="88" t="s">
        <v>1509</v>
      </c>
      <c r="AO241" s="80" t="s">
        <v>1589</v>
      </c>
      <c r="AP241" s="80" t="b">
        <v>0</v>
      </c>
      <c r="AQ241" s="88" t="s">
        <v>1509</v>
      </c>
      <c r="AR241" s="80" t="s">
        <v>210</v>
      </c>
      <c r="AS241" s="80">
        <v>0</v>
      </c>
      <c r="AT241" s="80">
        <v>0</v>
      </c>
      <c r="AU241" s="80"/>
      <c r="AV241" s="80"/>
      <c r="AW241" s="80"/>
      <c r="AX241" s="80"/>
      <c r="AY241" s="80"/>
      <c r="AZ241" s="80"/>
      <c r="BA241" s="80"/>
      <c r="BB241" s="80"/>
      <c r="BC241">
        <v>9</v>
      </c>
      <c r="BD241" s="79" t="str">
        <f>REPLACE(INDEX(GroupVertices[Group],MATCH(Edges[[#This Row],[Vertex 1]],GroupVertices[Vertex],0)),1,1,"")</f>
        <v>3</v>
      </c>
      <c r="BE241" s="79" t="str">
        <f>REPLACE(INDEX(GroupVertices[Group],MATCH(Edges[[#This Row],[Vertex 2]],GroupVertices[Vertex],0)),1,1,"")</f>
        <v>3</v>
      </c>
      <c r="BF241" s="48">
        <v>0</v>
      </c>
      <c r="BG241" s="49">
        <v>0</v>
      </c>
      <c r="BH241" s="48">
        <v>1</v>
      </c>
      <c r="BI241" s="49">
        <v>4.761904761904762</v>
      </c>
      <c r="BJ241" s="48">
        <v>0</v>
      </c>
      <c r="BK241" s="49">
        <v>0</v>
      </c>
      <c r="BL241" s="48">
        <v>20</v>
      </c>
      <c r="BM241" s="49">
        <v>95.23809523809524</v>
      </c>
      <c r="BN241" s="48">
        <v>21</v>
      </c>
    </row>
    <row r="242" spans="1:66" ht="15">
      <c r="A242" s="65" t="s">
        <v>339</v>
      </c>
      <c r="B242" s="65" t="s">
        <v>343</v>
      </c>
      <c r="C242" s="66" t="s">
        <v>4151</v>
      </c>
      <c r="D242" s="67">
        <v>10</v>
      </c>
      <c r="E242" s="68"/>
      <c r="F242" s="69">
        <v>5</v>
      </c>
      <c r="G242" s="66"/>
      <c r="H242" s="70"/>
      <c r="I242" s="71"/>
      <c r="J242" s="71"/>
      <c r="K242" s="34" t="s">
        <v>65</v>
      </c>
      <c r="L242" s="78">
        <v>242</v>
      </c>
      <c r="M242" s="78"/>
      <c r="N242" s="73"/>
      <c r="O242" s="80" t="s">
        <v>438</v>
      </c>
      <c r="P242" s="82">
        <v>43657.91520833333</v>
      </c>
      <c r="Q242" s="80" t="s">
        <v>456</v>
      </c>
      <c r="R242" s="84" t="s">
        <v>565</v>
      </c>
      <c r="S242" s="80" t="s">
        <v>642</v>
      </c>
      <c r="T242" s="80" t="s">
        <v>693</v>
      </c>
      <c r="U242" s="80"/>
      <c r="V242" s="84" t="s">
        <v>928</v>
      </c>
      <c r="W242" s="82">
        <v>43657.91520833333</v>
      </c>
      <c r="X242" s="86">
        <v>43657</v>
      </c>
      <c r="Y242" s="88" t="s">
        <v>1066</v>
      </c>
      <c r="Z242" s="84" t="s">
        <v>1266</v>
      </c>
      <c r="AA242" s="80"/>
      <c r="AB242" s="80"/>
      <c r="AC242" s="88" t="s">
        <v>1470</v>
      </c>
      <c r="AD242" s="80"/>
      <c r="AE242" s="80" t="b">
        <v>0</v>
      </c>
      <c r="AF242" s="80">
        <v>0</v>
      </c>
      <c r="AG242" s="88" t="s">
        <v>1557</v>
      </c>
      <c r="AH242" s="80" t="b">
        <v>0</v>
      </c>
      <c r="AI242" s="80" t="s">
        <v>1575</v>
      </c>
      <c r="AJ242" s="80"/>
      <c r="AK242" s="88" t="s">
        <v>1557</v>
      </c>
      <c r="AL242" s="80" t="b">
        <v>0</v>
      </c>
      <c r="AM242" s="80">
        <v>6</v>
      </c>
      <c r="AN242" s="88" t="s">
        <v>1508</v>
      </c>
      <c r="AO242" s="80" t="s">
        <v>1589</v>
      </c>
      <c r="AP242" s="80" t="b">
        <v>0</v>
      </c>
      <c r="AQ242" s="88" t="s">
        <v>1508</v>
      </c>
      <c r="AR242" s="80" t="s">
        <v>210</v>
      </c>
      <c r="AS242" s="80">
        <v>0</v>
      </c>
      <c r="AT242" s="80">
        <v>0</v>
      </c>
      <c r="AU242" s="80"/>
      <c r="AV242" s="80"/>
      <c r="AW242" s="80"/>
      <c r="AX242" s="80"/>
      <c r="AY242" s="80"/>
      <c r="AZ242" s="80"/>
      <c r="BA242" s="80"/>
      <c r="BB242" s="80"/>
      <c r="BC242">
        <v>9</v>
      </c>
      <c r="BD242" s="79" t="str">
        <f>REPLACE(INDEX(GroupVertices[Group],MATCH(Edges[[#This Row],[Vertex 1]],GroupVertices[Vertex],0)),1,1,"")</f>
        <v>3</v>
      </c>
      <c r="BE242" s="79" t="str">
        <f>REPLACE(INDEX(GroupVertices[Group],MATCH(Edges[[#This Row],[Vertex 2]],GroupVertices[Vertex],0)),1,1,"")</f>
        <v>3</v>
      </c>
      <c r="BF242" s="48">
        <v>0</v>
      </c>
      <c r="BG242" s="49">
        <v>0</v>
      </c>
      <c r="BH242" s="48">
        <v>1</v>
      </c>
      <c r="BI242" s="49">
        <v>4.761904761904762</v>
      </c>
      <c r="BJ242" s="48">
        <v>0</v>
      </c>
      <c r="BK242" s="49">
        <v>0</v>
      </c>
      <c r="BL242" s="48">
        <v>20</v>
      </c>
      <c r="BM242" s="49">
        <v>95.23809523809524</v>
      </c>
      <c r="BN242" s="48">
        <v>21</v>
      </c>
    </row>
    <row r="243" spans="1:66" ht="15">
      <c r="A243" s="65" t="s">
        <v>339</v>
      </c>
      <c r="B243" s="65" t="s">
        <v>343</v>
      </c>
      <c r="C243" s="66" t="s">
        <v>4151</v>
      </c>
      <c r="D243" s="67">
        <v>10</v>
      </c>
      <c r="E243" s="68"/>
      <c r="F243" s="69">
        <v>5</v>
      </c>
      <c r="G243" s="66"/>
      <c r="H243" s="70"/>
      <c r="I243" s="71"/>
      <c r="J243" s="71"/>
      <c r="K243" s="34" t="s">
        <v>65</v>
      </c>
      <c r="L243" s="78">
        <v>243</v>
      </c>
      <c r="M243" s="78"/>
      <c r="N243" s="73"/>
      <c r="O243" s="80" t="s">
        <v>438</v>
      </c>
      <c r="P243" s="82">
        <v>43657.915243055555</v>
      </c>
      <c r="Q243" s="80" t="s">
        <v>454</v>
      </c>
      <c r="R243" s="84" t="s">
        <v>563</v>
      </c>
      <c r="S243" s="80" t="s">
        <v>640</v>
      </c>
      <c r="T243" s="80" t="s">
        <v>691</v>
      </c>
      <c r="U243" s="80"/>
      <c r="V243" s="84" t="s">
        <v>928</v>
      </c>
      <c r="W243" s="82">
        <v>43657.915243055555</v>
      </c>
      <c r="X243" s="86">
        <v>43657</v>
      </c>
      <c r="Y243" s="88" t="s">
        <v>1067</v>
      </c>
      <c r="Z243" s="84" t="s">
        <v>1267</v>
      </c>
      <c r="AA243" s="80"/>
      <c r="AB243" s="80"/>
      <c r="AC243" s="88" t="s">
        <v>1471</v>
      </c>
      <c r="AD243" s="80"/>
      <c r="AE243" s="80" t="b">
        <v>0</v>
      </c>
      <c r="AF243" s="80">
        <v>0</v>
      </c>
      <c r="AG243" s="88" t="s">
        <v>1557</v>
      </c>
      <c r="AH243" s="80" t="b">
        <v>0</v>
      </c>
      <c r="AI243" s="80" t="s">
        <v>1573</v>
      </c>
      <c r="AJ243" s="80"/>
      <c r="AK243" s="88" t="s">
        <v>1557</v>
      </c>
      <c r="AL243" s="80" t="b">
        <v>0</v>
      </c>
      <c r="AM243" s="80">
        <v>5</v>
      </c>
      <c r="AN243" s="88" t="s">
        <v>1507</v>
      </c>
      <c r="AO243" s="80" t="s">
        <v>1589</v>
      </c>
      <c r="AP243" s="80" t="b">
        <v>0</v>
      </c>
      <c r="AQ243" s="88" t="s">
        <v>1507</v>
      </c>
      <c r="AR243" s="80" t="s">
        <v>210</v>
      </c>
      <c r="AS243" s="80">
        <v>0</v>
      </c>
      <c r="AT243" s="80">
        <v>0</v>
      </c>
      <c r="AU243" s="80"/>
      <c r="AV243" s="80"/>
      <c r="AW243" s="80"/>
      <c r="AX243" s="80"/>
      <c r="AY243" s="80"/>
      <c r="AZ243" s="80"/>
      <c r="BA243" s="80"/>
      <c r="BB243" s="80"/>
      <c r="BC243">
        <v>9</v>
      </c>
      <c r="BD243" s="79" t="str">
        <f>REPLACE(INDEX(GroupVertices[Group],MATCH(Edges[[#This Row],[Vertex 1]],GroupVertices[Vertex],0)),1,1,"")</f>
        <v>3</v>
      </c>
      <c r="BE243" s="79" t="str">
        <f>REPLACE(INDEX(GroupVertices[Group],MATCH(Edges[[#This Row],[Vertex 2]],GroupVertices[Vertex],0)),1,1,"")</f>
        <v>3</v>
      </c>
      <c r="BF243" s="48">
        <v>0</v>
      </c>
      <c r="BG243" s="49">
        <v>0</v>
      </c>
      <c r="BH243" s="48">
        <v>0</v>
      </c>
      <c r="BI243" s="49">
        <v>0</v>
      </c>
      <c r="BJ243" s="48">
        <v>0</v>
      </c>
      <c r="BK243" s="49">
        <v>0</v>
      </c>
      <c r="BL243" s="48">
        <v>24</v>
      </c>
      <c r="BM243" s="49">
        <v>100</v>
      </c>
      <c r="BN243" s="48">
        <v>24</v>
      </c>
    </row>
    <row r="244" spans="1:66" ht="15">
      <c r="A244" s="65" t="s">
        <v>339</v>
      </c>
      <c r="B244" s="65" t="s">
        <v>343</v>
      </c>
      <c r="C244" s="66" t="s">
        <v>4151</v>
      </c>
      <c r="D244" s="67">
        <v>10</v>
      </c>
      <c r="E244" s="68"/>
      <c r="F244" s="69">
        <v>5</v>
      </c>
      <c r="G244" s="66"/>
      <c r="H244" s="70"/>
      <c r="I244" s="71"/>
      <c r="J244" s="71"/>
      <c r="K244" s="34" t="s">
        <v>65</v>
      </c>
      <c r="L244" s="78">
        <v>244</v>
      </c>
      <c r="M244" s="78"/>
      <c r="N244" s="73"/>
      <c r="O244" s="80" t="s">
        <v>438</v>
      </c>
      <c r="P244" s="82">
        <v>43657.91543981482</v>
      </c>
      <c r="Q244" s="80" t="s">
        <v>520</v>
      </c>
      <c r="R244" s="84" t="s">
        <v>608</v>
      </c>
      <c r="S244" s="80" t="s">
        <v>643</v>
      </c>
      <c r="T244" s="80" t="s">
        <v>758</v>
      </c>
      <c r="U244" s="80"/>
      <c r="V244" s="84" t="s">
        <v>928</v>
      </c>
      <c r="W244" s="82">
        <v>43657.91543981482</v>
      </c>
      <c r="X244" s="86">
        <v>43657</v>
      </c>
      <c r="Y244" s="88" t="s">
        <v>1068</v>
      </c>
      <c r="Z244" s="84" t="s">
        <v>1268</v>
      </c>
      <c r="AA244" s="80"/>
      <c r="AB244" s="80"/>
      <c r="AC244" s="88" t="s">
        <v>1472</v>
      </c>
      <c r="AD244" s="80"/>
      <c r="AE244" s="80" t="b">
        <v>0</v>
      </c>
      <c r="AF244" s="80">
        <v>0</v>
      </c>
      <c r="AG244" s="88" t="s">
        <v>1557</v>
      </c>
      <c r="AH244" s="80" t="b">
        <v>0</v>
      </c>
      <c r="AI244" s="80" t="s">
        <v>1573</v>
      </c>
      <c r="AJ244" s="80"/>
      <c r="AK244" s="88" t="s">
        <v>1557</v>
      </c>
      <c r="AL244" s="80" t="b">
        <v>0</v>
      </c>
      <c r="AM244" s="80">
        <v>7</v>
      </c>
      <c r="AN244" s="88" t="s">
        <v>1504</v>
      </c>
      <c r="AO244" s="80" t="s">
        <v>1589</v>
      </c>
      <c r="AP244" s="80" t="b">
        <v>0</v>
      </c>
      <c r="AQ244" s="88" t="s">
        <v>1504</v>
      </c>
      <c r="AR244" s="80" t="s">
        <v>210</v>
      </c>
      <c r="AS244" s="80">
        <v>0</v>
      </c>
      <c r="AT244" s="80">
        <v>0</v>
      </c>
      <c r="AU244" s="80"/>
      <c r="AV244" s="80"/>
      <c r="AW244" s="80"/>
      <c r="AX244" s="80"/>
      <c r="AY244" s="80"/>
      <c r="AZ244" s="80"/>
      <c r="BA244" s="80"/>
      <c r="BB244" s="80"/>
      <c r="BC244">
        <v>9</v>
      </c>
      <c r="BD244" s="79" t="str">
        <f>REPLACE(INDEX(GroupVertices[Group],MATCH(Edges[[#This Row],[Vertex 1]],GroupVertices[Vertex],0)),1,1,"")</f>
        <v>3</v>
      </c>
      <c r="BE244" s="79" t="str">
        <f>REPLACE(INDEX(GroupVertices[Group],MATCH(Edges[[#This Row],[Vertex 2]],GroupVertices[Vertex],0)),1,1,"")</f>
        <v>3</v>
      </c>
      <c r="BF244" s="48">
        <v>0</v>
      </c>
      <c r="BG244" s="49">
        <v>0</v>
      </c>
      <c r="BH244" s="48">
        <v>0</v>
      </c>
      <c r="BI244" s="49">
        <v>0</v>
      </c>
      <c r="BJ244" s="48">
        <v>0</v>
      </c>
      <c r="BK244" s="49">
        <v>0</v>
      </c>
      <c r="BL244" s="48">
        <v>29</v>
      </c>
      <c r="BM244" s="49">
        <v>100</v>
      </c>
      <c r="BN244" s="48">
        <v>29</v>
      </c>
    </row>
    <row r="245" spans="1:66" ht="15">
      <c r="A245" s="65" t="s">
        <v>339</v>
      </c>
      <c r="B245" s="65" t="s">
        <v>340</v>
      </c>
      <c r="C245" s="66" t="s">
        <v>4147</v>
      </c>
      <c r="D245" s="67">
        <v>3</v>
      </c>
      <c r="E245" s="68"/>
      <c r="F245" s="69">
        <v>28</v>
      </c>
      <c r="G245" s="66"/>
      <c r="H245" s="70"/>
      <c r="I245" s="71"/>
      <c r="J245" s="71"/>
      <c r="K245" s="34" t="s">
        <v>65</v>
      </c>
      <c r="L245" s="78">
        <v>245</v>
      </c>
      <c r="M245" s="78"/>
      <c r="N245" s="73"/>
      <c r="O245" s="80" t="s">
        <v>438</v>
      </c>
      <c r="P245" s="82">
        <v>43657.91615740741</v>
      </c>
      <c r="Q245" s="80" t="s">
        <v>523</v>
      </c>
      <c r="R245" s="84" t="s">
        <v>611</v>
      </c>
      <c r="S245" s="80" t="s">
        <v>668</v>
      </c>
      <c r="T245" s="80" t="s">
        <v>762</v>
      </c>
      <c r="U245" s="80"/>
      <c r="V245" s="84" t="s">
        <v>928</v>
      </c>
      <c r="W245" s="82">
        <v>43657.91615740741</v>
      </c>
      <c r="X245" s="86">
        <v>43657</v>
      </c>
      <c r="Y245" s="88" t="s">
        <v>1069</v>
      </c>
      <c r="Z245" s="84" t="s">
        <v>1269</v>
      </c>
      <c r="AA245" s="80"/>
      <c r="AB245" s="80"/>
      <c r="AC245" s="88" t="s">
        <v>1473</v>
      </c>
      <c r="AD245" s="80"/>
      <c r="AE245" s="80" t="b">
        <v>0</v>
      </c>
      <c r="AF245" s="80">
        <v>0</v>
      </c>
      <c r="AG245" s="88" t="s">
        <v>1557</v>
      </c>
      <c r="AH245" s="80" t="b">
        <v>0</v>
      </c>
      <c r="AI245" s="80" t="s">
        <v>1573</v>
      </c>
      <c r="AJ245" s="80"/>
      <c r="AK245" s="88" t="s">
        <v>1557</v>
      </c>
      <c r="AL245" s="80" t="b">
        <v>0</v>
      </c>
      <c r="AM245" s="80">
        <v>39</v>
      </c>
      <c r="AN245" s="88" t="s">
        <v>1474</v>
      </c>
      <c r="AO245" s="80" t="s">
        <v>1589</v>
      </c>
      <c r="AP245" s="80" t="b">
        <v>0</v>
      </c>
      <c r="AQ245" s="88" t="s">
        <v>1474</v>
      </c>
      <c r="AR245" s="80" t="s">
        <v>210</v>
      </c>
      <c r="AS245" s="80">
        <v>0</v>
      </c>
      <c r="AT245" s="80">
        <v>0</v>
      </c>
      <c r="AU245" s="80"/>
      <c r="AV245" s="80"/>
      <c r="AW245" s="80"/>
      <c r="AX245" s="80"/>
      <c r="AY245" s="80"/>
      <c r="AZ245" s="80"/>
      <c r="BA245" s="80"/>
      <c r="BB245" s="80"/>
      <c r="BC245">
        <v>1</v>
      </c>
      <c r="BD245" s="79" t="str">
        <f>REPLACE(INDEX(GroupVertices[Group],MATCH(Edges[[#This Row],[Vertex 1]],GroupVertices[Vertex],0)),1,1,"")</f>
        <v>3</v>
      </c>
      <c r="BE245" s="79" t="str">
        <f>REPLACE(INDEX(GroupVertices[Group],MATCH(Edges[[#This Row],[Vertex 2]],GroupVertices[Vertex],0)),1,1,"")</f>
        <v>3</v>
      </c>
      <c r="BF245" s="48">
        <v>1</v>
      </c>
      <c r="BG245" s="49">
        <v>3.7037037037037037</v>
      </c>
      <c r="BH245" s="48">
        <v>0</v>
      </c>
      <c r="BI245" s="49">
        <v>0</v>
      </c>
      <c r="BJ245" s="48">
        <v>0</v>
      </c>
      <c r="BK245" s="49">
        <v>0</v>
      </c>
      <c r="BL245" s="48">
        <v>26</v>
      </c>
      <c r="BM245" s="49">
        <v>96.29629629629629</v>
      </c>
      <c r="BN245" s="48">
        <v>27</v>
      </c>
    </row>
    <row r="246" spans="1:66" ht="15">
      <c r="A246" s="65" t="s">
        <v>340</v>
      </c>
      <c r="B246" s="65" t="s">
        <v>340</v>
      </c>
      <c r="C246" s="66" t="s">
        <v>4148</v>
      </c>
      <c r="D246" s="67">
        <v>4.166666666666667</v>
      </c>
      <c r="E246" s="68"/>
      <c r="F246" s="69">
        <v>24.166666666666668</v>
      </c>
      <c r="G246" s="66"/>
      <c r="H246" s="70"/>
      <c r="I246" s="71"/>
      <c r="J246" s="71"/>
      <c r="K246" s="34" t="s">
        <v>65</v>
      </c>
      <c r="L246" s="78">
        <v>246</v>
      </c>
      <c r="M246" s="78"/>
      <c r="N246" s="73"/>
      <c r="O246" s="80" t="s">
        <v>210</v>
      </c>
      <c r="P246" s="82">
        <v>43346.576527777775</v>
      </c>
      <c r="Q246" s="80" t="s">
        <v>523</v>
      </c>
      <c r="R246" s="84" t="s">
        <v>611</v>
      </c>
      <c r="S246" s="80" t="s">
        <v>668</v>
      </c>
      <c r="T246" s="80" t="s">
        <v>763</v>
      </c>
      <c r="U246" s="84" t="s">
        <v>838</v>
      </c>
      <c r="V246" s="84" t="s">
        <v>838</v>
      </c>
      <c r="W246" s="82">
        <v>43346.576527777775</v>
      </c>
      <c r="X246" s="86">
        <v>43346</v>
      </c>
      <c r="Y246" s="88" t="s">
        <v>1070</v>
      </c>
      <c r="Z246" s="84" t="s">
        <v>1270</v>
      </c>
      <c r="AA246" s="80"/>
      <c r="AB246" s="80"/>
      <c r="AC246" s="88" t="s">
        <v>1474</v>
      </c>
      <c r="AD246" s="80"/>
      <c r="AE246" s="80" t="b">
        <v>0</v>
      </c>
      <c r="AF246" s="80">
        <v>67</v>
      </c>
      <c r="AG246" s="88" t="s">
        <v>1557</v>
      </c>
      <c r="AH246" s="80" t="b">
        <v>0</v>
      </c>
      <c r="AI246" s="80" t="s">
        <v>1573</v>
      </c>
      <c r="AJ246" s="80"/>
      <c r="AK246" s="88" t="s">
        <v>1557</v>
      </c>
      <c r="AL246" s="80" t="b">
        <v>0</v>
      </c>
      <c r="AM246" s="80">
        <v>39</v>
      </c>
      <c r="AN246" s="88" t="s">
        <v>1557</v>
      </c>
      <c r="AO246" s="80" t="s">
        <v>1589</v>
      </c>
      <c r="AP246" s="80" t="b">
        <v>0</v>
      </c>
      <c r="AQ246" s="88" t="s">
        <v>1474</v>
      </c>
      <c r="AR246" s="80" t="s">
        <v>438</v>
      </c>
      <c r="AS246" s="80">
        <v>0</v>
      </c>
      <c r="AT246" s="80">
        <v>0</v>
      </c>
      <c r="AU246" s="80"/>
      <c r="AV246" s="80"/>
      <c r="AW246" s="80"/>
      <c r="AX246" s="80"/>
      <c r="AY246" s="80"/>
      <c r="AZ246" s="80"/>
      <c r="BA246" s="80"/>
      <c r="BB246" s="80"/>
      <c r="BC246">
        <v>2</v>
      </c>
      <c r="BD246" s="79" t="str">
        <f>REPLACE(INDEX(GroupVertices[Group],MATCH(Edges[[#This Row],[Vertex 1]],GroupVertices[Vertex],0)),1,1,"")</f>
        <v>3</v>
      </c>
      <c r="BE246" s="79" t="str">
        <f>REPLACE(INDEX(GroupVertices[Group],MATCH(Edges[[#This Row],[Vertex 2]],GroupVertices[Vertex],0)),1,1,"")</f>
        <v>3</v>
      </c>
      <c r="BF246" s="48">
        <v>1</v>
      </c>
      <c r="BG246" s="49">
        <v>3.7037037037037037</v>
      </c>
      <c r="BH246" s="48">
        <v>0</v>
      </c>
      <c r="BI246" s="49">
        <v>0</v>
      </c>
      <c r="BJ246" s="48">
        <v>0</v>
      </c>
      <c r="BK246" s="49">
        <v>0</v>
      </c>
      <c r="BL246" s="48">
        <v>26</v>
      </c>
      <c r="BM246" s="49">
        <v>96.29629629629629</v>
      </c>
      <c r="BN246" s="48">
        <v>27</v>
      </c>
    </row>
    <row r="247" spans="1:66" ht="15">
      <c r="A247" s="65" t="s">
        <v>340</v>
      </c>
      <c r="B247" s="65" t="s">
        <v>343</v>
      </c>
      <c r="C247" s="66" t="s">
        <v>4152</v>
      </c>
      <c r="D247" s="67">
        <v>6.5</v>
      </c>
      <c r="E247" s="68"/>
      <c r="F247" s="69">
        <v>16.5</v>
      </c>
      <c r="G247" s="66"/>
      <c r="H247" s="70"/>
      <c r="I247" s="71"/>
      <c r="J247" s="71"/>
      <c r="K247" s="34" t="s">
        <v>65</v>
      </c>
      <c r="L247" s="78">
        <v>247</v>
      </c>
      <c r="M247" s="78"/>
      <c r="N247" s="73"/>
      <c r="O247" s="80" t="s">
        <v>438</v>
      </c>
      <c r="P247" s="82">
        <v>43650.24859953704</v>
      </c>
      <c r="Q247" s="80" t="s">
        <v>456</v>
      </c>
      <c r="R247" s="84" t="s">
        <v>565</v>
      </c>
      <c r="S247" s="80" t="s">
        <v>642</v>
      </c>
      <c r="T247" s="80" t="s">
        <v>693</v>
      </c>
      <c r="U247" s="80"/>
      <c r="V247" s="84" t="s">
        <v>929</v>
      </c>
      <c r="W247" s="82">
        <v>43650.24859953704</v>
      </c>
      <c r="X247" s="86">
        <v>43650</v>
      </c>
      <c r="Y247" s="88" t="s">
        <v>1071</v>
      </c>
      <c r="Z247" s="84" t="s">
        <v>1271</v>
      </c>
      <c r="AA247" s="80"/>
      <c r="AB247" s="80"/>
      <c r="AC247" s="88" t="s">
        <v>1475</v>
      </c>
      <c r="AD247" s="80"/>
      <c r="AE247" s="80" t="b">
        <v>0</v>
      </c>
      <c r="AF247" s="80">
        <v>0</v>
      </c>
      <c r="AG247" s="88" t="s">
        <v>1557</v>
      </c>
      <c r="AH247" s="80" t="b">
        <v>0</v>
      </c>
      <c r="AI247" s="80" t="s">
        <v>1575</v>
      </c>
      <c r="AJ247" s="80"/>
      <c r="AK247" s="88" t="s">
        <v>1557</v>
      </c>
      <c r="AL247" s="80" t="b">
        <v>0</v>
      </c>
      <c r="AM247" s="80">
        <v>6</v>
      </c>
      <c r="AN247" s="88" t="s">
        <v>1508</v>
      </c>
      <c r="AO247" s="80" t="s">
        <v>1589</v>
      </c>
      <c r="AP247" s="80" t="b">
        <v>0</v>
      </c>
      <c r="AQ247" s="88" t="s">
        <v>1508</v>
      </c>
      <c r="AR247" s="80" t="s">
        <v>210</v>
      </c>
      <c r="AS247" s="80">
        <v>0</v>
      </c>
      <c r="AT247" s="80">
        <v>0</v>
      </c>
      <c r="AU247" s="80"/>
      <c r="AV247" s="80"/>
      <c r="AW247" s="80"/>
      <c r="AX247" s="80"/>
      <c r="AY247" s="80"/>
      <c r="AZ247" s="80"/>
      <c r="BA247" s="80"/>
      <c r="BB247" s="80"/>
      <c r="BC247">
        <v>4</v>
      </c>
      <c r="BD247" s="79" t="str">
        <f>REPLACE(INDEX(GroupVertices[Group],MATCH(Edges[[#This Row],[Vertex 1]],GroupVertices[Vertex],0)),1,1,"")</f>
        <v>3</v>
      </c>
      <c r="BE247" s="79" t="str">
        <f>REPLACE(INDEX(GroupVertices[Group],MATCH(Edges[[#This Row],[Vertex 2]],GroupVertices[Vertex],0)),1,1,"")</f>
        <v>3</v>
      </c>
      <c r="BF247" s="48">
        <v>0</v>
      </c>
      <c r="BG247" s="49">
        <v>0</v>
      </c>
      <c r="BH247" s="48">
        <v>1</v>
      </c>
      <c r="BI247" s="49">
        <v>4.761904761904762</v>
      </c>
      <c r="BJ247" s="48">
        <v>0</v>
      </c>
      <c r="BK247" s="49">
        <v>0</v>
      </c>
      <c r="BL247" s="48">
        <v>20</v>
      </c>
      <c r="BM247" s="49">
        <v>95.23809523809524</v>
      </c>
      <c r="BN247" s="48">
        <v>21</v>
      </c>
    </row>
    <row r="248" spans="1:66" ht="15">
      <c r="A248" s="65" t="s">
        <v>340</v>
      </c>
      <c r="B248" s="65" t="s">
        <v>343</v>
      </c>
      <c r="C248" s="66" t="s">
        <v>4152</v>
      </c>
      <c r="D248" s="67">
        <v>6.5</v>
      </c>
      <c r="E248" s="68"/>
      <c r="F248" s="69">
        <v>16.5</v>
      </c>
      <c r="G248" s="66"/>
      <c r="H248" s="70"/>
      <c r="I248" s="71"/>
      <c r="J248" s="71"/>
      <c r="K248" s="34" t="s">
        <v>65</v>
      </c>
      <c r="L248" s="78">
        <v>248</v>
      </c>
      <c r="M248" s="78"/>
      <c r="N248" s="73"/>
      <c r="O248" s="80" t="s">
        <v>438</v>
      </c>
      <c r="P248" s="82">
        <v>43650.24863425926</v>
      </c>
      <c r="Q248" s="80" t="s">
        <v>462</v>
      </c>
      <c r="R248" s="84" t="s">
        <v>570</v>
      </c>
      <c r="S248" s="80" t="s">
        <v>646</v>
      </c>
      <c r="T248" s="80"/>
      <c r="U248" s="80"/>
      <c r="V248" s="84" t="s">
        <v>929</v>
      </c>
      <c r="W248" s="82">
        <v>43650.24863425926</v>
      </c>
      <c r="X248" s="86">
        <v>43650</v>
      </c>
      <c r="Y248" s="88" t="s">
        <v>1072</v>
      </c>
      <c r="Z248" s="84" t="s">
        <v>1272</v>
      </c>
      <c r="AA248" s="80"/>
      <c r="AB248" s="80"/>
      <c r="AC248" s="88" t="s">
        <v>1476</v>
      </c>
      <c r="AD248" s="80"/>
      <c r="AE248" s="80" t="b">
        <v>0</v>
      </c>
      <c r="AF248" s="80">
        <v>0</v>
      </c>
      <c r="AG248" s="88" t="s">
        <v>1557</v>
      </c>
      <c r="AH248" s="80" t="b">
        <v>0</v>
      </c>
      <c r="AI248" s="80" t="s">
        <v>1573</v>
      </c>
      <c r="AJ248" s="80"/>
      <c r="AK248" s="88" t="s">
        <v>1557</v>
      </c>
      <c r="AL248" s="80" t="b">
        <v>0</v>
      </c>
      <c r="AM248" s="80">
        <v>8</v>
      </c>
      <c r="AN248" s="88" t="s">
        <v>1493</v>
      </c>
      <c r="AO248" s="80" t="s">
        <v>1589</v>
      </c>
      <c r="AP248" s="80" t="b">
        <v>0</v>
      </c>
      <c r="AQ248" s="88" t="s">
        <v>1493</v>
      </c>
      <c r="AR248" s="80" t="s">
        <v>210</v>
      </c>
      <c r="AS248" s="80">
        <v>0</v>
      </c>
      <c r="AT248" s="80">
        <v>0</v>
      </c>
      <c r="AU248" s="80"/>
      <c r="AV248" s="80"/>
      <c r="AW248" s="80"/>
      <c r="AX248" s="80"/>
      <c r="AY248" s="80"/>
      <c r="AZ248" s="80"/>
      <c r="BA248" s="80"/>
      <c r="BB248" s="80"/>
      <c r="BC248">
        <v>4</v>
      </c>
      <c r="BD248" s="79" t="str">
        <f>REPLACE(INDEX(GroupVertices[Group],MATCH(Edges[[#This Row],[Vertex 1]],GroupVertices[Vertex],0)),1,1,"")</f>
        <v>3</v>
      </c>
      <c r="BE248" s="79" t="str">
        <f>REPLACE(INDEX(GroupVertices[Group],MATCH(Edges[[#This Row],[Vertex 2]],GroupVertices[Vertex],0)),1,1,"")</f>
        <v>3</v>
      </c>
      <c r="BF248" s="48"/>
      <c r="BG248" s="49"/>
      <c r="BH248" s="48"/>
      <c r="BI248" s="49"/>
      <c r="BJ248" s="48"/>
      <c r="BK248" s="49"/>
      <c r="BL248" s="48"/>
      <c r="BM248" s="49"/>
      <c r="BN248" s="48"/>
    </row>
    <row r="249" spans="1:66" ht="15">
      <c r="A249" s="65" t="s">
        <v>340</v>
      </c>
      <c r="B249" s="65" t="s">
        <v>363</v>
      </c>
      <c r="C249" s="66" t="s">
        <v>4147</v>
      </c>
      <c r="D249" s="67">
        <v>3</v>
      </c>
      <c r="E249" s="68"/>
      <c r="F249" s="69">
        <v>28</v>
      </c>
      <c r="G249" s="66"/>
      <c r="H249" s="70"/>
      <c r="I249" s="71"/>
      <c r="J249" s="71"/>
      <c r="K249" s="34" t="s">
        <v>65</v>
      </c>
      <c r="L249" s="78">
        <v>249</v>
      </c>
      <c r="M249" s="78"/>
      <c r="N249" s="73"/>
      <c r="O249" s="80" t="s">
        <v>439</v>
      </c>
      <c r="P249" s="82">
        <v>43650.24863425926</v>
      </c>
      <c r="Q249" s="80" t="s">
        <v>462</v>
      </c>
      <c r="R249" s="84" t="s">
        <v>570</v>
      </c>
      <c r="S249" s="80" t="s">
        <v>646</v>
      </c>
      <c r="T249" s="80"/>
      <c r="U249" s="80"/>
      <c r="V249" s="84" t="s">
        <v>929</v>
      </c>
      <c r="W249" s="82">
        <v>43650.24863425926</v>
      </c>
      <c r="X249" s="86">
        <v>43650</v>
      </c>
      <c r="Y249" s="88" t="s">
        <v>1072</v>
      </c>
      <c r="Z249" s="84" t="s">
        <v>1272</v>
      </c>
      <c r="AA249" s="80"/>
      <c r="AB249" s="80"/>
      <c r="AC249" s="88" t="s">
        <v>1476</v>
      </c>
      <c r="AD249" s="80"/>
      <c r="AE249" s="80" t="b">
        <v>0</v>
      </c>
      <c r="AF249" s="80">
        <v>0</v>
      </c>
      <c r="AG249" s="88" t="s">
        <v>1557</v>
      </c>
      <c r="AH249" s="80" t="b">
        <v>0</v>
      </c>
      <c r="AI249" s="80" t="s">
        <v>1573</v>
      </c>
      <c r="AJ249" s="80"/>
      <c r="AK249" s="88" t="s">
        <v>1557</v>
      </c>
      <c r="AL249" s="80" t="b">
        <v>0</v>
      </c>
      <c r="AM249" s="80">
        <v>8</v>
      </c>
      <c r="AN249" s="88" t="s">
        <v>1493</v>
      </c>
      <c r="AO249" s="80" t="s">
        <v>1589</v>
      </c>
      <c r="AP249" s="80" t="b">
        <v>0</v>
      </c>
      <c r="AQ249" s="88" t="s">
        <v>1493</v>
      </c>
      <c r="AR249" s="80" t="s">
        <v>210</v>
      </c>
      <c r="AS249" s="80">
        <v>0</v>
      </c>
      <c r="AT249" s="80">
        <v>0</v>
      </c>
      <c r="AU249" s="80"/>
      <c r="AV249" s="80"/>
      <c r="AW249" s="80"/>
      <c r="AX249" s="80"/>
      <c r="AY249" s="80"/>
      <c r="AZ249" s="80"/>
      <c r="BA249" s="80"/>
      <c r="BB249" s="80"/>
      <c r="BC249">
        <v>1</v>
      </c>
      <c r="BD249" s="79" t="str">
        <f>REPLACE(INDEX(GroupVertices[Group],MATCH(Edges[[#This Row],[Vertex 1]],GroupVertices[Vertex],0)),1,1,"")</f>
        <v>3</v>
      </c>
      <c r="BE249" s="79" t="str">
        <f>REPLACE(INDEX(GroupVertices[Group],MATCH(Edges[[#This Row],[Vertex 2]],GroupVertices[Vertex],0)),1,1,"")</f>
        <v>3</v>
      </c>
      <c r="BF249" s="48">
        <v>1</v>
      </c>
      <c r="BG249" s="49">
        <v>3.125</v>
      </c>
      <c r="BH249" s="48">
        <v>2</v>
      </c>
      <c r="BI249" s="49">
        <v>6.25</v>
      </c>
      <c r="BJ249" s="48">
        <v>0</v>
      </c>
      <c r="BK249" s="49">
        <v>0</v>
      </c>
      <c r="BL249" s="48">
        <v>29</v>
      </c>
      <c r="BM249" s="49">
        <v>90.625</v>
      </c>
      <c r="BN249" s="48">
        <v>32</v>
      </c>
    </row>
    <row r="250" spans="1:66" ht="15">
      <c r="A250" s="65" t="s">
        <v>340</v>
      </c>
      <c r="B250" s="65" t="s">
        <v>343</v>
      </c>
      <c r="C250" s="66" t="s">
        <v>4152</v>
      </c>
      <c r="D250" s="67">
        <v>6.5</v>
      </c>
      <c r="E250" s="68"/>
      <c r="F250" s="69">
        <v>16.5</v>
      </c>
      <c r="G250" s="66"/>
      <c r="H250" s="70"/>
      <c r="I250" s="71"/>
      <c r="J250" s="71"/>
      <c r="K250" s="34" t="s">
        <v>65</v>
      </c>
      <c r="L250" s="78">
        <v>250</v>
      </c>
      <c r="M250" s="78"/>
      <c r="N250" s="73"/>
      <c r="O250" s="80" t="s">
        <v>438</v>
      </c>
      <c r="P250" s="82">
        <v>43650.24873842593</v>
      </c>
      <c r="Q250" s="80" t="s">
        <v>454</v>
      </c>
      <c r="R250" s="84" t="s">
        <v>563</v>
      </c>
      <c r="S250" s="80" t="s">
        <v>640</v>
      </c>
      <c r="T250" s="80" t="s">
        <v>691</v>
      </c>
      <c r="U250" s="80"/>
      <c r="V250" s="84" t="s">
        <v>929</v>
      </c>
      <c r="W250" s="82">
        <v>43650.24873842593</v>
      </c>
      <c r="X250" s="86">
        <v>43650</v>
      </c>
      <c r="Y250" s="88" t="s">
        <v>1073</v>
      </c>
      <c r="Z250" s="84" t="s">
        <v>1273</v>
      </c>
      <c r="AA250" s="80"/>
      <c r="AB250" s="80"/>
      <c r="AC250" s="88" t="s">
        <v>1477</v>
      </c>
      <c r="AD250" s="80"/>
      <c r="AE250" s="80" t="b">
        <v>0</v>
      </c>
      <c r="AF250" s="80">
        <v>0</v>
      </c>
      <c r="AG250" s="88" t="s">
        <v>1557</v>
      </c>
      <c r="AH250" s="80" t="b">
        <v>0</v>
      </c>
      <c r="AI250" s="80" t="s">
        <v>1573</v>
      </c>
      <c r="AJ250" s="80"/>
      <c r="AK250" s="88" t="s">
        <v>1557</v>
      </c>
      <c r="AL250" s="80" t="b">
        <v>0</v>
      </c>
      <c r="AM250" s="80">
        <v>5</v>
      </c>
      <c r="AN250" s="88" t="s">
        <v>1507</v>
      </c>
      <c r="AO250" s="80" t="s">
        <v>1589</v>
      </c>
      <c r="AP250" s="80" t="b">
        <v>0</v>
      </c>
      <c r="AQ250" s="88" t="s">
        <v>1507</v>
      </c>
      <c r="AR250" s="80" t="s">
        <v>210</v>
      </c>
      <c r="AS250" s="80">
        <v>0</v>
      </c>
      <c r="AT250" s="80">
        <v>0</v>
      </c>
      <c r="AU250" s="80"/>
      <c r="AV250" s="80"/>
      <c r="AW250" s="80"/>
      <c r="AX250" s="80"/>
      <c r="AY250" s="80"/>
      <c r="AZ250" s="80"/>
      <c r="BA250" s="80"/>
      <c r="BB250" s="80"/>
      <c r="BC250">
        <v>4</v>
      </c>
      <c r="BD250" s="79" t="str">
        <f>REPLACE(INDEX(GroupVertices[Group],MATCH(Edges[[#This Row],[Vertex 1]],GroupVertices[Vertex],0)),1,1,"")</f>
        <v>3</v>
      </c>
      <c r="BE250" s="79" t="str">
        <f>REPLACE(INDEX(GroupVertices[Group],MATCH(Edges[[#This Row],[Vertex 2]],GroupVertices[Vertex],0)),1,1,"")</f>
        <v>3</v>
      </c>
      <c r="BF250" s="48">
        <v>0</v>
      </c>
      <c r="BG250" s="49">
        <v>0</v>
      </c>
      <c r="BH250" s="48">
        <v>0</v>
      </c>
      <c r="BI250" s="49">
        <v>0</v>
      </c>
      <c r="BJ250" s="48">
        <v>0</v>
      </c>
      <c r="BK250" s="49">
        <v>0</v>
      </c>
      <c r="BL250" s="48">
        <v>24</v>
      </c>
      <c r="BM250" s="49">
        <v>100</v>
      </c>
      <c r="BN250" s="48">
        <v>24</v>
      </c>
    </row>
    <row r="251" spans="1:66" ht="15">
      <c r="A251" s="65" t="s">
        <v>340</v>
      </c>
      <c r="B251" s="65" t="s">
        <v>343</v>
      </c>
      <c r="C251" s="66" t="s">
        <v>4152</v>
      </c>
      <c r="D251" s="67">
        <v>6.5</v>
      </c>
      <c r="E251" s="68"/>
      <c r="F251" s="69">
        <v>16.5</v>
      </c>
      <c r="G251" s="66"/>
      <c r="H251" s="70"/>
      <c r="I251" s="71"/>
      <c r="J251" s="71"/>
      <c r="K251" s="34" t="s">
        <v>65</v>
      </c>
      <c r="L251" s="78">
        <v>251</v>
      </c>
      <c r="M251" s="78"/>
      <c r="N251" s="73"/>
      <c r="O251" s="80" t="s">
        <v>438</v>
      </c>
      <c r="P251" s="82">
        <v>43650.248761574076</v>
      </c>
      <c r="Q251" s="80" t="s">
        <v>453</v>
      </c>
      <c r="R251" s="84" t="s">
        <v>562</v>
      </c>
      <c r="S251" s="80" t="s">
        <v>639</v>
      </c>
      <c r="T251" s="80" t="s">
        <v>690</v>
      </c>
      <c r="U251" s="80"/>
      <c r="V251" s="84" t="s">
        <v>929</v>
      </c>
      <c r="W251" s="82">
        <v>43650.248761574076</v>
      </c>
      <c r="X251" s="86">
        <v>43650</v>
      </c>
      <c r="Y251" s="88" t="s">
        <v>1074</v>
      </c>
      <c r="Z251" s="84" t="s">
        <v>1274</v>
      </c>
      <c r="AA251" s="80"/>
      <c r="AB251" s="80"/>
      <c r="AC251" s="88" t="s">
        <v>1478</v>
      </c>
      <c r="AD251" s="80"/>
      <c r="AE251" s="80" t="b">
        <v>0</v>
      </c>
      <c r="AF251" s="80">
        <v>0</v>
      </c>
      <c r="AG251" s="88" t="s">
        <v>1557</v>
      </c>
      <c r="AH251" s="80" t="b">
        <v>0</v>
      </c>
      <c r="AI251" s="80" t="s">
        <v>1573</v>
      </c>
      <c r="AJ251" s="80"/>
      <c r="AK251" s="88" t="s">
        <v>1557</v>
      </c>
      <c r="AL251" s="80" t="b">
        <v>0</v>
      </c>
      <c r="AM251" s="80">
        <v>7</v>
      </c>
      <c r="AN251" s="88" t="s">
        <v>1497</v>
      </c>
      <c r="AO251" s="80" t="s">
        <v>1589</v>
      </c>
      <c r="AP251" s="80" t="b">
        <v>0</v>
      </c>
      <c r="AQ251" s="88" t="s">
        <v>1497</v>
      </c>
      <c r="AR251" s="80" t="s">
        <v>210</v>
      </c>
      <c r="AS251" s="80">
        <v>0</v>
      </c>
      <c r="AT251" s="80">
        <v>0</v>
      </c>
      <c r="AU251" s="80"/>
      <c r="AV251" s="80"/>
      <c r="AW251" s="80"/>
      <c r="AX251" s="80"/>
      <c r="AY251" s="80"/>
      <c r="AZ251" s="80"/>
      <c r="BA251" s="80"/>
      <c r="BB251" s="80"/>
      <c r="BC251">
        <v>4</v>
      </c>
      <c r="BD251" s="79" t="str">
        <f>REPLACE(INDEX(GroupVertices[Group],MATCH(Edges[[#This Row],[Vertex 1]],GroupVertices[Vertex],0)),1,1,"")</f>
        <v>3</v>
      </c>
      <c r="BE251" s="79" t="str">
        <f>REPLACE(INDEX(GroupVertices[Group],MATCH(Edges[[#This Row],[Vertex 2]],GroupVertices[Vertex],0)),1,1,"")</f>
        <v>3</v>
      </c>
      <c r="BF251" s="48"/>
      <c r="BG251" s="49"/>
      <c r="BH251" s="48"/>
      <c r="BI251" s="49"/>
      <c r="BJ251" s="48"/>
      <c r="BK251" s="49"/>
      <c r="BL251" s="48"/>
      <c r="BM251" s="49"/>
      <c r="BN251" s="48"/>
    </row>
    <row r="252" spans="1:66" ht="15">
      <c r="A252" s="65" t="s">
        <v>340</v>
      </c>
      <c r="B252" s="65" t="s">
        <v>362</v>
      </c>
      <c r="C252" s="66" t="s">
        <v>4147</v>
      </c>
      <c r="D252" s="67">
        <v>3</v>
      </c>
      <c r="E252" s="68"/>
      <c r="F252" s="69">
        <v>28</v>
      </c>
      <c r="G252" s="66"/>
      <c r="H252" s="70"/>
      <c r="I252" s="71"/>
      <c r="J252" s="71"/>
      <c r="K252" s="34" t="s">
        <v>65</v>
      </c>
      <c r="L252" s="78">
        <v>252</v>
      </c>
      <c r="M252" s="78"/>
      <c r="N252" s="73"/>
      <c r="O252" s="80" t="s">
        <v>439</v>
      </c>
      <c r="P252" s="82">
        <v>43650.248761574076</v>
      </c>
      <c r="Q252" s="80" t="s">
        <v>453</v>
      </c>
      <c r="R252" s="84" t="s">
        <v>562</v>
      </c>
      <c r="S252" s="80" t="s">
        <v>639</v>
      </c>
      <c r="T252" s="80" t="s">
        <v>690</v>
      </c>
      <c r="U252" s="80"/>
      <c r="V252" s="84" t="s">
        <v>929</v>
      </c>
      <c r="W252" s="82">
        <v>43650.248761574076</v>
      </c>
      <c r="X252" s="86">
        <v>43650</v>
      </c>
      <c r="Y252" s="88" t="s">
        <v>1074</v>
      </c>
      <c r="Z252" s="84" t="s">
        <v>1274</v>
      </c>
      <c r="AA252" s="80"/>
      <c r="AB252" s="80"/>
      <c r="AC252" s="88" t="s">
        <v>1478</v>
      </c>
      <c r="AD252" s="80"/>
      <c r="AE252" s="80" t="b">
        <v>0</v>
      </c>
      <c r="AF252" s="80">
        <v>0</v>
      </c>
      <c r="AG252" s="88" t="s">
        <v>1557</v>
      </c>
      <c r="AH252" s="80" t="b">
        <v>0</v>
      </c>
      <c r="AI252" s="80" t="s">
        <v>1573</v>
      </c>
      <c r="AJ252" s="80"/>
      <c r="AK252" s="88" t="s">
        <v>1557</v>
      </c>
      <c r="AL252" s="80" t="b">
        <v>0</v>
      </c>
      <c r="AM252" s="80">
        <v>7</v>
      </c>
      <c r="AN252" s="88" t="s">
        <v>1497</v>
      </c>
      <c r="AO252" s="80" t="s">
        <v>1589</v>
      </c>
      <c r="AP252" s="80" t="b">
        <v>0</v>
      </c>
      <c r="AQ252" s="88" t="s">
        <v>1497</v>
      </c>
      <c r="AR252" s="80" t="s">
        <v>210</v>
      </c>
      <c r="AS252" s="80">
        <v>0</v>
      </c>
      <c r="AT252" s="80">
        <v>0</v>
      </c>
      <c r="AU252" s="80"/>
      <c r="AV252" s="80"/>
      <c r="AW252" s="80"/>
      <c r="AX252" s="80"/>
      <c r="AY252" s="80"/>
      <c r="AZ252" s="80"/>
      <c r="BA252" s="80"/>
      <c r="BB252" s="80"/>
      <c r="BC252">
        <v>1</v>
      </c>
      <c r="BD252" s="79" t="str">
        <f>REPLACE(INDEX(GroupVertices[Group],MATCH(Edges[[#This Row],[Vertex 1]],GroupVertices[Vertex],0)),1,1,"")</f>
        <v>3</v>
      </c>
      <c r="BE252" s="79" t="str">
        <f>REPLACE(INDEX(GroupVertices[Group],MATCH(Edges[[#This Row],[Vertex 2]],GroupVertices[Vertex],0)),1,1,"")</f>
        <v>3</v>
      </c>
      <c r="BF252" s="48">
        <v>0</v>
      </c>
      <c r="BG252" s="49">
        <v>0</v>
      </c>
      <c r="BH252" s="48">
        <v>2</v>
      </c>
      <c r="BI252" s="49">
        <v>7.407407407407407</v>
      </c>
      <c r="BJ252" s="48">
        <v>0</v>
      </c>
      <c r="BK252" s="49">
        <v>0</v>
      </c>
      <c r="BL252" s="48">
        <v>25</v>
      </c>
      <c r="BM252" s="49">
        <v>92.5925925925926</v>
      </c>
      <c r="BN252" s="48">
        <v>27</v>
      </c>
    </row>
    <row r="253" spans="1:66" ht="15">
      <c r="A253" s="65" t="s">
        <v>340</v>
      </c>
      <c r="B253" s="65" t="s">
        <v>340</v>
      </c>
      <c r="C253" s="66" t="s">
        <v>4148</v>
      </c>
      <c r="D253" s="67">
        <v>4.166666666666667</v>
      </c>
      <c r="E253" s="68"/>
      <c r="F253" s="69">
        <v>24.166666666666668</v>
      </c>
      <c r="G253" s="66"/>
      <c r="H253" s="70"/>
      <c r="I253" s="71"/>
      <c r="J253" s="71"/>
      <c r="K253" s="34" t="s">
        <v>65</v>
      </c>
      <c r="L253" s="78">
        <v>253</v>
      </c>
      <c r="M253" s="78"/>
      <c r="N253" s="73"/>
      <c r="O253" s="80" t="s">
        <v>438</v>
      </c>
      <c r="P253" s="82">
        <v>43656.93732638889</v>
      </c>
      <c r="Q253" s="80" t="s">
        <v>523</v>
      </c>
      <c r="R253" s="84" t="s">
        <v>611</v>
      </c>
      <c r="S253" s="80" t="s">
        <v>668</v>
      </c>
      <c r="T253" s="80" t="s">
        <v>762</v>
      </c>
      <c r="U253" s="80"/>
      <c r="V253" s="84" t="s">
        <v>929</v>
      </c>
      <c r="W253" s="82">
        <v>43656.93732638889</v>
      </c>
      <c r="X253" s="86">
        <v>43656</v>
      </c>
      <c r="Y253" s="88" t="s">
        <v>1075</v>
      </c>
      <c r="Z253" s="84" t="s">
        <v>1275</v>
      </c>
      <c r="AA253" s="80"/>
      <c r="AB253" s="80"/>
      <c r="AC253" s="88" t="s">
        <v>1479</v>
      </c>
      <c r="AD253" s="80"/>
      <c r="AE253" s="80" t="b">
        <v>0</v>
      </c>
      <c r="AF253" s="80">
        <v>0</v>
      </c>
      <c r="AG253" s="88" t="s">
        <v>1557</v>
      </c>
      <c r="AH253" s="80" t="b">
        <v>0</v>
      </c>
      <c r="AI253" s="80" t="s">
        <v>1573</v>
      </c>
      <c r="AJ253" s="80"/>
      <c r="AK253" s="88" t="s">
        <v>1557</v>
      </c>
      <c r="AL253" s="80" t="b">
        <v>0</v>
      </c>
      <c r="AM253" s="80">
        <v>39</v>
      </c>
      <c r="AN253" s="88" t="s">
        <v>1474</v>
      </c>
      <c r="AO253" s="80" t="s">
        <v>1589</v>
      </c>
      <c r="AP253" s="80" t="b">
        <v>0</v>
      </c>
      <c r="AQ253" s="88" t="s">
        <v>1474</v>
      </c>
      <c r="AR253" s="80" t="s">
        <v>210</v>
      </c>
      <c r="AS253" s="80">
        <v>0</v>
      </c>
      <c r="AT253" s="80">
        <v>0</v>
      </c>
      <c r="AU253" s="80"/>
      <c r="AV253" s="80"/>
      <c r="AW253" s="80"/>
      <c r="AX253" s="80"/>
      <c r="AY253" s="80"/>
      <c r="AZ253" s="80"/>
      <c r="BA253" s="80"/>
      <c r="BB253" s="80"/>
      <c r="BC253">
        <v>2</v>
      </c>
      <c r="BD253" s="79" t="str">
        <f>REPLACE(INDEX(GroupVertices[Group],MATCH(Edges[[#This Row],[Vertex 1]],GroupVertices[Vertex],0)),1,1,"")</f>
        <v>3</v>
      </c>
      <c r="BE253" s="79" t="str">
        <f>REPLACE(INDEX(GroupVertices[Group],MATCH(Edges[[#This Row],[Vertex 2]],GroupVertices[Vertex],0)),1,1,"")</f>
        <v>3</v>
      </c>
      <c r="BF253" s="48">
        <v>1</v>
      </c>
      <c r="BG253" s="49">
        <v>3.7037037037037037</v>
      </c>
      <c r="BH253" s="48">
        <v>0</v>
      </c>
      <c r="BI253" s="49">
        <v>0</v>
      </c>
      <c r="BJ253" s="48">
        <v>0</v>
      </c>
      <c r="BK253" s="49">
        <v>0</v>
      </c>
      <c r="BL253" s="48">
        <v>26</v>
      </c>
      <c r="BM253" s="49">
        <v>96.29629629629629</v>
      </c>
      <c r="BN253" s="48">
        <v>27</v>
      </c>
    </row>
    <row r="254" spans="1:66" ht="15">
      <c r="A254" s="65" t="s">
        <v>341</v>
      </c>
      <c r="B254" s="65" t="s">
        <v>340</v>
      </c>
      <c r="C254" s="66" t="s">
        <v>4147</v>
      </c>
      <c r="D254" s="67">
        <v>3</v>
      </c>
      <c r="E254" s="68"/>
      <c r="F254" s="69">
        <v>28</v>
      </c>
      <c r="G254" s="66"/>
      <c r="H254" s="70"/>
      <c r="I254" s="71"/>
      <c r="J254" s="71"/>
      <c r="K254" s="34" t="s">
        <v>65</v>
      </c>
      <c r="L254" s="78">
        <v>254</v>
      </c>
      <c r="M254" s="78"/>
      <c r="N254" s="73"/>
      <c r="O254" s="80" t="s">
        <v>438</v>
      </c>
      <c r="P254" s="82">
        <v>43657.945810185185</v>
      </c>
      <c r="Q254" s="80" t="s">
        <v>523</v>
      </c>
      <c r="R254" s="84" t="s">
        <v>611</v>
      </c>
      <c r="S254" s="80" t="s">
        <v>668</v>
      </c>
      <c r="T254" s="80" t="s">
        <v>762</v>
      </c>
      <c r="U254" s="80"/>
      <c r="V254" s="84" t="s">
        <v>930</v>
      </c>
      <c r="W254" s="82">
        <v>43657.945810185185</v>
      </c>
      <c r="X254" s="86">
        <v>43657</v>
      </c>
      <c r="Y254" s="88" t="s">
        <v>1076</v>
      </c>
      <c r="Z254" s="84" t="s">
        <v>1276</v>
      </c>
      <c r="AA254" s="80"/>
      <c r="AB254" s="80"/>
      <c r="AC254" s="88" t="s">
        <v>1480</v>
      </c>
      <c r="AD254" s="80"/>
      <c r="AE254" s="80" t="b">
        <v>0</v>
      </c>
      <c r="AF254" s="80">
        <v>0</v>
      </c>
      <c r="AG254" s="88" t="s">
        <v>1557</v>
      </c>
      <c r="AH254" s="80" t="b">
        <v>0</v>
      </c>
      <c r="AI254" s="80" t="s">
        <v>1573</v>
      </c>
      <c r="AJ254" s="80"/>
      <c r="AK254" s="88" t="s">
        <v>1557</v>
      </c>
      <c r="AL254" s="80" t="b">
        <v>0</v>
      </c>
      <c r="AM254" s="80">
        <v>39</v>
      </c>
      <c r="AN254" s="88" t="s">
        <v>1474</v>
      </c>
      <c r="AO254" s="80" t="s">
        <v>1610</v>
      </c>
      <c r="AP254" s="80" t="b">
        <v>0</v>
      </c>
      <c r="AQ254" s="88" t="s">
        <v>1474</v>
      </c>
      <c r="AR254" s="80" t="s">
        <v>210</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3</v>
      </c>
      <c r="BF254" s="48">
        <v>1</v>
      </c>
      <c r="BG254" s="49">
        <v>3.7037037037037037</v>
      </c>
      <c r="BH254" s="48">
        <v>0</v>
      </c>
      <c r="BI254" s="49">
        <v>0</v>
      </c>
      <c r="BJ254" s="48">
        <v>0</v>
      </c>
      <c r="BK254" s="49">
        <v>0</v>
      </c>
      <c r="BL254" s="48">
        <v>26</v>
      </c>
      <c r="BM254" s="49">
        <v>96.29629629629629</v>
      </c>
      <c r="BN254" s="48">
        <v>27</v>
      </c>
    </row>
    <row r="255" spans="1:66" ht="15">
      <c r="A255" s="65" t="s">
        <v>341</v>
      </c>
      <c r="B255" s="65" t="s">
        <v>343</v>
      </c>
      <c r="C255" s="66" t="s">
        <v>4151</v>
      </c>
      <c r="D255" s="67">
        <v>10</v>
      </c>
      <c r="E255" s="68"/>
      <c r="F255" s="69">
        <v>5</v>
      </c>
      <c r="G255" s="66"/>
      <c r="H255" s="70"/>
      <c r="I255" s="71"/>
      <c r="J255" s="71"/>
      <c r="K255" s="34" t="s">
        <v>65</v>
      </c>
      <c r="L255" s="78">
        <v>255</v>
      </c>
      <c r="M255" s="78"/>
      <c r="N255" s="73"/>
      <c r="O255" s="80" t="s">
        <v>438</v>
      </c>
      <c r="P255" s="82">
        <v>43650.070810185185</v>
      </c>
      <c r="Q255" s="80" t="s">
        <v>462</v>
      </c>
      <c r="R255" s="84" t="s">
        <v>570</v>
      </c>
      <c r="S255" s="80" t="s">
        <v>646</v>
      </c>
      <c r="T255" s="80"/>
      <c r="U255" s="80"/>
      <c r="V255" s="84" t="s">
        <v>930</v>
      </c>
      <c r="W255" s="82">
        <v>43650.070810185185</v>
      </c>
      <c r="X255" s="86">
        <v>43650</v>
      </c>
      <c r="Y255" s="88" t="s">
        <v>1077</v>
      </c>
      <c r="Z255" s="84" t="s">
        <v>1277</v>
      </c>
      <c r="AA255" s="80"/>
      <c r="AB255" s="80"/>
      <c r="AC255" s="88" t="s">
        <v>1481</v>
      </c>
      <c r="AD255" s="80"/>
      <c r="AE255" s="80" t="b">
        <v>0</v>
      </c>
      <c r="AF255" s="80">
        <v>0</v>
      </c>
      <c r="AG255" s="88" t="s">
        <v>1557</v>
      </c>
      <c r="AH255" s="80" t="b">
        <v>0</v>
      </c>
      <c r="AI255" s="80" t="s">
        <v>1573</v>
      </c>
      <c r="AJ255" s="80"/>
      <c r="AK255" s="88" t="s">
        <v>1557</v>
      </c>
      <c r="AL255" s="80" t="b">
        <v>0</v>
      </c>
      <c r="AM255" s="80">
        <v>8</v>
      </c>
      <c r="AN255" s="88" t="s">
        <v>1493</v>
      </c>
      <c r="AO255" s="80" t="s">
        <v>1610</v>
      </c>
      <c r="AP255" s="80" t="b">
        <v>0</v>
      </c>
      <c r="AQ255" s="88" t="s">
        <v>1493</v>
      </c>
      <c r="AR255" s="80" t="s">
        <v>210</v>
      </c>
      <c r="AS255" s="80">
        <v>0</v>
      </c>
      <c r="AT255" s="80">
        <v>0</v>
      </c>
      <c r="AU255" s="80"/>
      <c r="AV255" s="80"/>
      <c r="AW255" s="80"/>
      <c r="AX255" s="80"/>
      <c r="AY255" s="80"/>
      <c r="AZ255" s="80"/>
      <c r="BA255" s="80"/>
      <c r="BB255" s="80"/>
      <c r="BC255">
        <v>7</v>
      </c>
      <c r="BD255" s="79" t="str">
        <f>REPLACE(INDEX(GroupVertices[Group],MATCH(Edges[[#This Row],[Vertex 1]],GroupVertices[Vertex],0)),1,1,"")</f>
        <v>3</v>
      </c>
      <c r="BE255" s="79" t="str">
        <f>REPLACE(INDEX(GroupVertices[Group],MATCH(Edges[[#This Row],[Vertex 2]],GroupVertices[Vertex],0)),1,1,"")</f>
        <v>3</v>
      </c>
      <c r="BF255" s="48"/>
      <c r="BG255" s="49"/>
      <c r="BH255" s="48"/>
      <c r="BI255" s="49"/>
      <c r="BJ255" s="48"/>
      <c r="BK255" s="49"/>
      <c r="BL255" s="48"/>
      <c r="BM255" s="49"/>
      <c r="BN255" s="48"/>
    </row>
    <row r="256" spans="1:66" ht="15">
      <c r="A256" s="65" t="s">
        <v>341</v>
      </c>
      <c r="B256" s="65" t="s">
        <v>363</v>
      </c>
      <c r="C256" s="66" t="s">
        <v>4147</v>
      </c>
      <c r="D256" s="67">
        <v>3</v>
      </c>
      <c r="E256" s="68"/>
      <c r="F256" s="69">
        <v>28</v>
      </c>
      <c r="G256" s="66"/>
      <c r="H256" s="70"/>
      <c r="I256" s="71"/>
      <c r="J256" s="71"/>
      <c r="K256" s="34" t="s">
        <v>65</v>
      </c>
      <c r="L256" s="78">
        <v>256</v>
      </c>
      <c r="M256" s="78"/>
      <c r="N256" s="73"/>
      <c r="O256" s="80" t="s">
        <v>439</v>
      </c>
      <c r="P256" s="82">
        <v>43650.070810185185</v>
      </c>
      <c r="Q256" s="80" t="s">
        <v>462</v>
      </c>
      <c r="R256" s="84" t="s">
        <v>570</v>
      </c>
      <c r="S256" s="80" t="s">
        <v>646</v>
      </c>
      <c r="T256" s="80"/>
      <c r="U256" s="80"/>
      <c r="V256" s="84" t="s">
        <v>930</v>
      </c>
      <c r="W256" s="82">
        <v>43650.070810185185</v>
      </c>
      <c r="X256" s="86">
        <v>43650</v>
      </c>
      <c r="Y256" s="88" t="s">
        <v>1077</v>
      </c>
      <c r="Z256" s="84" t="s">
        <v>1277</v>
      </c>
      <c r="AA256" s="80"/>
      <c r="AB256" s="80"/>
      <c r="AC256" s="88" t="s">
        <v>1481</v>
      </c>
      <c r="AD256" s="80"/>
      <c r="AE256" s="80" t="b">
        <v>0</v>
      </c>
      <c r="AF256" s="80">
        <v>0</v>
      </c>
      <c r="AG256" s="88" t="s">
        <v>1557</v>
      </c>
      <c r="AH256" s="80" t="b">
        <v>0</v>
      </c>
      <c r="AI256" s="80" t="s">
        <v>1573</v>
      </c>
      <c r="AJ256" s="80"/>
      <c r="AK256" s="88" t="s">
        <v>1557</v>
      </c>
      <c r="AL256" s="80" t="b">
        <v>0</v>
      </c>
      <c r="AM256" s="80">
        <v>8</v>
      </c>
      <c r="AN256" s="88" t="s">
        <v>1493</v>
      </c>
      <c r="AO256" s="80" t="s">
        <v>1610</v>
      </c>
      <c r="AP256" s="80" t="b">
        <v>0</v>
      </c>
      <c r="AQ256" s="88" t="s">
        <v>1493</v>
      </c>
      <c r="AR256" s="80" t="s">
        <v>210</v>
      </c>
      <c r="AS256" s="80">
        <v>0</v>
      </c>
      <c r="AT256" s="80">
        <v>0</v>
      </c>
      <c r="AU256" s="80"/>
      <c r="AV256" s="80"/>
      <c r="AW256" s="80"/>
      <c r="AX256" s="80"/>
      <c r="AY256" s="80"/>
      <c r="AZ256" s="80"/>
      <c r="BA256" s="80"/>
      <c r="BB256" s="80"/>
      <c r="BC256">
        <v>1</v>
      </c>
      <c r="BD256" s="79" t="str">
        <f>REPLACE(INDEX(GroupVertices[Group],MATCH(Edges[[#This Row],[Vertex 1]],GroupVertices[Vertex],0)),1,1,"")</f>
        <v>3</v>
      </c>
      <c r="BE256" s="79" t="str">
        <f>REPLACE(INDEX(GroupVertices[Group],MATCH(Edges[[#This Row],[Vertex 2]],GroupVertices[Vertex],0)),1,1,"")</f>
        <v>3</v>
      </c>
      <c r="BF256" s="48">
        <v>1</v>
      </c>
      <c r="BG256" s="49">
        <v>3.125</v>
      </c>
      <c r="BH256" s="48">
        <v>2</v>
      </c>
      <c r="BI256" s="49">
        <v>6.25</v>
      </c>
      <c r="BJ256" s="48">
        <v>0</v>
      </c>
      <c r="BK256" s="49">
        <v>0</v>
      </c>
      <c r="BL256" s="48">
        <v>29</v>
      </c>
      <c r="BM256" s="49">
        <v>90.625</v>
      </c>
      <c r="BN256" s="48">
        <v>32</v>
      </c>
    </row>
    <row r="257" spans="1:66" ht="15">
      <c r="A257" s="65" t="s">
        <v>341</v>
      </c>
      <c r="B257" s="65" t="s">
        <v>343</v>
      </c>
      <c r="C257" s="66" t="s">
        <v>4151</v>
      </c>
      <c r="D257" s="67">
        <v>10</v>
      </c>
      <c r="E257" s="68"/>
      <c r="F257" s="69">
        <v>5</v>
      </c>
      <c r="G257" s="66"/>
      <c r="H257" s="70"/>
      <c r="I257" s="71"/>
      <c r="J257" s="71"/>
      <c r="K257" s="34" t="s">
        <v>65</v>
      </c>
      <c r="L257" s="78">
        <v>257</v>
      </c>
      <c r="M257" s="78"/>
      <c r="N257" s="73"/>
      <c r="O257" s="80" t="s">
        <v>438</v>
      </c>
      <c r="P257" s="82">
        <v>43650.070914351854</v>
      </c>
      <c r="Q257" s="80" t="s">
        <v>451</v>
      </c>
      <c r="R257" s="80" t="s">
        <v>560</v>
      </c>
      <c r="S257" s="80" t="s">
        <v>637</v>
      </c>
      <c r="T257" s="80"/>
      <c r="U257" s="80"/>
      <c r="V257" s="84" t="s">
        <v>930</v>
      </c>
      <c r="W257" s="82">
        <v>43650.070914351854</v>
      </c>
      <c r="X257" s="86">
        <v>43650</v>
      </c>
      <c r="Y257" s="88" t="s">
        <v>1078</v>
      </c>
      <c r="Z257" s="84" t="s">
        <v>1278</v>
      </c>
      <c r="AA257" s="80"/>
      <c r="AB257" s="80"/>
      <c r="AC257" s="88" t="s">
        <v>1482</v>
      </c>
      <c r="AD257" s="80"/>
      <c r="AE257" s="80" t="b">
        <v>0</v>
      </c>
      <c r="AF257" s="80">
        <v>0</v>
      </c>
      <c r="AG257" s="88" t="s">
        <v>1557</v>
      </c>
      <c r="AH257" s="80" t="b">
        <v>0</v>
      </c>
      <c r="AI257" s="80" t="s">
        <v>1573</v>
      </c>
      <c r="AJ257" s="80"/>
      <c r="AK257" s="88" t="s">
        <v>1557</v>
      </c>
      <c r="AL257" s="80" t="b">
        <v>0</v>
      </c>
      <c r="AM257" s="80">
        <v>16</v>
      </c>
      <c r="AN257" s="88" t="s">
        <v>1501</v>
      </c>
      <c r="AO257" s="80" t="s">
        <v>1610</v>
      </c>
      <c r="AP257" s="80" t="b">
        <v>0</v>
      </c>
      <c r="AQ257" s="88" t="s">
        <v>1501</v>
      </c>
      <c r="AR257" s="80" t="s">
        <v>210</v>
      </c>
      <c r="AS257" s="80">
        <v>0</v>
      </c>
      <c r="AT257" s="80">
        <v>0</v>
      </c>
      <c r="AU257" s="80"/>
      <c r="AV257" s="80"/>
      <c r="AW257" s="80"/>
      <c r="AX257" s="80"/>
      <c r="AY257" s="80"/>
      <c r="AZ257" s="80"/>
      <c r="BA257" s="80"/>
      <c r="BB257" s="80"/>
      <c r="BC257">
        <v>7</v>
      </c>
      <c r="BD257" s="79" t="str">
        <f>REPLACE(INDEX(GroupVertices[Group],MATCH(Edges[[#This Row],[Vertex 1]],GroupVertices[Vertex],0)),1,1,"")</f>
        <v>3</v>
      </c>
      <c r="BE257" s="79" t="str">
        <f>REPLACE(INDEX(GroupVertices[Group],MATCH(Edges[[#This Row],[Vertex 2]],GroupVertices[Vertex],0)),1,1,"")</f>
        <v>3</v>
      </c>
      <c r="BF257" s="48">
        <v>1</v>
      </c>
      <c r="BG257" s="49">
        <v>3.7037037037037037</v>
      </c>
      <c r="BH257" s="48">
        <v>0</v>
      </c>
      <c r="BI257" s="49">
        <v>0</v>
      </c>
      <c r="BJ257" s="48">
        <v>0</v>
      </c>
      <c r="BK257" s="49">
        <v>0</v>
      </c>
      <c r="BL257" s="48">
        <v>26</v>
      </c>
      <c r="BM257" s="49">
        <v>96.29629629629629</v>
      </c>
      <c r="BN257" s="48">
        <v>27</v>
      </c>
    </row>
    <row r="258" spans="1:66" ht="15">
      <c r="A258" s="65" t="s">
        <v>341</v>
      </c>
      <c r="B258" s="65" t="s">
        <v>343</v>
      </c>
      <c r="C258" s="66" t="s">
        <v>4151</v>
      </c>
      <c r="D258" s="67">
        <v>10</v>
      </c>
      <c r="E258" s="68"/>
      <c r="F258" s="69">
        <v>5</v>
      </c>
      <c r="G258" s="66"/>
      <c r="H258" s="70"/>
      <c r="I258" s="71"/>
      <c r="J258" s="71"/>
      <c r="K258" s="34" t="s">
        <v>65</v>
      </c>
      <c r="L258" s="78">
        <v>258</v>
      </c>
      <c r="M258" s="78"/>
      <c r="N258" s="73"/>
      <c r="O258" s="80" t="s">
        <v>438</v>
      </c>
      <c r="P258" s="82">
        <v>43650.98740740741</v>
      </c>
      <c r="Q258" s="80" t="s">
        <v>488</v>
      </c>
      <c r="R258" s="84" t="s">
        <v>587</v>
      </c>
      <c r="S258" s="80" t="s">
        <v>656</v>
      </c>
      <c r="T258" s="80" t="s">
        <v>724</v>
      </c>
      <c r="U258" s="80"/>
      <c r="V258" s="84" t="s">
        <v>930</v>
      </c>
      <c r="W258" s="82">
        <v>43650.98740740741</v>
      </c>
      <c r="X258" s="86">
        <v>43650</v>
      </c>
      <c r="Y258" s="88" t="s">
        <v>1079</v>
      </c>
      <c r="Z258" s="84" t="s">
        <v>1279</v>
      </c>
      <c r="AA258" s="80"/>
      <c r="AB258" s="80"/>
      <c r="AC258" s="88" t="s">
        <v>1483</v>
      </c>
      <c r="AD258" s="80"/>
      <c r="AE258" s="80" t="b">
        <v>0</v>
      </c>
      <c r="AF258" s="80">
        <v>0</v>
      </c>
      <c r="AG258" s="88" t="s">
        <v>1557</v>
      </c>
      <c r="AH258" s="80" t="b">
        <v>0</v>
      </c>
      <c r="AI258" s="80" t="s">
        <v>1575</v>
      </c>
      <c r="AJ258" s="80"/>
      <c r="AK258" s="88" t="s">
        <v>1557</v>
      </c>
      <c r="AL258" s="80" t="b">
        <v>0</v>
      </c>
      <c r="AM258" s="80">
        <v>16</v>
      </c>
      <c r="AN258" s="88" t="s">
        <v>1503</v>
      </c>
      <c r="AO258" s="80" t="s">
        <v>1610</v>
      </c>
      <c r="AP258" s="80" t="b">
        <v>0</v>
      </c>
      <c r="AQ258" s="88" t="s">
        <v>1503</v>
      </c>
      <c r="AR258" s="80" t="s">
        <v>210</v>
      </c>
      <c r="AS258" s="80">
        <v>0</v>
      </c>
      <c r="AT258" s="80">
        <v>0</v>
      </c>
      <c r="AU258" s="80"/>
      <c r="AV258" s="80"/>
      <c r="AW258" s="80"/>
      <c r="AX258" s="80"/>
      <c r="AY258" s="80"/>
      <c r="AZ258" s="80"/>
      <c r="BA258" s="80"/>
      <c r="BB258" s="80"/>
      <c r="BC258">
        <v>7</v>
      </c>
      <c r="BD258" s="79" t="str">
        <f>REPLACE(INDEX(GroupVertices[Group],MATCH(Edges[[#This Row],[Vertex 1]],GroupVertices[Vertex],0)),1,1,"")</f>
        <v>3</v>
      </c>
      <c r="BE258" s="79" t="str">
        <f>REPLACE(INDEX(GroupVertices[Group],MATCH(Edges[[#This Row],[Vertex 2]],GroupVertices[Vertex],0)),1,1,"")</f>
        <v>3</v>
      </c>
      <c r="BF258" s="48">
        <v>0</v>
      </c>
      <c r="BG258" s="49">
        <v>0</v>
      </c>
      <c r="BH258" s="48">
        <v>0</v>
      </c>
      <c r="BI258" s="49">
        <v>0</v>
      </c>
      <c r="BJ258" s="48">
        <v>0</v>
      </c>
      <c r="BK258" s="49">
        <v>0</v>
      </c>
      <c r="BL258" s="48">
        <v>21</v>
      </c>
      <c r="BM258" s="49">
        <v>100</v>
      </c>
      <c r="BN258" s="48">
        <v>21</v>
      </c>
    </row>
    <row r="259" spans="1:66" ht="15">
      <c r="A259" s="65" t="s">
        <v>341</v>
      </c>
      <c r="B259" s="65" t="s">
        <v>343</v>
      </c>
      <c r="C259" s="66" t="s">
        <v>4151</v>
      </c>
      <c r="D259" s="67">
        <v>10</v>
      </c>
      <c r="E259" s="68"/>
      <c r="F259" s="69">
        <v>5</v>
      </c>
      <c r="G259" s="66"/>
      <c r="H259" s="70"/>
      <c r="I259" s="71"/>
      <c r="J259" s="71"/>
      <c r="K259" s="34" t="s">
        <v>65</v>
      </c>
      <c r="L259" s="78">
        <v>259</v>
      </c>
      <c r="M259" s="78"/>
      <c r="N259" s="73"/>
      <c r="O259" s="80" t="s">
        <v>438</v>
      </c>
      <c r="P259" s="82">
        <v>43650.98753472222</v>
      </c>
      <c r="Q259" s="80" t="s">
        <v>521</v>
      </c>
      <c r="R259" s="84" t="s">
        <v>609</v>
      </c>
      <c r="S259" s="80" t="s">
        <v>666</v>
      </c>
      <c r="T259" s="80" t="s">
        <v>759</v>
      </c>
      <c r="U259" s="80"/>
      <c r="V259" s="84" t="s">
        <v>930</v>
      </c>
      <c r="W259" s="82">
        <v>43650.98753472222</v>
      </c>
      <c r="X259" s="86">
        <v>43650</v>
      </c>
      <c r="Y259" s="88" t="s">
        <v>1080</v>
      </c>
      <c r="Z259" s="84" t="s">
        <v>1280</v>
      </c>
      <c r="AA259" s="80"/>
      <c r="AB259" s="80"/>
      <c r="AC259" s="88" t="s">
        <v>1484</v>
      </c>
      <c r="AD259" s="80"/>
      <c r="AE259" s="80" t="b">
        <v>0</v>
      </c>
      <c r="AF259" s="80">
        <v>0</v>
      </c>
      <c r="AG259" s="88" t="s">
        <v>1557</v>
      </c>
      <c r="AH259" s="80" t="b">
        <v>0</v>
      </c>
      <c r="AI259" s="80" t="s">
        <v>1573</v>
      </c>
      <c r="AJ259" s="80"/>
      <c r="AK259" s="88" t="s">
        <v>1557</v>
      </c>
      <c r="AL259" s="80" t="b">
        <v>0</v>
      </c>
      <c r="AM259" s="80">
        <v>11</v>
      </c>
      <c r="AN259" s="88" t="s">
        <v>1495</v>
      </c>
      <c r="AO259" s="80" t="s">
        <v>1610</v>
      </c>
      <c r="AP259" s="80" t="b">
        <v>0</v>
      </c>
      <c r="AQ259" s="88" t="s">
        <v>1495</v>
      </c>
      <c r="AR259" s="80" t="s">
        <v>210</v>
      </c>
      <c r="AS259" s="80">
        <v>0</v>
      </c>
      <c r="AT259" s="80">
        <v>0</v>
      </c>
      <c r="AU259" s="80"/>
      <c r="AV259" s="80"/>
      <c r="AW259" s="80"/>
      <c r="AX259" s="80"/>
      <c r="AY259" s="80"/>
      <c r="AZ259" s="80"/>
      <c r="BA259" s="80"/>
      <c r="BB259" s="80"/>
      <c r="BC259">
        <v>7</v>
      </c>
      <c r="BD259" s="79" t="str">
        <f>REPLACE(INDEX(GroupVertices[Group],MATCH(Edges[[#This Row],[Vertex 1]],GroupVertices[Vertex],0)),1,1,"")</f>
        <v>3</v>
      </c>
      <c r="BE259" s="79" t="str">
        <f>REPLACE(INDEX(GroupVertices[Group],MATCH(Edges[[#This Row],[Vertex 2]],GroupVertices[Vertex],0)),1,1,"")</f>
        <v>3</v>
      </c>
      <c r="BF259" s="48"/>
      <c r="BG259" s="49"/>
      <c r="BH259" s="48"/>
      <c r="BI259" s="49"/>
      <c r="BJ259" s="48"/>
      <c r="BK259" s="49"/>
      <c r="BL259" s="48"/>
      <c r="BM259" s="49"/>
      <c r="BN259" s="48"/>
    </row>
    <row r="260" spans="1:66" ht="15">
      <c r="A260" s="65" t="s">
        <v>341</v>
      </c>
      <c r="B260" s="65" t="s">
        <v>431</v>
      </c>
      <c r="C260" s="66" t="s">
        <v>4147</v>
      </c>
      <c r="D260" s="67">
        <v>3</v>
      </c>
      <c r="E260" s="68"/>
      <c r="F260" s="69">
        <v>28</v>
      </c>
      <c r="G260" s="66"/>
      <c r="H260" s="70"/>
      <c r="I260" s="71"/>
      <c r="J260" s="71"/>
      <c r="K260" s="34" t="s">
        <v>65</v>
      </c>
      <c r="L260" s="78">
        <v>260</v>
      </c>
      <c r="M260" s="78"/>
      <c r="N260" s="73"/>
      <c r="O260" s="80" t="s">
        <v>439</v>
      </c>
      <c r="P260" s="82">
        <v>43650.98753472222</v>
      </c>
      <c r="Q260" s="80" t="s">
        <v>521</v>
      </c>
      <c r="R260" s="84" t="s">
        <v>609</v>
      </c>
      <c r="S260" s="80" t="s">
        <v>666</v>
      </c>
      <c r="T260" s="80" t="s">
        <v>759</v>
      </c>
      <c r="U260" s="80"/>
      <c r="V260" s="84" t="s">
        <v>930</v>
      </c>
      <c r="W260" s="82">
        <v>43650.98753472222</v>
      </c>
      <c r="X260" s="86">
        <v>43650</v>
      </c>
      <c r="Y260" s="88" t="s">
        <v>1080</v>
      </c>
      <c r="Z260" s="84" t="s">
        <v>1280</v>
      </c>
      <c r="AA260" s="80"/>
      <c r="AB260" s="80"/>
      <c r="AC260" s="88" t="s">
        <v>1484</v>
      </c>
      <c r="AD260" s="80"/>
      <c r="AE260" s="80" t="b">
        <v>0</v>
      </c>
      <c r="AF260" s="80">
        <v>0</v>
      </c>
      <c r="AG260" s="88" t="s">
        <v>1557</v>
      </c>
      <c r="AH260" s="80" t="b">
        <v>0</v>
      </c>
      <c r="AI260" s="80" t="s">
        <v>1573</v>
      </c>
      <c r="AJ260" s="80"/>
      <c r="AK260" s="88" t="s">
        <v>1557</v>
      </c>
      <c r="AL260" s="80" t="b">
        <v>0</v>
      </c>
      <c r="AM260" s="80">
        <v>11</v>
      </c>
      <c r="AN260" s="88" t="s">
        <v>1495</v>
      </c>
      <c r="AO260" s="80" t="s">
        <v>1610</v>
      </c>
      <c r="AP260" s="80" t="b">
        <v>0</v>
      </c>
      <c r="AQ260" s="88" t="s">
        <v>1495</v>
      </c>
      <c r="AR260" s="80" t="s">
        <v>210</v>
      </c>
      <c r="AS260" s="80">
        <v>0</v>
      </c>
      <c r="AT260" s="80">
        <v>0</v>
      </c>
      <c r="AU260" s="80"/>
      <c r="AV260" s="80"/>
      <c r="AW260" s="80"/>
      <c r="AX260" s="80"/>
      <c r="AY260" s="80"/>
      <c r="AZ260" s="80"/>
      <c r="BA260" s="80"/>
      <c r="BB260" s="80"/>
      <c r="BC260">
        <v>1</v>
      </c>
      <c r="BD260" s="79" t="str">
        <f>REPLACE(INDEX(GroupVertices[Group],MATCH(Edges[[#This Row],[Vertex 1]],GroupVertices[Vertex],0)),1,1,"")</f>
        <v>3</v>
      </c>
      <c r="BE260" s="79" t="str">
        <f>REPLACE(INDEX(GroupVertices[Group],MATCH(Edges[[#This Row],[Vertex 2]],GroupVertices[Vertex],0)),1,1,"")</f>
        <v>3</v>
      </c>
      <c r="BF260" s="48">
        <v>1</v>
      </c>
      <c r="BG260" s="49">
        <v>3.5714285714285716</v>
      </c>
      <c r="BH260" s="48">
        <v>0</v>
      </c>
      <c r="BI260" s="49">
        <v>0</v>
      </c>
      <c r="BJ260" s="48">
        <v>0</v>
      </c>
      <c r="BK260" s="49">
        <v>0</v>
      </c>
      <c r="BL260" s="48">
        <v>27</v>
      </c>
      <c r="BM260" s="49">
        <v>96.42857142857143</v>
      </c>
      <c r="BN260" s="48">
        <v>28</v>
      </c>
    </row>
    <row r="261" spans="1:66" ht="15">
      <c r="A261" s="65" t="s">
        <v>341</v>
      </c>
      <c r="B261" s="65" t="s">
        <v>343</v>
      </c>
      <c r="C261" s="66" t="s">
        <v>4151</v>
      </c>
      <c r="D261" s="67">
        <v>10</v>
      </c>
      <c r="E261" s="68"/>
      <c r="F261" s="69">
        <v>5</v>
      </c>
      <c r="G261" s="66"/>
      <c r="H261" s="70"/>
      <c r="I261" s="71"/>
      <c r="J261" s="71"/>
      <c r="K261" s="34" t="s">
        <v>65</v>
      </c>
      <c r="L261" s="78">
        <v>261</v>
      </c>
      <c r="M261" s="78"/>
      <c r="N261" s="73"/>
      <c r="O261" s="80" t="s">
        <v>438</v>
      </c>
      <c r="P261" s="82">
        <v>43650.987662037034</v>
      </c>
      <c r="Q261" s="80" t="s">
        <v>519</v>
      </c>
      <c r="R261" s="84" t="s">
        <v>607</v>
      </c>
      <c r="S261" s="80" t="s">
        <v>665</v>
      </c>
      <c r="T261" s="80" t="s">
        <v>757</v>
      </c>
      <c r="U261" s="80"/>
      <c r="V261" s="84" t="s">
        <v>930</v>
      </c>
      <c r="W261" s="82">
        <v>43650.987662037034</v>
      </c>
      <c r="X261" s="86">
        <v>43650</v>
      </c>
      <c r="Y261" s="88" t="s">
        <v>1081</v>
      </c>
      <c r="Z261" s="84" t="s">
        <v>1281</v>
      </c>
      <c r="AA261" s="80"/>
      <c r="AB261" s="80"/>
      <c r="AC261" s="88" t="s">
        <v>1485</v>
      </c>
      <c r="AD261" s="80"/>
      <c r="AE261" s="80" t="b">
        <v>0</v>
      </c>
      <c r="AF261" s="80">
        <v>0</v>
      </c>
      <c r="AG261" s="88" t="s">
        <v>1557</v>
      </c>
      <c r="AH261" s="80" t="b">
        <v>0</v>
      </c>
      <c r="AI261" s="80" t="s">
        <v>1573</v>
      </c>
      <c r="AJ261" s="80"/>
      <c r="AK261" s="88" t="s">
        <v>1557</v>
      </c>
      <c r="AL261" s="80" t="b">
        <v>0</v>
      </c>
      <c r="AM261" s="80">
        <v>5</v>
      </c>
      <c r="AN261" s="88" t="s">
        <v>1506</v>
      </c>
      <c r="AO261" s="80" t="s">
        <v>1610</v>
      </c>
      <c r="AP261" s="80" t="b">
        <v>0</v>
      </c>
      <c r="AQ261" s="88" t="s">
        <v>1506</v>
      </c>
      <c r="AR261" s="80" t="s">
        <v>210</v>
      </c>
      <c r="AS261" s="80">
        <v>0</v>
      </c>
      <c r="AT261" s="80">
        <v>0</v>
      </c>
      <c r="AU261" s="80"/>
      <c r="AV261" s="80"/>
      <c r="AW261" s="80"/>
      <c r="AX261" s="80"/>
      <c r="AY261" s="80"/>
      <c r="AZ261" s="80"/>
      <c r="BA261" s="80"/>
      <c r="BB261" s="80"/>
      <c r="BC261">
        <v>7</v>
      </c>
      <c r="BD261" s="79" t="str">
        <f>REPLACE(INDEX(GroupVertices[Group],MATCH(Edges[[#This Row],[Vertex 1]],GroupVertices[Vertex],0)),1,1,"")</f>
        <v>3</v>
      </c>
      <c r="BE261" s="79" t="str">
        <f>REPLACE(INDEX(GroupVertices[Group],MATCH(Edges[[#This Row],[Vertex 2]],GroupVertices[Vertex],0)),1,1,"")</f>
        <v>3</v>
      </c>
      <c r="BF261" s="48">
        <v>0</v>
      </c>
      <c r="BG261" s="49">
        <v>0</v>
      </c>
      <c r="BH261" s="48">
        <v>0</v>
      </c>
      <c r="BI261" s="49">
        <v>0</v>
      </c>
      <c r="BJ261" s="48">
        <v>0</v>
      </c>
      <c r="BK261" s="49">
        <v>0</v>
      </c>
      <c r="BL261" s="48">
        <v>27</v>
      </c>
      <c r="BM261" s="49">
        <v>100</v>
      </c>
      <c r="BN261" s="48">
        <v>27</v>
      </c>
    </row>
    <row r="262" spans="1:66" ht="15">
      <c r="A262" s="65" t="s">
        <v>341</v>
      </c>
      <c r="B262" s="65" t="s">
        <v>343</v>
      </c>
      <c r="C262" s="66" t="s">
        <v>4151</v>
      </c>
      <c r="D262" s="67">
        <v>10</v>
      </c>
      <c r="E262" s="68"/>
      <c r="F262" s="69">
        <v>5</v>
      </c>
      <c r="G262" s="66"/>
      <c r="H262" s="70"/>
      <c r="I262" s="71"/>
      <c r="J262" s="71"/>
      <c r="K262" s="34" t="s">
        <v>65</v>
      </c>
      <c r="L262" s="78">
        <v>262</v>
      </c>
      <c r="M262" s="78"/>
      <c r="N262" s="73"/>
      <c r="O262" s="80" t="s">
        <v>438</v>
      </c>
      <c r="P262" s="82">
        <v>43650.98771990741</v>
      </c>
      <c r="Q262" s="80" t="s">
        <v>453</v>
      </c>
      <c r="R262" s="84" t="s">
        <v>562</v>
      </c>
      <c r="S262" s="80" t="s">
        <v>639</v>
      </c>
      <c r="T262" s="80" t="s">
        <v>690</v>
      </c>
      <c r="U262" s="80"/>
      <c r="V262" s="84" t="s">
        <v>930</v>
      </c>
      <c r="W262" s="82">
        <v>43650.98771990741</v>
      </c>
      <c r="X262" s="86">
        <v>43650</v>
      </c>
      <c r="Y262" s="88" t="s">
        <v>1082</v>
      </c>
      <c r="Z262" s="84" t="s">
        <v>1282</v>
      </c>
      <c r="AA262" s="80"/>
      <c r="AB262" s="80"/>
      <c r="AC262" s="88" t="s">
        <v>1486</v>
      </c>
      <c r="AD262" s="80"/>
      <c r="AE262" s="80" t="b">
        <v>0</v>
      </c>
      <c r="AF262" s="80">
        <v>0</v>
      </c>
      <c r="AG262" s="88" t="s">
        <v>1557</v>
      </c>
      <c r="AH262" s="80" t="b">
        <v>0</v>
      </c>
      <c r="AI262" s="80" t="s">
        <v>1573</v>
      </c>
      <c r="AJ262" s="80"/>
      <c r="AK262" s="88" t="s">
        <v>1557</v>
      </c>
      <c r="AL262" s="80" t="b">
        <v>0</v>
      </c>
      <c r="AM262" s="80">
        <v>7</v>
      </c>
      <c r="AN262" s="88" t="s">
        <v>1497</v>
      </c>
      <c r="AO262" s="80" t="s">
        <v>1610</v>
      </c>
      <c r="AP262" s="80" t="b">
        <v>0</v>
      </c>
      <c r="AQ262" s="88" t="s">
        <v>1497</v>
      </c>
      <c r="AR262" s="80" t="s">
        <v>210</v>
      </c>
      <c r="AS262" s="80">
        <v>0</v>
      </c>
      <c r="AT262" s="80">
        <v>0</v>
      </c>
      <c r="AU262" s="80"/>
      <c r="AV262" s="80"/>
      <c r="AW262" s="80"/>
      <c r="AX262" s="80"/>
      <c r="AY262" s="80"/>
      <c r="AZ262" s="80"/>
      <c r="BA262" s="80"/>
      <c r="BB262" s="80"/>
      <c r="BC262">
        <v>7</v>
      </c>
      <c r="BD262" s="79" t="str">
        <f>REPLACE(INDEX(GroupVertices[Group],MATCH(Edges[[#This Row],[Vertex 1]],GroupVertices[Vertex],0)),1,1,"")</f>
        <v>3</v>
      </c>
      <c r="BE262" s="79" t="str">
        <f>REPLACE(INDEX(GroupVertices[Group],MATCH(Edges[[#This Row],[Vertex 2]],GroupVertices[Vertex],0)),1,1,"")</f>
        <v>3</v>
      </c>
      <c r="BF262" s="48"/>
      <c r="BG262" s="49"/>
      <c r="BH262" s="48"/>
      <c r="BI262" s="49"/>
      <c r="BJ262" s="48"/>
      <c r="BK262" s="49"/>
      <c r="BL262" s="48"/>
      <c r="BM262" s="49"/>
      <c r="BN262" s="48"/>
    </row>
    <row r="263" spans="1:66" ht="15">
      <c r="A263" s="65" t="s">
        <v>341</v>
      </c>
      <c r="B263" s="65" t="s">
        <v>362</v>
      </c>
      <c r="C263" s="66" t="s">
        <v>4147</v>
      </c>
      <c r="D263" s="67">
        <v>3</v>
      </c>
      <c r="E263" s="68"/>
      <c r="F263" s="69">
        <v>28</v>
      </c>
      <c r="G263" s="66"/>
      <c r="H263" s="70"/>
      <c r="I263" s="71"/>
      <c r="J263" s="71"/>
      <c r="K263" s="34" t="s">
        <v>65</v>
      </c>
      <c r="L263" s="78">
        <v>263</v>
      </c>
      <c r="M263" s="78"/>
      <c r="N263" s="73"/>
      <c r="O263" s="80" t="s">
        <v>439</v>
      </c>
      <c r="P263" s="82">
        <v>43650.98771990741</v>
      </c>
      <c r="Q263" s="80" t="s">
        <v>453</v>
      </c>
      <c r="R263" s="84" t="s">
        <v>562</v>
      </c>
      <c r="S263" s="80" t="s">
        <v>639</v>
      </c>
      <c r="T263" s="80" t="s">
        <v>690</v>
      </c>
      <c r="U263" s="80"/>
      <c r="V263" s="84" t="s">
        <v>930</v>
      </c>
      <c r="W263" s="82">
        <v>43650.98771990741</v>
      </c>
      <c r="X263" s="86">
        <v>43650</v>
      </c>
      <c r="Y263" s="88" t="s">
        <v>1082</v>
      </c>
      <c r="Z263" s="84" t="s">
        <v>1282</v>
      </c>
      <c r="AA263" s="80"/>
      <c r="AB263" s="80"/>
      <c r="AC263" s="88" t="s">
        <v>1486</v>
      </c>
      <c r="AD263" s="80"/>
      <c r="AE263" s="80" t="b">
        <v>0</v>
      </c>
      <c r="AF263" s="80">
        <v>0</v>
      </c>
      <c r="AG263" s="88" t="s">
        <v>1557</v>
      </c>
      <c r="AH263" s="80" t="b">
        <v>0</v>
      </c>
      <c r="AI263" s="80" t="s">
        <v>1573</v>
      </c>
      <c r="AJ263" s="80"/>
      <c r="AK263" s="88" t="s">
        <v>1557</v>
      </c>
      <c r="AL263" s="80" t="b">
        <v>0</v>
      </c>
      <c r="AM263" s="80">
        <v>7</v>
      </c>
      <c r="AN263" s="88" t="s">
        <v>1497</v>
      </c>
      <c r="AO263" s="80" t="s">
        <v>1610</v>
      </c>
      <c r="AP263" s="80" t="b">
        <v>0</v>
      </c>
      <c r="AQ263" s="88" t="s">
        <v>1497</v>
      </c>
      <c r="AR263" s="80" t="s">
        <v>210</v>
      </c>
      <c r="AS263" s="80">
        <v>0</v>
      </c>
      <c r="AT263" s="80">
        <v>0</v>
      </c>
      <c r="AU263" s="80"/>
      <c r="AV263" s="80"/>
      <c r="AW263" s="80"/>
      <c r="AX263" s="80"/>
      <c r="AY263" s="80"/>
      <c r="AZ263" s="80"/>
      <c r="BA263" s="80"/>
      <c r="BB263" s="80"/>
      <c r="BC263">
        <v>1</v>
      </c>
      <c r="BD263" s="79" t="str">
        <f>REPLACE(INDEX(GroupVertices[Group],MATCH(Edges[[#This Row],[Vertex 1]],GroupVertices[Vertex],0)),1,1,"")</f>
        <v>3</v>
      </c>
      <c r="BE263" s="79" t="str">
        <f>REPLACE(INDEX(GroupVertices[Group],MATCH(Edges[[#This Row],[Vertex 2]],GroupVertices[Vertex],0)),1,1,"")</f>
        <v>3</v>
      </c>
      <c r="BF263" s="48">
        <v>0</v>
      </c>
      <c r="BG263" s="49">
        <v>0</v>
      </c>
      <c r="BH263" s="48">
        <v>2</v>
      </c>
      <c r="BI263" s="49">
        <v>7.407407407407407</v>
      </c>
      <c r="BJ263" s="48">
        <v>0</v>
      </c>
      <c r="BK263" s="49">
        <v>0</v>
      </c>
      <c r="BL263" s="48">
        <v>25</v>
      </c>
      <c r="BM263" s="49">
        <v>92.5925925925926</v>
      </c>
      <c r="BN263" s="48">
        <v>27</v>
      </c>
    </row>
    <row r="264" spans="1:66" ht="15">
      <c r="A264" s="65" t="s">
        <v>341</v>
      </c>
      <c r="B264" s="65" t="s">
        <v>343</v>
      </c>
      <c r="C264" s="66" t="s">
        <v>4151</v>
      </c>
      <c r="D264" s="67">
        <v>10</v>
      </c>
      <c r="E264" s="68"/>
      <c r="F264" s="69">
        <v>5</v>
      </c>
      <c r="G264" s="66"/>
      <c r="H264" s="70"/>
      <c r="I264" s="71"/>
      <c r="J264" s="71"/>
      <c r="K264" s="34" t="s">
        <v>65</v>
      </c>
      <c r="L264" s="78">
        <v>264</v>
      </c>
      <c r="M264" s="78"/>
      <c r="N264" s="73"/>
      <c r="O264" s="80" t="s">
        <v>438</v>
      </c>
      <c r="P264" s="82">
        <v>43652.61240740741</v>
      </c>
      <c r="Q264" s="80" t="s">
        <v>524</v>
      </c>
      <c r="R264" s="84" t="s">
        <v>612</v>
      </c>
      <c r="S264" s="80" t="s">
        <v>669</v>
      </c>
      <c r="T264" s="80" t="s">
        <v>764</v>
      </c>
      <c r="U264" s="80"/>
      <c r="V264" s="84" t="s">
        <v>930</v>
      </c>
      <c r="W264" s="82">
        <v>43652.61240740741</v>
      </c>
      <c r="X264" s="86">
        <v>43652</v>
      </c>
      <c r="Y264" s="88" t="s">
        <v>1083</v>
      </c>
      <c r="Z264" s="84" t="s">
        <v>1283</v>
      </c>
      <c r="AA264" s="80"/>
      <c r="AB264" s="80"/>
      <c r="AC264" s="88" t="s">
        <v>1487</v>
      </c>
      <c r="AD264" s="80"/>
      <c r="AE264" s="80" t="b">
        <v>0</v>
      </c>
      <c r="AF264" s="80">
        <v>0</v>
      </c>
      <c r="AG264" s="88" t="s">
        <v>1557</v>
      </c>
      <c r="AH264" s="80" t="b">
        <v>0</v>
      </c>
      <c r="AI264" s="80" t="s">
        <v>1573</v>
      </c>
      <c r="AJ264" s="80"/>
      <c r="AK264" s="88" t="s">
        <v>1557</v>
      </c>
      <c r="AL264" s="80" t="b">
        <v>0</v>
      </c>
      <c r="AM264" s="80">
        <v>10</v>
      </c>
      <c r="AN264" s="88" t="s">
        <v>1502</v>
      </c>
      <c r="AO264" s="80" t="s">
        <v>1610</v>
      </c>
      <c r="AP264" s="80" t="b">
        <v>0</v>
      </c>
      <c r="AQ264" s="88" t="s">
        <v>1502</v>
      </c>
      <c r="AR264" s="80" t="s">
        <v>210</v>
      </c>
      <c r="AS264" s="80">
        <v>0</v>
      </c>
      <c r="AT264" s="80">
        <v>0</v>
      </c>
      <c r="AU264" s="80"/>
      <c r="AV264" s="80"/>
      <c r="AW264" s="80"/>
      <c r="AX264" s="80"/>
      <c r="AY264" s="80"/>
      <c r="AZ264" s="80"/>
      <c r="BA264" s="80"/>
      <c r="BB264" s="80"/>
      <c r="BC264">
        <v>7</v>
      </c>
      <c r="BD264" s="79" t="str">
        <f>REPLACE(INDEX(GroupVertices[Group],MATCH(Edges[[#This Row],[Vertex 1]],GroupVertices[Vertex],0)),1,1,"")</f>
        <v>3</v>
      </c>
      <c r="BE264" s="79" t="str">
        <f>REPLACE(INDEX(GroupVertices[Group],MATCH(Edges[[#This Row],[Vertex 2]],GroupVertices[Vertex],0)),1,1,"")</f>
        <v>3</v>
      </c>
      <c r="BF264" s="48">
        <v>1</v>
      </c>
      <c r="BG264" s="49">
        <v>4</v>
      </c>
      <c r="BH264" s="48">
        <v>1</v>
      </c>
      <c r="BI264" s="49">
        <v>4</v>
      </c>
      <c r="BJ264" s="48">
        <v>0</v>
      </c>
      <c r="BK264" s="49">
        <v>0</v>
      </c>
      <c r="BL264" s="48">
        <v>23</v>
      </c>
      <c r="BM264" s="49">
        <v>92</v>
      </c>
      <c r="BN264" s="48">
        <v>25</v>
      </c>
    </row>
    <row r="265" spans="1:66" ht="15">
      <c r="A265" s="65" t="s">
        <v>341</v>
      </c>
      <c r="B265" s="65" t="s">
        <v>348</v>
      </c>
      <c r="C265" s="66" t="s">
        <v>4147</v>
      </c>
      <c r="D265" s="67">
        <v>3</v>
      </c>
      <c r="E265" s="68"/>
      <c r="F265" s="69">
        <v>28</v>
      </c>
      <c r="G265" s="66"/>
      <c r="H265" s="70"/>
      <c r="I265" s="71"/>
      <c r="J265" s="71"/>
      <c r="K265" s="34" t="s">
        <v>65</v>
      </c>
      <c r="L265" s="78">
        <v>265</v>
      </c>
      <c r="M265" s="78"/>
      <c r="N265" s="73"/>
      <c r="O265" s="80" t="s">
        <v>438</v>
      </c>
      <c r="P265" s="82">
        <v>43655.77922453704</v>
      </c>
      <c r="Q265" s="80" t="s">
        <v>525</v>
      </c>
      <c r="R265" s="80"/>
      <c r="S265" s="80"/>
      <c r="T265" s="80"/>
      <c r="U265" s="80"/>
      <c r="V265" s="84" t="s">
        <v>930</v>
      </c>
      <c r="W265" s="82">
        <v>43655.77922453704</v>
      </c>
      <c r="X265" s="86">
        <v>43655</v>
      </c>
      <c r="Y265" s="88" t="s">
        <v>1084</v>
      </c>
      <c r="Z265" s="84" t="s">
        <v>1284</v>
      </c>
      <c r="AA265" s="80"/>
      <c r="AB265" s="80"/>
      <c r="AC265" s="88" t="s">
        <v>1488</v>
      </c>
      <c r="AD265" s="80"/>
      <c r="AE265" s="80" t="b">
        <v>0</v>
      </c>
      <c r="AF265" s="80">
        <v>0</v>
      </c>
      <c r="AG265" s="88" t="s">
        <v>1557</v>
      </c>
      <c r="AH265" s="80" t="b">
        <v>0</v>
      </c>
      <c r="AI265" s="80" t="s">
        <v>1573</v>
      </c>
      <c r="AJ265" s="80"/>
      <c r="AK265" s="88" t="s">
        <v>1557</v>
      </c>
      <c r="AL265" s="80" t="b">
        <v>0</v>
      </c>
      <c r="AM265" s="80">
        <v>1</v>
      </c>
      <c r="AN265" s="88" t="s">
        <v>1535</v>
      </c>
      <c r="AO265" s="80" t="s">
        <v>1610</v>
      </c>
      <c r="AP265" s="80" t="b">
        <v>0</v>
      </c>
      <c r="AQ265" s="88" t="s">
        <v>1535</v>
      </c>
      <c r="AR265" s="80" t="s">
        <v>210</v>
      </c>
      <c r="AS265" s="80">
        <v>0</v>
      </c>
      <c r="AT265" s="80">
        <v>0</v>
      </c>
      <c r="AU265" s="80"/>
      <c r="AV265" s="80"/>
      <c r="AW265" s="80"/>
      <c r="AX265" s="80"/>
      <c r="AY265" s="80"/>
      <c r="AZ265" s="80"/>
      <c r="BA265" s="80"/>
      <c r="BB265" s="80"/>
      <c r="BC265">
        <v>1</v>
      </c>
      <c r="BD265" s="79" t="str">
        <f>REPLACE(INDEX(GroupVertices[Group],MATCH(Edges[[#This Row],[Vertex 1]],GroupVertices[Vertex],0)),1,1,"")</f>
        <v>3</v>
      </c>
      <c r="BE265" s="79" t="str">
        <f>REPLACE(INDEX(GroupVertices[Group],MATCH(Edges[[#This Row],[Vertex 2]],GroupVertices[Vertex],0)),1,1,"")</f>
        <v>6</v>
      </c>
      <c r="BF265" s="48">
        <v>1</v>
      </c>
      <c r="BG265" s="49">
        <v>4.3478260869565215</v>
      </c>
      <c r="BH265" s="48">
        <v>0</v>
      </c>
      <c r="BI265" s="49">
        <v>0</v>
      </c>
      <c r="BJ265" s="48">
        <v>0</v>
      </c>
      <c r="BK265" s="49">
        <v>0</v>
      </c>
      <c r="BL265" s="48">
        <v>22</v>
      </c>
      <c r="BM265" s="49">
        <v>95.65217391304348</v>
      </c>
      <c r="BN265" s="48">
        <v>23</v>
      </c>
    </row>
    <row r="266" spans="1:66" ht="15">
      <c r="A266" s="65" t="s">
        <v>342</v>
      </c>
      <c r="B266" s="65" t="s">
        <v>361</v>
      </c>
      <c r="C266" s="66" t="s">
        <v>4148</v>
      </c>
      <c r="D266" s="67">
        <v>4.166666666666667</v>
      </c>
      <c r="E266" s="68"/>
      <c r="F266" s="69">
        <v>24.166666666666668</v>
      </c>
      <c r="G266" s="66"/>
      <c r="H266" s="70"/>
      <c r="I266" s="71"/>
      <c r="J266" s="71"/>
      <c r="K266" s="34" t="s">
        <v>65</v>
      </c>
      <c r="L266" s="78">
        <v>266</v>
      </c>
      <c r="M266" s="78"/>
      <c r="N266" s="73"/>
      <c r="O266" s="80" t="s">
        <v>439</v>
      </c>
      <c r="P266" s="82">
        <v>43650.0553125</v>
      </c>
      <c r="Q266" s="80" t="s">
        <v>452</v>
      </c>
      <c r="R266" s="84" t="s">
        <v>561</v>
      </c>
      <c r="S266" s="80" t="s">
        <v>638</v>
      </c>
      <c r="T266" s="80" t="s">
        <v>765</v>
      </c>
      <c r="U266" s="80"/>
      <c r="V266" s="84" t="s">
        <v>931</v>
      </c>
      <c r="W266" s="82">
        <v>43650.0553125</v>
      </c>
      <c r="X266" s="86">
        <v>43650</v>
      </c>
      <c r="Y266" s="88" t="s">
        <v>1085</v>
      </c>
      <c r="Z266" s="84" t="s">
        <v>1285</v>
      </c>
      <c r="AA266" s="80"/>
      <c r="AB266" s="80"/>
      <c r="AC266" s="88" t="s">
        <v>1489</v>
      </c>
      <c r="AD266" s="80"/>
      <c r="AE266" s="80" t="b">
        <v>0</v>
      </c>
      <c r="AF266" s="80">
        <v>9</v>
      </c>
      <c r="AG266" s="88" t="s">
        <v>1557</v>
      </c>
      <c r="AH266" s="80" t="b">
        <v>0</v>
      </c>
      <c r="AI266" s="80" t="s">
        <v>1573</v>
      </c>
      <c r="AJ266" s="80"/>
      <c r="AK266" s="88" t="s">
        <v>1557</v>
      </c>
      <c r="AL266" s="80" t="b">
        <v>0</v>
      </c>
      <c r="AM266" s="80">
        <v>6</v>
      </c>
      <c r="AN266" s="88" t="s">
        <v>1557</v>
      </c>
      <c r="AO266" s="80" t="s">
        <v>1589</v>
      </c>
      <c r="AP266" s="80" t="b">
        <v>0</v>
      </c>
      <c r="AQ266" s="88" t="s">
        <v>1489</v>
      </c>
      <c r="AR266" s="80" t="s">
        <v>210</v>
      </c>
      <c r="AS266" s="80">
        <v>0</v>
      </c>
      <c r="AT266" s="80">
        <v>0</v>
      </c>
      <c r="AU266" s="80"/>
      <c r="AV266" s="80"/>
      <c r="AW266" s="80"/>
      <c r="AX266" s="80"/>
      <c r="AY266" s="80"/>
      <c r="AZ266" s="80"/>
      <c r="BA266" s="80"/>
      <c r="BB266" s="80"/>
      <c r="BC266">
        <v>2</v>
      </c>
      <c r="BD266" s="79" t="str">
        <f>REPLACE(INDEX(GroupVertices[Group],MATCH(Edges[[#This Row],[Vertex 1]],GroupVertices[Vertex],0)),1,1,"")</f>
        <v>3</v>
      </c>
      <c r="BE266" s="79" t="str">
        <f>REPLACE(INDEX(GroupVertices[Group],MATCH(Edges[[#This Row],[Vertex 2]],GroupVertices[Vertex],0)),1,1,"")</f>
        <v>3</v>
      </c>
      <c r="BF266" s="48">
        <v>1</v>
      </c>
      <c r="BG266" s="49">
        <v>3.225806451612903</v>
      </c>
      <c r="BH266" s="48">
        <v>1</v>
      </c>
      <c r="BI266" s="49">
        <v>3.225806451612903</v>
      </c>
      <c r="BJ266" s="48">
        <v>0</v>
      </c>
      <c r="BK266" s="49">
        <v>0</v>
      </c>
      <c r="BL266" s="48">
        <v>29</v>
      </c>
      <c r="BM266" s="49">
        <v>93.54838709677419</v>
      </c>
      <c r="BN266" s="48">
        <v>31</v>
      </c>
    </row>
    <row r="267" spans="1:66" ht="15">
      <c r="A267" s="65" t="s">
        <v>342</v>
      </c>
      <c r="B267" s="65" t="s">
        <v>343</v>
      </c>
      <c r="C267" s="66" t="s">
        <v>4147</v>
      </c>
      <c r="D267" s="67">
        <v>3</v>
      </c>
      <c r="E267" s="68"/>
      <c r="F267" s="69">
        <v>28</v>
      </c>
      <c r="G267" s="66"/>
      <c r="H267" s="70"/>
      <c r="I267" s="71"/>
      <c r="J267" s="71"/>
      <c r="K267" s="34" t="s">
        <v>66</v>
      </c>
      <c r="L267" s="78">
        <v>267</v>
      </c>
      <c r="M267" s="78"/>
      <c r="N267" s="73"/>
      <c r="O267" s="80" t="s">
        <v>438</v>
      </c>
      <c r="P267" s="82">
        <v>43650.05640046296</v>
      </c>
      <c r="Q267" s="80" t="s">
        <v>451</v>
      </c>
      <c r="R267" s="80" t="s">
        <v>560</v>
      </c>
      <c r="S267" s="80" t="s">
        <v>637</v>
      </c>
      <c r="T267" s="80"/>
      <c r="U267" s="80"/>
      <c r="V267" s="84" t="s">
        <v>931</v>
      </c>
      <c r="W267" s="82">
        <v>43650.05640046296</v>
      </c>
      <c r="X267" s="86">
        <v>43650</v>
      </c>
      <c r="Y267" s="88" t="s">
        <v>1086</v>
      </c>
      <c r="Z267" s="84" t="s">
        <v>1286</v>
      </c>
      <c r="AA267" s="80"/>
      <c r="AB267" s="80"/>
      <c r="AC267" s="88" t="s">
        <v>1490</v>
      </c>
      <c r="AD267" s="80"/>
      <c r="AE267" s="80" t="b">
        <v>0</v>
      </c>
      <c r="AF267" s="80">
        <v>0</v>
      </c>
      <c r="AG267" s="88" t="s">
        <v>1557</v>
      </c>
      <c r="AH267" s="80" t="b">
        <v>0</v>
      </c>
      <c r="AI267" s="80" t="s">
        <v>1573</v>
      </c>
      <c r="AJ267" s="80"/>
      <c r="AK267" s="88" t="s">
        <v>1557</v>
      </c>
      <c r="AL267" s="80" t="b">
        <v>0</v>
      </c>
      <c r="AM267" s="80">
        <v>16</v>
      </c>
      <c r="AN267" s="88" t="s">
        <v>1501</v>
      </c>
      <c r="AO267" s="80" t="s">
        <v>1589</v>
      </c>
      <c r="AP267" s="80" t="b">
        <v>0</v>
      </c>
      <c r="AQ267" s="88" t="s">
        <v>1501</v>
      </c>
      <c r="AR267" s="80" t="s">
        <v>210</v>
      </c>
      <c r="AS267" s="80">
        <v>0</v>
      </c>
      <c r="AT267" s="80">
        <v>0</v>
      </c>
      <c r="AU267" s="80"/>
      <c r="AV267" s="80"/>
      <c r="AW267" s="80"/>
      <c r="AX267" s="80"/>
      <c r="AY267" s="80"/>
      <c r="AZ267" s="80"/>
      <c r="BA267" s="80"/>
      <c r="BB267" s="80"/>
      <c r="BC267">
        <v>1</v>
      </c>
      <c r="BD267" s="79" t="str">
        <f>REPLACE(INDEX(GroupVertices[Group],MATCH(Edges[[#This Row],[Vertex 1]],GroupVertices[Vertex],0)),1,1,"")</f>
        <v>3</v>
      </c>
      <c r="BE267" s="79" t="str">
        <f>REPLACE(INDEX(GroupVertices[Group],MATCH(Edges[[#This Row],[Vertex 2]],GroupVertices[Vertex],0)),1,1,"")</f>
        <v>3</v>
      </c>
      <c r="BF267" s="48">
        <v>1</v>
      </c>
      <c r="BG267" s="49">
        <v>3.7037037037037037</v>
      </c>
      <c r="BH267" s="48">
        <v>0</v>
      </c>
      <c r="BI267" s="49">
        <v>0</v>
      </c>
      <c r="BJ267" s="48">
        <v>0</v>
      </c>
      <c r="BK267" s="49">
        <v>0</v>
      </c>
      <c r="BL267" s="48">
        <v>26</v>
      </c>
      <c r="BM267" s="49">
        <v>96.29629629629629</v>
      </c>
      <c r="BN267" s="48">
        <v>27</v>
      </c>
    </row>
    <row r="268" spans="1:66" ht="15">
      <c r="A268" s="65" t="s">
        <v>342</v>
      </c>
      <c r="B268" s="65" t="s">
        <v>342</v>
      </c>
      <c r="C268" s="66" t="s">
        <v>4147</v>
      </c>
      <c r="D268" s="67">
        <v>3</v>
      </c>
      <c r="E268" s="68"/>
      <c r="F268" s="69">
        <v>28</v>
      </c>
      <c r="G268" s="66"/>
      <c r="H268" s="70"/>
      <c r="I268" s="71"/>
      <c r="J268" s="71"/>
      <c r="K268" s="34" t="s">
        <v>65</v>
      </c>
      <c r="L268" s="78">
        <v>268</v>
      </c>
      <c r="M268" s="78"/>
      <c r="N268" s="73"/>
      <c r="O268" s="80" t="s">
        <v>438</v>
      </c>
      <c r="P268" s="82">
        <v>43655.87799768519</v>
      </c>
      <c r="Q268" s="80" t="s">
        <v>452</v>
      </c>
      <c r="R268" s="84" t="s">
        <v>561</v>
      </c>
      <c r="S268" s="80" t="s">
        <v>638</v>
      </c>
      <c r="T268" s="80"/>
      <c r="U268" s="80"/>
      <c r="V268" s="84" t="s">
        <v>931</v>
      </c>
      <c r="W268" s="82">
        <v>43655.87799768519</v>
      </c>
      <c r="X268" s="86">
        <v>43655</v>
      </c>
      <c r="Y268" s="88" t="s">
        <v>1087</v>
      </c>
      <c r="Z268" s="84" t="s">
        <v>1287</v>
      </c>
      <c r="AA268" s="80"/>
      <c r="AB268" s="80"/>
      <c r="AC268" s="88" t="s">
        <v>1491</v>
      </c>
      <c r="AD268" s="80"/>
      <c r="AE268" s="80" t="b">
        <v>0</v>
      </c>
      <c r="AF268" s="80">
        <v>0</v>
      </c>
      <c r="AG268" s="88" t="s">
        <v>1557</v>
      </c>
      <c r="AH268" s="80" t="b">
        <v>0</v>
      </c>
      <c r="AI268" s="80" t="s">
        <v>1573</v>
      </c>
      <c r="AJ268" s="80"/>
      <c r="AK268" s="88" t="s">
        <v>1557</v>
      </c>
      <c r="AL268" s="80" t="b">
        <v>0</v>
      </c>
      <c r="AM268" s="80">
        <v>6</v>
      </c>
      <c r="AN268" s="88" t="s">
        <v>1489</v>
      </c>
      <c r="AO268" s="80" t="s">
        <v>1589</v>
      </c>
      <c r="AP268" s="80" t="b">
        <v>0</v>
      </c>
      <c r="AQ268" s="88" t="s">
        <v>1489</v>
      </c>
      <c r="AR268" s="80" t="s">
        <v>210</v>
      </c>
      <c r="AS268" s="80">
        <v>0</v>
      </c>
      <c r="AT268" s="80">
        <v>0</v>
      </c>
      <c r="AU268" s="80"/>
      <c r="AV268" s="80"/>
      <c r="AW268" s="80"/>
      <c r="AX268" s="80"/>
      <c r="AY268" s="80"/>
      <c r="AZ268" s="80"/>
      <c r="BA268" s="80"/>
      <c r="BB268" s="80"/>
      <c r="BC268">
        <v>1</v>
      </c>
      <c r="BD268" s="79" t="str">
        <f>REPLACE(INDEX(GroupVertices[Group],MATCH(Edges[[#This Row],[Vertex 1]],GroupVertices[Vertex],0)),1,1,"")</f>
        <v>3</v>
      </c>
      <c r="BE268" s="79" t="str">
        <f>REPLACE(INDEX(GroupVertices[Group],MATCH(Edges[[#This Row],[Vertex 2]],GroupVertices[Vertex],0)),1,1,"")</f>
        <v>3</v>
      </c>
      <c r="BF268" s="48"/>
      <c r="BG268" s="49"/>
      <c r="BH268" s="48"/>
      <c r="BI268" s="49"/>
      <c r="BJ268" s="48"/>
      <c r="BK268" s="49"/>
      <c r="BL268" s="48"/>
      <c r="BM268" s="49"/>
      <c r="BN268" s="48"/>
    </row>
    <row r="269" spans="1:66" ht="15">
      <c r="A269" s="65" t="s">
        <v>342</v>
      </c>
      <c r="B269" s="65" t="s">
        <v>361</v>
      </c>
      <c r="C269" s="66" t="s">
        <v>4148</v>
      </c>
      <c r="D269" s="67">
        <v>4.166666666666667</v>
      </c>
      <c r="E269" s="68"/>
      <c r="F269" s="69">
        <v>24.166666666666668</v>
      </c>
      <c r="G269" s="66"/>
      <c r="H269" s="70"/>
      <c r="I269" s="71"/>
      <c r="J269" s="71"/>
      <c r="K269" s="34" t="s">
        <v>65</v>
      </c>
      <c r="L269" s="78">
        <v>269</v>
      </c>
      <c r="M269" s="78"/>
      <c r="N269" s="73"/>
      <c r="O269" s="80" t="s">
        <v>439</v>
      </c>
      <c r="P269" s="82">
        <v>43655.87799768519</v>
      </c>
      <c r="Q269" s="80" t="s">
        <v>452</v>
      </c>
      <c r="R269" s="84" t="s">
        <v>561</v>
      </c>
      <c r="S269" s="80" t="s">
        <v>638</v>
      </c>
      <c r="T269" s="80"/>
      <c r="U269" s="80"/>
      <c r="V269" s="84" t="s">
        <v>931</v>
      </c>
      <c r="W269" s="82">
        <v>43655.87799768519</v>
      </c>
      <c r="X269" s="86">
        <v>43655</v>
      </c>
      <c r="Y269" s="88" t="s">
        <v>1087</v>
      </c>
      <c r="Z269" s="84" t="s">
        <v>1287</v>
      </c>
      <c r="AA269" s="80"/>
      <c r="AB269" s="80"/>
      <c r="AC269" s="88" t="s">
        <v>1491</v>
      </c>
      <c r="AD269" s="80"/>
      <c r="AE269" s="80" t="b">
        <v>0</v>
      </c>
      <c r="AF269" s="80">
        <v>0</v>
      </c>
      <c r="AG269" s="88" t="s">
        <v>1557</v>
      </c>
      <c r="AH269" s="80" t="b">
        <v>0</v>
      </c>
      <c r="AI269" s="80" t="s">
        <v>1573</v>
      </c>
      <c r="AJ269" s="80"/>
      <c r="AK269" s="88" t="s">
        <v>1557</v>
      </c>
      <c r="AL269" s="80" t="b">
        <v>0</v>
      </c>
      <c r="AM269" s="80">
        <v>6</v>
      </c>
      <c r="AN269" s="88" t="s">
        <v>1489</v>
      </c>
      <c r="AO269" s="80" t="s">
        <v>1589</v>
      </c>
      <c r="AP269" s="80" t="b">
        <v>0</v>
      </c>
      <c r="AQ269" s="88" t="s">
        <v>1489</v>
      </c>
      <c r="AR269" s="80" t="s">
        <v>210</v>
      </c>
      <c r="AS269" s="80">
        <v>0</v>
      </c>
      <c r="AT269" s="80">
        <v>0</v>
      </c>
      <c r="AU269" s="80"/>
      <c r="AV269" s="80"/>
      <c r="AW269" s="80"/>
      <c r="AX269" s="80"/>
      <c r="AY269" s="80"/>
      <c r="AZ269" s="80"/>
      <c r="BA269" s="80"/>
      <c r="BB269" s="80"/>
      <c r="BC269">
        <v>2</v>
      </c>
      <c r="BD269" s="79" t="str">
        <f>REPLACE(INDEX(GroupVertices[Group],MATCH(Edges[[#This Row],[Vertex 1]],GroupVertices[Vertex],0)),1,1,"")</f>
        <v>3</v>
      </c>
      <c r="BE269" s="79" t="str">
        <f>REPLACE(INDEX(GroupVertices[Group],MATCH(Edges[[#This Row],[Vertex 2]],GroupVertices[Vertex],0)),1,1,"")</f>
        <v>3</v>
      </c>
      <c r="BF269" s="48">
        <v>1</v>
      </c>
      <c r="BG269" s="49">
        <v>3.225806451612903</v>
      </c>
      <c r="BH269" s="48">
        <v>1</v>
      </c>
      <c r="BI269" s="49">
        <v>3.225806451612903</v>
      </c>
      <c r="BJ269" s="48">
        <v>0</v>
      </c>
      <c r="BK269" s="49">
        <v>0</v>
      </c>
      <c r="BL269" s="48">
        <v>29</v>
      </c>
      <c r="BM269" s="49">
        <v>93.54838709677419</v>
      </c>
      <c r="BN269" s="48">
        <v>31</v>
      </c>
    </row>
    <row r="270" spans="1:66" ht="15">
      <c r="A270" s="65" t="s">
        <v>343</v>
      </c>
      <c r="B270" s="65" t="s">
        <v>342</v>
      </c>
      <c r="C270" s="66" t="s">
        <v>4147</v>
      </c>
      <c r="D270" s="67">
        <v>3</v>
      </c>
      <c r="E270" s="68"/>
      <c r="F270" s="69">
        <v>28</v>
      </c>
      <c r="G270" s="66"/>
      <c r="H270" s="70"/>
      <c r="I270" s="71"/>
      <c r="J270" s="71"/>
      <c r="K270" s="34" t="s">
        <v>66</v>
      </c>
      <c r="L270" s="78">
        <v>270</v>
      </c>
      <c r="M270" s="78"/>
      <c r="N270" s="73"/>
      <c r="O270" s="80" t="s">
        <v>438</v>
      </c>
      <c r="P270" s="82">
        <v>43650.05587962963</v>
      </c>
      <c r="Q270" s="80" t="s">
        <v>452</v>
      </c>
      <c r="R270" s="84" t="s">
        <v>561</v>
      </c>
      <c r="S270" s="80" t="s">
        <v>638</v>
      </c>
      <c r="T270" s="80"/>
      <c r="U270" s="80"/>
      <c r="V270" s="84" t="s">
        <v>932</v>
      </c>
      <c r="W270" s="82">
        <v>43650.05587962963</v>
      </c>
      <c r="X270" s="86">
        <v>43650</v>
      </c>
      <c r="Y270" s="88" t="s">
        <v>1088</v>
      </c>
      <c r="Z270" s="84" t="s">
        <v>1288</v>
      </c>
      <c r="AA270" s="80"/>
      <c r="AB270" s="80"/>
      <c r="AC270" s="88" t="s">
        <v>1492</v>
      </c>
      <c r="AD270" s="80"/>
      <c r="AE270" s="80" t="b">
        <v>0</v>
      </c>
      <c r="AF270" s="80">
        <v>0</v>
      </c>
      <c r="AG270" s="88" t="s">
        <v>1557</v>
      </c>
      <c r="AH270" s="80" t="b">
        <v>0</v>
      </c>
      <c r="AI270" s="80" t="s">
        <v>1573</v>
      </c>
      <c r="AJ270" s="80"/>
      <c r="AK270" s="88" t="s">
        <v>1557</v>
      </c>
      <c r="AL270" s="80" t="b">
        <v>0</v>
      </c>
      <c r="AM270" s="80">
        <v>6</v>
      </c>
      <c r="AN270" s="88" t="s">
        <v>1489</v>
      </c>
      <c r="AO270" s="80" t="s">
        <v>1589</v>
      </c>
      <c r="AP270" s="80" t="b">
        <v>0</v>
      </c>
      <c r="AQ270" s="88" t="s">
        <v>1489</v>
      </c>
      <c r="AR270" s="80" t="s">
        <v>210</v>
      </c>
      <c r="AS270" s="80">
        <v>0</v>
      </c>
      <c r="AT270" s="80">
        <v>0</v>
      </c>
      <c r="AU270" s="80"/>
      <c r="AV270" s="80"/>
      <c r="AW270" s="80"/>
      <c r="AX270" s="80"/>
      <c r="AY270" s="80"/>
      <c r="AZ270" s="80"/>
      <c r="BA270" s="80"/>
      <c r="BB270" s="80"/>
      <c r="BC270">
        <v>1</v>
      </c>
      <c r="BD270" s="79" t="str">
        <f>REPLACE(INDEX(GroupVertices[Group],MATCH(Edges[[#This Row],[Vertex 1]],GroupVertices[Vertex],0)),1,1,"")</f>
        <v>3</v>
      </c>
      <c r="BE270" s="79" t="str">
        <f>REPLACE(INDEX(GroupVertices[Group],MATCH(Edges[[#This Row],[Vertex 2]],GroupVertices[Vertex],0)),1,1,"")</f>
        <v>3</v>
      </c>
      <c r="BF270" s="48"/>
      <c r="BG270" s="49"/>
      <c r="BH270" s="48"/>
      <c r="BI270" s="49"/>
      <c r="BJ270" s="48"/>
      <c r="BK270" s="49"/>
      <c r="BL270" s="48"/>
      <c r="BM270" s="49"/>
      <c r="BN270" s="48"/>
    </row>
    <row r="271" spans="1:66" ht="15">
      <c r="A271" s="65" t="s">
        <v>343</v>
      </c>
      <c r="B271" s="65" t="s">
        <v>361</v>
      </c>
      <c r="C271" s="66" t="s">
        <v>4147</v>
      </c>
      <c r="D271" s="67">
        <v>3</v>
      </c>
      <c r="E271" s="68"/>
      <c r="F271" s="69">
        <v>28</v>
      </c>
      <c r="G271" s="66"/>
      <c r="H271" s="70"/>
      <c r="I271" s="71"/>
      <c r="J271" s="71"/>
      <c r="K271" s="34" t="s">
        <v>65</v>
      </c>
      <c r="L271" s="78">
        <v>271</v>
      </c>
      <c r="M271" s="78"/>
      <c r="N271" s="73"/>
      <c r="O271" s="80" t="s">
        <v>439</v>
      </c>
      <c r="P271" s="82">
        <v>43650.05587962963</v>
      </c>
      <c r="Q271" s="80" t="s">
        <v>452</v>
      </c>
      <c r="R271" s="84" t="s">
        <v>561</v>
      </c>
      <c r="S271" s="80" t="s">
        <v>638</v>
      </c>
      <c r="T271" s="80"/>
      <c r="U271" s="80"/>
      <c r="V271" s="84" t="s">
        <v>932</v>
      </c>
      <c r="W271" s="82">
        <v>43650.05587962963</v>
      </c>
      <c r="X271" s="86">
        <v>43650</v>
      </c>
      <c r="Y271" s="88" t="s">
        <v>1088</v>
      </c>
      <c r="Z271" s="84" t="s">
        <v>1288</v>
      </c>
      <c r="AA271" s="80"/>
      <c r="AB271" s="80"/>
      <c r="AC271" s="88" t="s">
        <v>1492</v>
      </c>
      <c r="AD271" s="80"/>
      <c r="AE271" s="80" t="b">
        <v>0</v>
      </c>
      <c r="AF271" s="80">
        <v>0</v>
      </c>
      <c r="AG271" s="88" t="s">
        <v>1557</v>
      </c>
      <c r="AH271" s="80" t="b">
        <v>0</v>
      </c>
      <c r="AI271" s="80" t="s">
        <v>1573</v>
      </c>
      <c r="AJ271" s="80"/>
      <c r="AK271" s="88" t="s">
        <v>1557</v>
      </c>
      <c r="AL271" s="80" t="b">
        <v>0</v>
      </c>
      <c r="AM271" s="80">
        <v>6</v>
      </c>
      <c r="AN271" s="88" t="s">
        <v>1489</v>
      </c>
      <c r="AO271" s="80" t="s">
        <v>1589</v>
      </c>
      <c r="AP271" s="80" t="b">
        <v>0</v>
      </c>
      <c r="AQ271" s="88" t="s">
        <v>1489</v>
      </c>
      <c r="AR271" s="80" t="s">
        <v>210</v>
      </c>
      <c r="AS271" s="80">
        <v>0</v>
      </c>
      <c r="AT271" s="80">
        <v>0</v>
      </c>
      <c r="AU271" s="80"/>
      <c r="AV271" s="80"/>
      <c r="AW271" s="80"/>
      <c r="AX271" s="80"/>
      <c r="AY271" s="80"/>
      <c r="AZ271" s="80"/>
      <c r="BA271" s="80"/>
      <c r="BB271" s="80"/>
      <c r="BC271">
        <v>1</v>
      </c>
      <c r="BD271" s="79" t="str">
        <f>REPLACE(INDEX(GroupVertices[Group],MATCH(Edges[[#This Row],[Vertex 1]],GroupVertices[Vertex],0)),1,1,"")</f>
        <v>3</v>
      </c>
      <c r="BE271" s="79" t="str">
        <f>REPLACE(INDEX(GroupVertices[Group],MATCH(Edges[[#This Row],[Vertex 2]],GroupVertices[Vertex],0)),1,1,"")</f>
        <v>3</v>
      </c>
      <c r="BF271" s="48">
        <v>1</v>
      </c>
      <c r="BG271" s="49">
        <v>3.225806451612903</v>
      </c>
      <c r="BH271" s="48">
        <v>1</v>
      </c>
      <c r="BI271" s="49">
        <v>3.225806451612903</v>
      </c>
      <c r="BJ271" s="48">
        <v>0</v>
      </c>
      <c r="BK271" s="49">
        <v>0</v>
      </c>
      <c r="BL271" s="48">
        <v>29</v>
      </c>
      <c r="BM271" s="49">
        <v>93.54838709677419</v>
      </c>
      <c r="BN271" s="48">
        <v>31</v>
      </c>
    </row>
    <row r="272" spans="1:66" ht="15">
      <c r="A272" s="65" t="s">
        <v>343</v>
      </c>
      <c r="B272" s="65" t="s">
        <v>363</v>
      </c>
      <c r="C272" s="66" t="s">
        <v>4148</v>
      </c>
      <c r="D272" s="67">
        <v>4.166666666666667</v>
      </c>
      <c r="E272" s="68"/>
      <c r="F272" s="69">
        <v>24.166666666666668</v>
      </c>
      <c r="G272" s="66"/>
      <c r="H272" s="70"/>
      <c r="I272" s="71"/>
      <c r="J272" s="71"/>
      <c r="K272" s="34" t="s">
        <v>65</v>
      </c>
      <c r="L272" s="78">
        <v>272</v>
      </c>
      <c r="M272" s="78"/>
      <c r="N272" s="73"/>
      <c r="O272" s="80" t="s">
        <v>439</v>
      </c>
      <c r="P272" s="82">
        <v>43650.051574074074</v>
      </c>
      <c r="Q272" s="80" t="s">
        <v>462</v>
      </c>
      <c r="R272" s="84" t="s">
        <v>570</v>
      </c>
      <c r="S272" s="80" t="s">
        <v>646</v>
      </c>
      <c r="T272" s="80" t="s">
        <v>766</v>
      </c>
      <c r="U272" s="80"/>
      <c r="V272" s="84" t="s">
        <v>932</v>
      </c>
      <c r="W272" s="82">
        <v>43650.051574074074</v>
      </c>
      <c r="X272" s="86">
        <v>43650</v>
      </c>
      <c r="Y272" s="88" t="s">
        <v>1089</v>
      </c>
      <c r="Z272" s="84" t="s">
        <v>1289</v>
      </c>
      <c r="AA272" s="80"/>
      <c r="AB272" s="80"/>
      <c r="AC272" s="88" t="s">
        <v>1493</v>
      </c>
      <c r="AD272" s="80"/>
      <c r="AE272" s="80" t="b">
        <v>0</v>
      </c>
      <c r="AF272" s="80">
        <v>12</v>
      </c>
      <c r="AG272" s="88" t="s">
        <v>1557</v>
      </c>
      <c r="AH272" s="80" t="b">
        <v>0</v>
      </c>
      <c r="AI272" s="80" t="s">
        <v>1573</v>
      </c>
      <c r="AJ272" s="80"/>
      <c r="AK272" s="88" t="s">
        <v>1557</v>
      </c>
      <c r="AL272" s="80" t="b">
        <v>0</v>
      </c>
      <c r="AM272" s="80">
        <v>8</v>
      </c>
      <c r="AN272" s="88" t="s">
        <v>1557</v>
      </c>
      <c r="AO272" s="80" t="s">
        <v>1589</v>
      </c>
      <c r="AP272" s="80" t="b">
        <v>0</v>
      </c>
      <c r="AQ272" s="88" t="s">
        <v>1493</v>
      </c>
      <c r="AR272" s="80" t="s">
        <v>210</v>
      </c>
      <c r="AS272" s="80">
        <v>0</v>
      </c>
      <c r="AT272" s="80">
        <v>0</v>
      </c>
      <c r="AU272" s="80"/>
      <c r="AV272" s="80"/>
      <c r="AW272" s="80"/>
      <c r="AX272" s="80"/>
      <c r="AY272" s="80"/>
      <c r="AZ272" s="80"/>
      <c r="BA272" s="80"/>
      <c r="BB272" s="80"/>
      <c r="BC272">
        <v>2</v>
      </c>
      <c r="BD272" s="79" t="str">
        <f>REPLACE(INDEX(GroupVertices[Group],MATCH(Edges[[#This Row],[Vertex 1]],GroupVertices[Vertex],0)),1,1,"")</f>
        <v>3</v>
      </c>
      <c r="BE272" s="79" t="str">
        <f>REPLACE(INDEX(GroupVertices[Group],MATCH(Edges[[#This Row],[Vertex 2]],GroupVertices[Vertex],0)),1,1,"")</f>
        <v>3</v>
      </c>
      <c r="BF272" s="48">
        <v>1</v>
      </c>
      <c r="BG272" s="49">
        <v>3.125</v>
      </c>
      <c r="BH272" s="48">
        <v>2</v>
      </c>
      <c r="BI272" s="49">
        <v>6.25</v>
      </c>
      <c r="BJ272" s="48">
        <v>0</v>
      </c>
      <c r="BK272" s="49">
        <v>0</v>
      </c>
      <c r="BL272" s="48">
        <v>29</v>
      </c>
      <c r="BM272" s="49">
        <v>90.625</v>
      </c>
      <c r="BN272" s="48">
        <v>32</v>
      </c>
    </row>
    <row r="273" spans="1:66" ht="15">
      <c r="A273" s="65" t="s">
        <v>343</v>
      </c>
      <c r="B273" s="65" t="s">
        <v>363</v>
      </c>
      <c r="C273" s="66" t="s">
        <v>4148</v>
      </c>
      <c r="D273" s="67">
        <v>4.166666666666667</v>
      </c>
      <c r="E273" s="68"/>
      <c r="F273" s="69">
        <v>24.166666666666668</v>
      </c>
      <c r="G273" s="66"/>
      <c r="H273" s="70"/>
      <c r="I273" s="71"/>
      <c r="J273" s="71"/>
      <c r="K273" s="34" t="s">
        <v>65</v>
      </c>
      <c r="L273" s="78">
        <v>273</v>
      </c>
      <c r="M273" s="78"/>
      <c r="N273" s="73"/>
      <c r="O273" s="80" t="s">
        <v>439</v>
      </c>
      <c r="P273" s="82">
        <v>43655.119166666664</v>
      </c>
      <c r="Q273" s="80" t="s">
        <v>462</v>
      </c>
      <c r="R273" s="84" t="s">
        <v>570</v>
      </c>
      <c r="S273" s="80" t="s">
        <v>646</v>
      </c>
      <c r="T273" s="80"/>
      <c r="U273" s="80"/>
      <c r="V273" s="84" t="s">
        <v>932</v>
      </c>
      <c r="W273" s="82">
        <v>43655.119166666664</v>
      </c>
      <c r="X273" s="86">
        <v>43655</v>
      </c>
      <c r="Y273" s="88" t="s">
        <v>1090</v>
      </c>
      <c r="Z273" s="84" t="s">
        <v>1290</v>
      </c>
      <c r="AA273" s="80"/>
      <c r="AB273" s="80"/>
      <c r="AC273" s="88" t="s">
        <v>1494</v>
      </c>
      <c r="AD273" s="80"/>
      <c r="AE273" s="80" t="b">
        <v>0</v>
      </c>
      <c r="AF273" s="80">
        <v>0</v>
      </c>
      <c r="AG273" s="88" t="s">
        <v>1557</v>
      </c>
      <c r="AH273" s="80" t="b">
        <v>0</v>
      </c>
      <c r="AI273" s="80" t="s">
        <v>1573</v>
      </c>
      <c r="AJ273" s="80"/>
      <c r="AK273" s="88" t="s">
        <v>1557</v>
      </c>
      <c r="AL273" s="80" t="b">
        <v>0</v>
      </c>
      <c r="AM273" s="80">
        <v>8</v>
      </c>
      <c r="AN273" s="88" t="s">
        <v>1493</v>
      </c>
      <c r="AO273" s="80" t="s">
        <v>1589</v>
      </c>
      <c r="AP273" s="80" t="b">
        <v>0</v>
      </c>
      <c r="AQ273" s="88" t="s">
        <v>1493</v>
      </c>
      <c r="AR273" s="80" t="s">
        <v>210</v>
      </c>
      <c r="AS273" s="80">
        <v>0</v>
      </c>
      <c r="AT273" s="80">
        <v>0</v>
      </c>
      <c r="AU273" s="80"/>
      <c r="AV273" s="80"/>
      <c r="AW273" s="80"/>
      <c r="AX273" s="80"/>
      <c r="AY273" s="80"/>
      <c r="AZ273" s="80"/>
      <c r="BA273" s="80"/>
      <c r="BB273" s="80"/>
      <c r="BC273">
        <v>2</v>
      </c>
      <c r="BD273" s="79" t="str">
        <f>REPLACE(INDEX(GroupVertices[Group],MATCH(Edges[[#This Row],[Vertex 1]],GroupVertices[Vertex],0)),1,1,"")</f>
        <v>3</v>
      </c>
      <c r="BE273" s="79" t="str">
        <f>REPLACE(INDEX(GroupVertices[Group],MATCH(Edges[[#This Row],[Vertex 2]],GroupVertices[Vertex],0)),1,1,"")</f>
        <v>3</v>
      </c>
      <c r="BF273" s="48">
        <v>1</v>
      </c>
      <c r="BG273" s="49">
        <v>3.125</v>
      </c>
      <c r="BH273" s="48">
        <v>2</v>
      </c>
      <c r="BI273" s="49">
        <v>6.25</v>
      </c>
      <c r="BJ273" s="48">
        <v>0</v>
      </c>
      <c r="BK273" s="49">
        <v>0</v>
      </c>
      <c r="BL273" s="48">
        <v>29</v>
      </c>
      <c r="BM273" s="49">
        <v>90.625</v>
      </c>
      <c r="BN273" s="48">
        <v>32</v>
      </c>
    </row>
    <row r="274" spans="1:66" ht="15">
      <c r="A274" s="65" t="s">
        <v>343</v>
      </c>
      <c r="B274" s="65" t="s">
        <v>431</v>
      </c>
      <c r="C274" s="66" t="s">
        <v>4148</v>
      </c>
      <c r="D274" s="67">
        <v>4.166666666666667</v>
      </c>
      <c r="E274" s="68"/>
      <c r="F274" s="69">
        <v>24.166666666666668</v>
      </c>
      <c r="G274" s="66"/>
      <c r="H274" s="70"/>
      <c r="I274" s="71"/>
      <c r="J274" s="71"/>
      <c r="K274" s="34" t="s">
        <v>65</v>
      </c>
      <c r="L274" s="78">
        <v>274</v>
      </c>
      <c r="M274" s="78"/>
      <c r="N274" s="73"/>
      <c r="O274" s="80" t="s">
        <v>439</v>
      </c>
      <c r="P274" s="82">
        <v>43397.580613425926</v>
      </c>
      <c r="Q274" s="80" t="s">
        <v>521</v>
      </c>
      <c r="R274" s="84" t="s">
        <v>609</v>
      </c>
      <c r="S274" s="80" t="s">
        <v>666</v>
      </c>
      <c r="T274" s="80" t="s">
        <v>767</v>
      </c>
      <c r="U274" s="80"/>
      <c r="V274" s="84" t="s">
        <v>932</v>
      </c>
      <c r="W274" s="82">
        <v>43397.580613425926</v>
      </c>
      <c r="X274" s="86">
        <v>43397</v>
      </c>
      <c r="Y274" s="88" t="s">
        <v>1091</v>
      </c>
      <c r="Z274" s="84" t="s">
        <v>1291</v>
      </c>
      <c r="AA274" s="80"/>
      <c r="AB274" s="80"/>
      <c r="AC274" s="88" t="s">
        <v>1495</v>
      </c>
      <c r="AD274" s="80"/>
      <c r="AE274" s="80" t="b">
        <v>0</v>
      </c>
      <c r="AF274" s="80">
        <v>12</v>
      </c>
      <c r="AG274" s="88" t="s">
        <v>1557</v>
      </c>
      <c r="AH274" s="80" t="b">
        <v>0</v>
      </c>
      <c r="AI274" s="80" t="s">
        <v>1573</v>
      </c>
      <c r="AJ274" s="80"/>
      <c r="AK274" s="88" t="s">
        <v>1557</v>
      </c>
      <c r="AL274" s="80" t="b">
        <v>0</v>
      </c>
      <c r="AM274" s="80">
        <v>11</v>
      </c>
      <c r="AN274" s="88" t="s">
        <v>1557</v>
      </c>
      <c r="AO274" s="80" t="s">
        <v>1590</v>
      </c>
      <c r="AP274" s="80" t="b">
        <v>0</v>
      </c>
      <c r="AQ274" s="88" t="s">
        <v>1495</v>
      </c>
      <c r="AR274" s="80" t="s">
        <v>438</v>
      </c>
      <c r="AS274" s="80">
        <v>0</v>
      </c>
      <c r="AT274" s="80">
        <v>0</v>
      </c>
      <c r="AU274" s="80"/>
      <c r="AV274" s="80"/>
      <c r="AW274" s="80"/>
      <c r="AX274" s="80"/>
      <c r="AY274" s="80"/>
      <c r="AZ274" s="80"/>
      <c r="BA274" s="80"/>
      <c r="BB274" s="80"/>
      <c r="BC274">
        <v>2</v>
      </c>
      <c r="BD274" s="79" t="str">
        <f>REPLACE(INDEX(GroupVertices[Group],MATCH(Edges[[#This Row],[Vertex 1]],GroupVertices[Vertex],0)),1,1,"")</f>
        <v>3</v>
      </c>
      <c r="BE274" s="79" t="str">
        <f>REPLACE(INDEX(GroupVertices[Group],MATCH(Edges[[#This Row],[Vertex 2]],GroupVertices[Vertex],0)),1,1,"")</f>
        <v>3</v>
      </c>
      <c r="BF274" s="48">
        <v>1</v>
      </c>
      <c r="BG274" s="49">
        <v>3.5714285714285716</v>
      </c>
      <c r="BH274" s="48">
        <v>0</v>
      </c>
      <c r="BI274" s="49">
        <v>0</v>
      </c>
      <c r="BJ274" s="48">
        <v>0</v>
      </c>
      <c r="BK274" s="49">
        <v>0</v>
      </c>
      <c r="BL274" s="48">
        <v>27</v>
      </c>
      <c r="BM274" s="49">
        <v>96.42857142857143</v>
      </c>
      <c r="BN274" s="48">
        <v>28</v>
      </c>
    </row>
    <row r="275" spans="1:66" ht="15">
      <c r="A275" s="65" t="s">
        <v>343</v>
      </c>
      <c r="B275" s="65" t="s">
        <v>431</v>
      </c>
      <c r="C275" s="66" t="s">
        <v>4148</v>
      </c>
      <c r="D275" s="67">
        <v>4.166666666666667</v>
      </c>
      <c r="E275" s="68"/>
      <c r="F275" s="69">
        <v>24.166666666666668</v>
      </c>
      <c r="G275" s="66"/>
      <c r="H275" s="70"/>
      <c r="I275" s="71"/>
      <c r="J275" s="71"/>
      <c r="K275" s="34" t="s">
        <v>65</v>
      </c>
      <c r="L275" s="78">
        <v>275</v>
      </c>
      <c r="M275" s="78"/>
      <c r="N275" s="73"/>
      <c r="O275" s="80" t="s">
        <v>439</v>
      </c>
      <c r="P275" s="82">
        <v>43655.119375</v>
      </c>
      <c r="Q275" s="80" t="s">
        <v>521</v>
      </c>
      <c r="R275" s="84" t="s">
        <v>609</v>
      </c>
      <c r="S275" s="80" t="s">
        <v>666</v>
      </c>
      <c r="T275" s="80" t="s">
        <v>759</v>
      </c>
      <c r="U275" s="80"/>
      <c r="V275" s="84" t="s">
        <v>932</v>
      </c>
      <c r="W275" s="82">
        <v>43655.119375</v>
      </c>
      <c r="X275" s="86">
        <v>43655</v>
      </c>
      <c r="Y275" s="88" t="s">
        <v>1092</v>
      </c>
      <c r="Z275" s="84" t="s">
        <v>1292</v>
      </c>
      <c r="AA275" s="80"/>
      <c r="AB275" s="80"/>
      <c r="AC275" s="88" t="s">
        <v>1496</v>
      </c>
      <c r="AD275" s="80"/>
      <c r="AE275" s="80" t="b">
        <v>0</v>
      </c>
      <c r="AF275" s="80">
        <v>0</v>
      </c>
      <c r="AG275" s="88" t="s">
        <v>1557</v>
      </c>
      <c r="AH275" s="80" t="b">
        <v>0</v>
      </c>
      <c r="AI275" s="80" t="s">
        <v>1573</v>
      </c>
      <c r="AJ275" s="80"/>
      <c r="AK275" s="88" t="s">
        <v>1557</v>
      </c>
      <c r="AL275" s="80" t="b">
        <v>0</v>
      </c>
      <c r="AM275" s="80">
        <v>11</v>
      </c>
      <c r="AN275" s="88" t="s">
        <v>1495</v>
      </c>
      <c r="AO275" s="80" t="s">
        <v>1589</v>
      </c>
      <c r="AP275" s="80" t="b">
        <v>0</v>
      </c>
      <c r="AQ275" s="88" t="s">
        <v>1495</v>
      </c>
      <c r="AR275" s="80" t="s">
        <v>210</v>
      </c>
      <c r="AS275" s="80">
        <v>0</v>
      </c>
      <c r="AT275" s="80">
        <v>0</v>
      </c>
      <c r="AU275" s="80"/>
      <c r="AV275" s="80"/>
      <c r="AW275" s="80"/>
      <c r="AX275" s="80"/>
      <c r="AY275" s="80"/>
      <c r="AZ275" s="80"/>
      <c r="BA275" s="80"/>
      <c r="BB275" s="80"/>
      <c r="BC275">
        <v>2</v>
      </c>
      <c r="BD275" s="79" t="str">
        <f>REPLACE(INDEX(GroupVertices[Group],MATCH(Edges[[#This Row],[Vertex 1]],GroupVertices[Vertex],0)),1,1,"")</f>
        <v>3</v>
      </c>
      <c r="BE275" s="79" t="str">
        <f>REPLACE(INDEX(GroupVertices[Group],MATCH(Edges[[#This Row],[Vertex 2]],GroupVertices[Vertex],0)),1,1,"")</f>
        <v>3</v>
      </c>
      <c r="BF275" s="48">
        <v>1</v>
      </c>
      <c r="BG275" s="49">
        <v>3.5714285714285716</v>
      </c>
      <c r="BH275" s="48">
        <v>0</v>
      </c>
      <c r="BI275" s="49">
        <v>0</v>
      </c>
      <c r="BJ275" s="48">
        <v>0</v>
      </c>
      <c r="BK275" s="49">
        <v>0</v>
      </c>
      <c r="BL275" s="48">
        <v>27</v>
      </c>
      <c r="BM275" s="49">
        <v>96.42857142857143</v>
      </c>
      <c r="BN275" s="48">
        <v>28</v>
      </c>
    </row>
    <row r="276" spans="1:66" ht="15">
      <c r="A276" s="65" t="s">
        <v>343</v>
      </c>
      <c r="B276" s="65" t="s">
        <v>362</v>
      </c>
      <c r="C276" s="66" t="s">
        <v>4148</v>
      </c>
      <c r="D276" s="67">
        <v>4.166666666666667</v>
      </c>
      <c r="E276" s="68"/>
      <c r="F276" s="69">
        <v>24.166666666666668</v>
      </c>
      <c r="G276" s="66"/>
      <c r="H276" s="70"/>
      <c r="I276" s="71"/>
      <c r="J276" s="71"/>
      <c r="K276" s="34" t="s">
        <v>65</v>
      </c>
      <c r="L276" s="78">
        <v>276</v>
      </c>
      <c r="M276" s="78"/>
      <c r="N276" s="73"/>
      <c r="O276" s="80" t="s">
        <v>439</v>
      </c>
      <c r="P276" s="82">
        <v>43650.052256944444</v>
      </c>
      <c r="Q276" s="80" t="s">
        <v>453</v>
      </c>
      <c r="R276" s="84" t="s">
        <v>562</v>
      </c>
      <c r="S276" s="80" t="s">
        <v>639</v>
      </c>
      <c r="T276" s="80" t="s">
        <v>768</v>
      </c>
      <c r="U276" s="80"/>
      <c r="V276" s="84" t="s">
        <v>932</v>
      </c>
      <c r="W276" s="82">
        <v>43650.052256944444</v>
      </c>
      <c r="X276" s="86">
        <v>43650</v>
      </c>
      <c r="Y276" s="88" t="s">
        <v>1093</v>
      </c>
      <c r="Z276" s="84" t="s">
        <v>1293</v>
      </c>
      <c r="AA276" s="80"/>
      <c r="AB276" s="80"/>
      <c r="AC276" s="88" t="s">
        <v>1497</v>
      </c>
      <c r="AD276" s="80"/>
      <c r="AE276" s="80" t="b">
        <v>0</v>
      </c>
      <c r="AF276" s="80">
        <v>10</v>
      </c>
      <c r="AG276" s="88" t="s">
        <v>1557</v>
      </c>
      <c r="AH276" s="80" t="b">
        <v>0</v>
      </c>
      <c r="AI276" s="80" t="s">
        <v>1573</v>
      </c>
      <c r="AJ276" s="80"/>
      <c r="AK276" s="88" t="s">
        <v>1557</v>
      </c>
      <c r="AL276" s="80" t="b">
        <v>0</v>
      </c>
      <c r="AM276" s="80">
        <v>7</v>
      </c>
      <c r="AN276" s="88" t="s">
        <v>1557</v>
      </c>
      <c r="AO276" s="80" t="s">
        <v>1589</v>
      </c>
      <c r="AP276" s="80" t="b">
        <v>0</v>
      </c>
      <c r="AQ276" s="88" t="s">
        <v>1497</v>
      </c>
      <c r="AR276" s="80" t="s">
        <v>210</v>
      </c>
      <c r="AS276" s="80">
        <v>0</v>
      </c>
      <c r="AT276" s="80">
        <v>0</v>
      </c>
      <c r="AU276" s="80"/>
      <c r="AV276" s="80"/>
      <c r="AW276" s="80"/>
      <c r="AX276" s="80"/>
      <c r="AY276" s="80"/>
      <c r="AZ276" s="80"/>
      <c r="BA276" s="80"/>
      <c r="BB276" s="80"/>
      <c r="BC276">
        <v>2</v>
      </c>
      <c r="BD276" s="79" t="str">
        <f>REPLACE(INDEX(GroupVertices[Group],MATCH(Edges[[#This Row],[Vertex 1]],GroupVertices[Vertex],0)),1,1,"")</f>
        <v>3</v>
      </c>
      <c r="BE276" s="79" t="str">
        <f>REPLACE(INDEX(GroupVertices[Group],MATCH(Edges[[#This Row],[Vertex 2]],GroupVertices[Vertex],0)),1,1,"")</f>
        <v>3</v>
      </c>
      <c r="BF276" s="48">
        <v>0</v>
      </c>
      <c r="BG276" s="49">
        <v>0</v>
      </c>
      <c r="BH276" s="48">
        <v>2</v>
      </c>
      <c r="BI276" s="49">
        <v>7.407407407407407</v>
      </c>
      <c r="BJ276" s="48">
        <v>0</v>
      </c>
      <c r="BK276" s="49">
        <v>0</v>
      </c>
      <c r="BL276" s="48">
        <v>25</v>
      </c>
      <c r="BM276" s="49">
        <v>92.5925925925926</v>
      </c>
      <c r="BN276" s="48">
        <v>27</v>
      </c>
    </row>
    <row r="277" spans="1:66" ht="15">
      <c r="A277" s="65" t="s">
        <v>343</v>
      </c>
      <c r="B277" s="65" t="s">
        <v>362</v>
      </c>
      <c r="C277" s="66" t="s">
        <v>4148</v>
      </c>
      <c r="D277" s="67">
        <v>4.166666666666667</v>
      </c>
      <c r="E277" s="68"/>
      <c r="F277" s="69">
        <v>24.166666666666668</v>
      </c>
      <c r="G277" s="66"/>
      <c r="H277" s="70"/>
      <c r="I277" s="71"/>
      <c r="J277" s="71"/>
      <c r="K277" s="34" t="s">
        <v>65</v>
      </c>
      <c r="L277" s="78">
        <v>277</v>
      </c>
      <c r="M277" s="78"/>
      <c r="N277" s="73"/>
      <c r="O277" s="80" t="s">
        <v>439</v>
      </c>
      <c r="P277" s="82">
        <v>43655.11945601852</v>
      </c>
      <c r="Q277" s="80" t="s">
        <v>453</v>
      </c>
      <c r="R277" s="84" t="s">
        <v>562</v>
      </c>
      <c r="S277" s="80" t="s">
        <v>639</v>
      </c>
      <c r="T277" s="80" t="s">
        <v>690</v>
      </c>
      <c r="U277" s="80"/>
      <c r="V277" s="84" t="s">
        <v>932</v>
      </c>
      <c r="W277" s="82">
        <v>43655.11945601852</v>
      </c>
      <c r="X277" s="86">
        <v>43655</v>
      </c>
      <c r="Y277" s="88" t="s">
        <v>1094</v>
      </c>
      <c r="Z277" s="84" t="s">
        <v>1294</v>
      </c>
      <c r="AA277" s="80"/>
      <c r="AB277" s="80"/>
      <c r="AC277" s="88" t="s">
        <v>1498</v>
      </c>
      <c r="AD277" s="80"/>
      <c r="AE277" s="80" t="b">
        <v>0</v>
      </c>
      <c r="AF277" s="80">
        <v>0</v>
      </c>
      <c r="AG277" s="88" t="s">
        <v>1557</v>
      </c>
      <c r="AH277" s="80" t="b">
        <v>0</v>
      </c>
      <c r="AI277" s="80" t="s">
        <v>1573</v>
      </c>
      <c r="AJ277" s="80"/>
      <c r="AK277" s="88" t="s">
        <v>1557</v>
      </c>
      <c r="AL277" s="80" t="b">
        <v>0</v>
      </c>
      <c r="AM277" s="80">
        <v>7</v>
      </c>
      <c r="AN277" s="88" t="s">
        <v>1497</v>
      </c>
      <c r="AO277" s="80" t="s">
        <v>1589</v>
      </c>
      <c r="AP277" s="80" t="b">
        <v>0</v>
      </c>
      <c r="AQ277" s="88" t="s">
        <v>1497</v>
      </c>
      <c r="AR277" s="80" t="s">
        <v>210</v>
      </c>
      <c r="AS277" s="80">
        <v>0</v>
      </c>
      <c r="AT277" s="80">
        <v>0</v>
      </c>
      <c r="AU277" s="80"/>
      <c r="AV277" s="80"/>
      <c r="AW277" s="80"/>
      <c r="AX277" s="80"/>
      <c r="AY277" s="80"/>
      <c r="AZ277" s="80"/>
      <c r="BA277" s="80"/>
      <c r="BB277" s="80"/>
      <c r="BC277">
        <v>2</v>
      </c>
      <c r="BD277" s="79" t="str">
        <f>REPLACE(INDEX(GroupVertices[Group],MATCH(Edges[[#This Row],[Vertex 1]],GroupVertices[Vertex],0)),1,1,"")</f>
        <v>3</v>
      </c>
      <c r="BE277" s="79" t="str">
        <f>REPLACE(INDEX(GroupVertices[Group],MATCH(Edges[[#This Row],[Vertex 2]],GroupVertices[Vertex],0)),1,1,"")</f>
        <v>3</v>
      </c>
      <c r="BF277" s="48">
        <v>0</v>
      </c>
      <c r="BG277" s="49">
        <v>0</v>
      </c>
      <c r="BH277" s="48">
        <v>2</v>
      </c>
      <c r="BI277" s="49">
        <v>7.407407407407407</v>
      </c>
      <c r="BJ277" s="48">
        <v>0</v>
      </c>
      <c r="BK277" s="49">
        <v>0</v>
      </c>
      <c r="BL277" s="48">
        <v>25</v>
      </c>
      <c r="BM277" s="49">
        <v>92.5925925925926</v>
      </c>
      <c r="BN277" s="48">
        <v>27</v>
      </c>
    </row>
    <row r="278" spans="1:66" ht="15">
      <c r="A278" s="65" t="s">
        <v>343</v>
      </c>
      <c r="B278" s="65" t="s">
        <v>432</v>
      </c>
      <c r="C278" s="66" t="s">
        <v>4148</v>
      </c>
      <c r="D278" s="67">
        <v>4.166666666666667</v>
      </c>
      <c r="E278" s="68"/>
      <c r="F278" s="69">
        <v>24.166666666666668</v>
      </c>
      <c r="G278" s="66"/>
      <c r="H278" s="70"/>
      <c r="I278" s="71"/>
      <c r="J278" s="71"/>
      <c r="K278" s="34" t="s">
        <v>65</v>
      </c>
      <c r="L278" s="78">
        <v>278</v>
      </c>
      <c r="M278" s="78"/>
      <c r="N278" s="73"/>
      <c r="O278" s="80" t="s">
        <v>439</v>
      </c>
      <c r="P278" s="82">
        <v>43542.09638888889</v>
      </c>
      <c r="Q278" s="80" t="s">
        <v>526</v>
      </c>
      <c r="R278" s="84" t="s">
        <v>613</v>
      </c>
      <c r="S278" s="80" t="s">
        <v>670</v>
      </c>
      <c r="T278" s="80" t="s">
        <v>769</v>
      </c>
      <c r="U278" s="80"/>
      <c r="V278" s="84" t="s">
        <v>932</v>
      </c>
      <c r="W278" s="82">
        <v>43542.09638888889</v>
      </c>
      <c r="X278" s="86">
        <v>43542</v>
      </c>
      <c r="Y278" s="88" t="s">
        <v>1095</v>
      </c>
      <c r="Z278" s="84" t="s">
        <v>1295</v>
      </c>
      <c r="AA278" s="80"/>
      <c r="AB278" s="80"/>
      <c r="AC278" s="88" t="s">
        <v>1499</v>
      </c>
      <c r="AD278" s="80"/>
      <c r="AE278" s="80" t="b">
        <v>0</v>
      </c>
      <c r="AF278" s="80">
        <v>16</v>
      </c>
      <c r="AG278" s="88" t="s">
        <v>1557</v>
      </c>
      <c r="AH278" s="80" t="b">
        <v>0</v>
      </c>
      <c r="AI278" s="80" t="s">
        <v>1573</v>
      </c>
      <c r="AJ278" s="80"/>
      <c r="AK278" s="88" t="s">
        <v>1557</v>
      </c>
      <c r="AL278" s="80" t="b">
        <v>0</v>
      </c>
      <c r="AM278" s="80">
        <v>9</v>
      </c>
      <c r="AN278" s="88" t="s">
        <v>1557</v>
      </c>
      <c r="AO278" s="80" t="s">
        <v>1589</v>
      </c>
      <c r="AP278" s="80" t="b">
        <v>0</v>
      </c>
      <c r="AQ278" s="88" t="s">
        <v>1499</v>
      </c>
      <c r="AR278" s="80" t="s">
        <v>438</v>
      </c>
      <c r="AS278" s="80">
        <v>0</v>
      </c>
      <c r="AT278" s="80">
        <v>0</v>
      </c>
      <c r="AU278" s="80"/>
      <c r="AV278" s="80"/>
      <c r="AW278" s="80"/>
      <c r="AX278" s="80"/>
      <c r="AY278" s="80"/>
      <c r="AZ278" s="80"/>
      <c r="BA278" s="80"/>
      <c r="BB278" s="80"/>
      <c r="BC278">
        <v>2</v>
      </c>
      <c r="BD278" s="79" t="str">
        <f>REPLACE(INDEX(GroupVertices[Group],MATCH(Edges[[#This Row],[Vertex 1]],GroupVertices[Vertex],0)),1,1,"")</f>
        <v>3</v>
      </c>
      <c r="BE278" s="79" t="str">
        <f>REPLACE(INDEX(GroupVertices[Group],MATCH(Edges[[#This Row],[Vertex 2]],GroupVertices[Vertex],0)),1,1,"")</f>
        <v>3</v>
      </c>
      <c r="BF278" s="48">
        <v>1</v>
      </c>
      <c r="BG278" s="49">
        <v>3.4482758620689653</v>
      </c>
      <c r="BH278" s="48">
        <v>1</v>
      </c>
      <c r="BI278" s="49">
        <v>3.4482758620689653</v>
      </c>
      <c r="BJ278" s="48">
        <v>0</v>
      </c>
      <c r="BK278" s="49">
        <v>0</v>
      </c>
      <c r="BL278" s="48">
        <v>27</v>
      </c>
      <c r="BM278" s="49">
        <v>93.10344827586206</v>
      </c>
      <c r="BN278" s="48">
        <v>29</v>
      </c>
    </row>
    <row r="279" spans="1:66" ht="15">
      <c r="A279" s="65" t="s">
        <v>343</v>
      </c>
      <c r="B279" s="65" t="s">
        <v>432</v>
      </c>
      <c r="C279" s="66" t="s">
        <v>4148</v>
      </c>
      <c r="D279" s="67">
        <v>4.166666666666667</v>
      </c>
      <c r="E279" s="68"/>
      <c r="F279" s="69">
        <v>24.166666666666668</v>
      </c>
      <c r="G279" s="66"/>
      <c r="H279" s="70"/>
      <c r="I279" s="71"/>
      <c r="J279" s="71"/>
      <c r="K279" s="34" t="s">
        <v>65</v>
      </c>
      <c r="L279" s="78">
        <v>279</v>
      </c>
      <c r="M279" s="78"/>
      <c r="N279" s="73"/>
      <c r="O279" s="80" t="s">
        <v>439</v>
      </c>
      <c r="P279" s="82">
        <v>43658.128958333335</v>
      </c>
      <c r="Q279" s="80" t="s">
        <v>526</v>
      </c>
      <c r="R279" s="84" t="s">
        <v>613</v>
      </c>
      <c r="S279" s="80" t="s">
        <v>670</v>
      </c>
      <c r="T279" s="80" t="s">
        <v>770</v>
      </c>
      <c r="U279" s="80"/>
      <c r="V279" s="84" t="s">
        <v>932</v>
      </c>
      <c r="W279" s="82">
        <v>43658.128958333335</v>
      </c>
      <c r="X279" s="86">
        <v>43658</v>
      </c>
      <c r="Y279" s="88" t="s">
        <v>1096</v>
      </c>
      <c r="Z279" s="84" t="s">
        <v>1296</v>
      </c>
      <c r="AA279" s="80"/>
      <c r="AB279" s="80"/>
      <c r="AC279" s="88" t="s">
        <v>1500</v>
      </c>
      <c r="AD279" s="80"/>
      <c r="AE279" s="80" t="b">
        <v>0</v>
      </c>
      <c r="AF279" s="80">
        <v>0</v>
      </c>
      <c r="AG279" s="88" t="s">
        <v>1557</v>
      </c>
      <c r="AH279" s="80" t="b">
        <v>0</v>
      </c>
      <c r="AI279" s="80" t="s">
        <v>1573</v>
      </c>
      <c r="AJ279" s="80"/>
      <c r="AK279" s="88" t="s">
        <v>1557</v>
      </c>
      <c r="AL279" s="80" t="b">
        <v>0</v>
      </c>
      <c r="AM279" s="80">
        <v>9</v>
      </c>
      <c r="AN279" s="88" t="s">
        <v>1499</v>
      </c>
      <c r="AO279" s="80" t="s">
        <v>1589</v>
      </c>
      <c r="AP279" s="80" t="b">
        <v>0</v>
      </c>
      <c r="AQ279" s="88" t="s">
        <v>1499</v>
      </c>
      <c r="AR279" s="80" t="s">
        <v>210</v>
      </c>
      <c r="AS279" s="80">
        <v>0</v>
      </c>
      <c r="AT279" s="80">
        <v>0</v>
      </c>
      <c r="AU279" s="80"/>
      <c r="AV279" s="80"/>
      <c r="AW279" s="80"/>
      <c r="AX279" s="80"/>
      <c r="AY279" s="80"/>
      <c r="AZ279" s="80"/>
      <c r="BA279" s="80"/>
      <c r="BB279" s="80"/>
      <c r="BC279">
        <v>2</v>
      </c>
      <c r="BD279" s="79" t="str">
        <f>REPLACE(INDEX(GroupVertices[Group],MATCH(Edges[[#This Row],[Vertex 1]],GroupVertices[Vertex],0)),1,1,"")</f>
        <v>3</v>
      </c>
      <c r="BE279" s="79" t="str">
        <f>REPLACE(INDEX(GroupVertices[Group],MATCH(Edges[[#This Row],[Vertex 2]],GroupVertices[Vertex],0)),1,1,"")</f>
        <v>3</v>
      </c>
      <c r="BF279" s="48">
        <v>1</v>
      </c>
      <c r="BG279" s="49">
        <v>3.4482758620689653</v>
      </c>
      <c r="BH279" s="48">
        <v>1</v>
      </c>
      <c r="BI279" s="49">
        <v>3.4482758620689653</v>
      </c>
      <c r="BJ279" s="48">
        <v>0</v>
      </c>
      <c r="BK279" s="49">
        <v>0</v>
      </c>
      <c r="BL279" s="48">
        <v>27</v>
      </c>
      <c r="BM279" s="49">
        <v>93.10344827586206</v>
      </c>
      <c r="BN279" s="48">
        <v>29</v>
      </c>
    </row>
    <row r="280" spans="1:66" ht="15">
      <c r="A280" s="65" t="s">
        <v>343</v>
      </c>
      <c r="B280" s="65" t="s">
        <v>343</v>
      </c>
      <c r="C280" s="66" t="s">
        <v>4151</v>
      </c>
      <c r="D280" s="67">
        <v>10</v>
      </c>
      <c r="E280" s="68"/>
      <c r="F280" s="69">
        <v>5</v>
      </c>
      <c r="G280" s="66"/>
      <c r="H280" s="70"/>
      <c r="I280" s="71"/>
      <c r="J280" s="71"/>
      <c r="K280" s="34" t="s">
        <v>65</v>
      </c>
      <c r="L280" s="78">
        <v>280</v>
      </c>
      <c r="M280" s="78"/>
      <c r="N280" s="73"/>
      <c r="O280" s="80" t="s">
        <v>210</v>
      </c>
      <c r="P280" s="82">
        <v>43627.760405092595</v>
      </c>
      <c r="Q280" s="80" t="s">
        <v>451</v>
      </c>
      <c r="R280" s="80" t="s">
        <v>560</v>
      </c>
      <c r="S280" s="80" t="s">
        <v>637</v>
      </c>
      <c r="T280" s="80" t="s">
        <v>771</v>
      </c>
      <c r="U280" s="84" t="s">
        <v>839</v>
      </c>
      <c r="V280" s="84" t="s">
        <v>839</v>
      </c>
      <c r="W280" s="82">
        <v>43627.760405092595</v>
      </c>
      <c r="X280" s="86">
        <v>43627</v>
      </c>
      <c r="Y280" s="88" t="s">
        <v>1097</v>
      </c>
      <c r="Z280" s="84" t="s">
        <v>1297</v>
      </c>
      <c r="AA280" s="80"/>
      <c r="AB280" s="80"/>
      <c r="AC280" s="88" t="s">
        <v>1501</v>
      </c>
      <c r="AD280" s="80"/>
      <c r="AE280" s="80" t="b">
        <v>0</v>
      </c>
      <c r="AF280" s="80">
        <v>20</v>
      </c>
      <c r="AG280" s="88" t="s">
        <v>1557</v>
      </c>
      <c r="AH280" s="80" t="b">
        <v>0</v>
      </c>
      <c r="AI280" s="80" t="s">
        <v>1573</v>
      </c>
      <c r="AJ280" s="80"/>
      <c r="AK280" s="88" t="s">
        <v>1557</v>
      </c>
      <c r="AL280" s="80" t="b">
        <v>0</v>
      </c>
      <c r="AM280" s="80">
        <v>16</v>
      </c>
      <c r="AN280" s="88" t="s">
        <v>1557</v>
      </c>
      <c r="AO280" s="80" t="s">
        <v>1589</v>
      </c>
      <c r="AP280" s="80" t="b">
        <v>0</v>
      </c>
      <c r="AQ280" s="88" t="s">
        <v>1501</v>
      </c>
      <c r="AR280" s="80" t="s">
        <v>438</v>
      </c>
      <c r="AS280" s="80">
        <v>0</v>
      </c>
      <c r="AT280" s="80">
        <v>0</v>
      </c>
      <c r="AU280" s="80"/>
      <c r="AV280" s="80"/>
      <c r="AW280" s="80"/>
      <c r="AX280" s="80"/>
      <c r="AY280" s="80"/>
      <c r="AZ280" s="80"/>
      <c r="BA280" s="80"/>
      <c r="BB280" s="80"/>
      <c r="BC280">
        <v>18</v>
      </c>
      <c r="BD280" s="79" t="str">
        <f>REPLACE(INDEX(GroupVertices[Group],MATCH(Edges[[#This Row],[Vertex 1]],GroupVertices[Vertex],0)),1,1,"")</f>
        <v>3</v>
      </c>
      <c r="BE280" s="79" t="str">
        <f>REPLACE(INDEX(GroupVertices[Group],MATCH(Edges[[#This Row],[Vertex 2]],GroupVertices[Vertex],0)),1,1,"")</f>
        <v>3</v>
      </c>
      <c r="BF280" s="48">
        <v>1</v>
      </c>
      <c r="BG280" s="49">
        <v>3.7037037037037037</v>
      </c>
      <c r="BH280" s="48">
        <v>0</v>
      </c>
      <c r="BI280" s="49">
        <v>0</v>
      </c>
      <c r="BJ280" s="48">
        <v>0</v>
      </c>
      <c r="BK280" s="49">
        <v>0</v>
      </c>
      <c r="BL280" s="48">
        <v>26</v>
      </c>
      <c r="BM280" s="49">
        <v>96.29629629629629</v>
      </c>
      <c r="BN280" s="48">
        <v>27</v>
      </c>
    </row>
    <row r="281" spans="1:66" ht="15">
      <c r="A281" s="65" t="s">
        <v>343</v>
      </c>
      <c r="B281" s="65" t="s">
        <v>343</v>
      </c>
      <c r="C281" s="66" t="s">
        <v>4151</v>
      </c>
      <c r="D281" s="67">
        <v>10</v>
      </c>
      <c r="E281" s="68"/>
      <c r="F281" s="69">
        <v>5</v>
      </c>
      <c r="G281" s="66"/>
      <c r="H281" s="70"/>
      <c r="I281" s="71"/>
      <c r="J281" s="71"/>
      <c r="K281" s="34" t="s">
        <v>65</v>
      </c>
      <c r="L281" s="78">
        <v>281</v>
      </c>
      <c r="M281" s="78"/>
      <c r="N281" s="73"/>
      <c r="O281" s="80" t="s">
        <v>210</v>
      </c>
      <c r="P281" s="82">
        <v>43629.96175925926</v>
      </c>
      <c r="Q281" s="80" t="s">
        <v>524</v>
      </c>
      <c r="R281" s="84" t="s">
        <v>612</v>
      </c>
      <c r="S281" s="80" t="s">
        <v>669</v>
      </c>
      <c r="T281" s="80" t="s">
        <v>772</v>
      </c>
      <c r="U281" s="80"/>
      <c r="V281" s="84" t="s">
        <v>932</v>
      </c>
      <c r="W281" s="82">
        <v>43629.96175925926</v>
      </c>
      <c r="X281" s="86">
        <v>43629</v>
      </c>
      <c r="Y281" s="88" t="s">
        <v>1098</v>
      </c>
      <c r="Z281" s="84" t="s">
        <v>1298</v>
      </c>
      <c r="AA281" s="80"/>
      <c r="AB281" s="80"/>
      <c r="AC281" s="88" t="s">
        <v>1502</v>
      </c>
      <c r="AD281" s="80"/>
      <c r="AE281" s="80" t="b">
        <v>0</v>
      </c>
      <c r="AF281" s="80">
        <v>12</v>
      </c>
      <c r="AG281" s="88" t="s">
        <v>1557</v>
      </c>
      <c r="AH281" s="80" t="b">
        <v>0</v>
      </c>
      <c r="AI281" s="80" t="s">
        <v>1573</v>
      </c>
      <c r="AJ281" s="80"/>
      <c r="AK281" s="88" t="s">
        <v>1557</v>
      </c>
      <c r="AL281" s="80" t="b">
        <v>0</v>
      </c>
      <c r="AM281" s="80">
        <v>10</v>
      </c>
      <c r="AN281" s="88" t="s">
        <v>1557</v>
      </c>
      <c r="AO281" s="80" t="s">
        <v>1589</v>
      </c>
      <c r="AP281" s="80" t="b">
        <v>0</v>
      </c>
      <c r="AQ281" s="88" t="s">
        <v>1502</v>
      </c>
      <c r="AR281" s="80" t="s">
        <v>438</v>
      </c>
      <c r="AS281" s="80">
        <v>0</v>
      </c>
      <c r="AT281" s="80">
        <v>0</v>
      </c>
      <c r="AU281" s="80"/>
      <c r="AV281" s="80"/>
      <c r="AW281" s="80"/>
      <c r="AX281" s="80"/>
      <c r="AY281" s="80"/>
      <c r="AZ281" s="80"/>
      <c r="BA281" s="80"/>
      <c r="BB281" s="80"/>
      <c r="BC281">
        <v>18</v>
      </c>
      <c r="BD281" s="79" t="str">
        <f>REPLACE(INDEX(GroupVertices[Group],MATCH(Edges[[#This Row],[Vertex 1]],GroupVertices[Vertex],0)),1,1,"")</f>
        <v>3</v>
      </c>
      <c r="BE281" s="79" t="str">
        <f>REPLACE(INDEX(GroupVertices[Group],MATCH(Edges[[#This Row],[Vertex 2]],GroupVertices[Vertex],0)),1,1,"")</f>
        <v>3</v>
      </c>
      <c r="BF281" s="48">
        <v>1</v>
      </c>
      <c r="BG281" s="49">
        <v>4</v>
      </c>
      <c r="BH281" s="48">
        <v>1</v>
      </c>
      <c r="BI281" s="49">
        <v>4</v>
      </c>
      <c r="BJ281" s="48">
        <v>0</v>
      </c>
      <c r="BK281" s="49">
        <v>0</v>
      </c>
      <c r="BL281" s="48">
        <v>23</v>
      </c>
      <c r="BM281" s="49">
        <v>92</v>
      </c>
      <c r="BN281" s="48">
        <v>25</v>
      </c>
    </row>
    <row r="282" spans="1:66" ht="15">
      <c r="A282" s="65" t="s">
        <v>343</v>
      </c>
      <c r="B282" s="65" t="s">
        <v>343</v>
      </c>
      <c r="C282" s="66" t="s">
        <v>4151</v>
      </c>
      <c r="D282" s="67">
        <v>10</v>
      </c>
      <c r="E282" s="68"/>
      <c r="F282" s="69">
        <v>5</v>
      </c>
      <c r="G282" s="66"/>
      <c r="H282" s="70"/>
      <c r="I282" s="71"/>
      <c r="J282" s="71"/>
      <c r="K282" s="34" t="s">
        <v>65</v>
      </c>
      <c r="L282" s="78">
        <v>282</v>
      </c>
      <c r="M282" s="78"/>
      <c r="N282" s="73"/>
      <c r="O282" s="80" t="s">
        <v>210</v>
      </c>
      <c r="P282" s="82">
        <v>43527.67618055556</v>
      </c>
      <c r="Q282" s="80" t="s">
        <v>488</v>
      </c>
      <c r="R282" s="84" t="s">
        <v>587</v>
      </c>
      <c r="S282" s="80" t="s">
        <v>656</v>
      </c>
      <c r="T282" s="80" t="s">
        <v>773</v>
      </c>
      <c r="U282" s="80"/>
      <c r="V282" s="84" t="s">
        <v>932</v>
      </c>
      <c r="W282" s="82">
        <v>43527.67618055556</v>
      </c>
      <c r="X282" s="86">
        <v>43527</v>
      </c>
      <c r="Y282" s="88" t="s">
        <v>1099</v>
      </c>
      <c r="Z282" s="84" t="s">
        <v>1299</v>
      </c>
      <c r="AA282" s="80"/>
      <c r="AB282" s="80"/>
      <c r="AC282" s="88" t="s">
        <v>1503</v>
      </c>
      <c r="AD282" s="80"/>
      <c r="AE282" s="80" t="b">
        <v>0</v>
      </c>
      <c r="AF282" s="80">
        <v>18</v>
      </c>
      <c r="AG282" s="88" t="s">
        <v>1557</v>
      </c>
      <c r="AH282" s="80" t="b">
        <v>0</v>
      </c>
      <c r="AI282" s="80" t="s">
        <v>1575</v>
      </c>
      <c r="AJ282" s="80"/>
      <c r="AK282" s="88" t="s">
        <v>1557</v>
      </c>
      <c r="AL282" s="80" t="b">
        <v>0</v>
      </c>
      <c r="AM282" s="80">
        <v>16</v>
      </c>
      <c r="AN282" s="88" t="s">
        <v>1557</v>
      </c>
      <c r="AO282" s="80" t="s">
        <v>1589</v>
      </c>
      <c r="AP282" s="80" t="b">
        <v>0</v>
      </c>
      <c r="AQ282" s="88" t="s">
        <v>1503</v>
      </c>
      <c r="AR282" s="80" t="s">
        <v>438</v>
      </c>
      <c r="AS282" s="80">
        <v>0</v>
      </c>
      <c r="AT282" s="80">
        <v>0</v>
      </c>
      <c r="AU282" s="80"/>
      <c r="AV282" s="80"/>
      <c r="AW282" s="80"/>
      <c r="AX282" s="80"/>
      <c r="AY282" s="80"/>
      <c r="AZ282" s="80"/>
      <c r="BA282" s="80"/>
      <c r="BB282" s="80"/>
      <c r="BC282">
        <v>18</v>
      </c>
      <c r="BD282" s="79" t="str">
        <f>REPLACE(INDEX(GroupVertices[Group],MATCH(Edges[[#This Row],[Vertex 1]],GroupVertices[Vertex],0)),1,1,"")</f>
        <v>3</v>
      </c>
      <c r="BE282" s="79" t="str">
        <f>REPLACE(INDEX(GroupVertices[Group],MATCH(Edges[[#This Row],[Vertex 2]],GroupVertices[Vertex],0)),1,1,"")</f>
        <v>3</v>
      </c>
      <c r="BF282" s="48">
        <v>0</v>
      </c>
      <c r="BG282" s="49">
        <v>0</v>
      </c>
      <c r="BH282" s="48">
        <v>0</v>
      </c>
      <c r="BI282" s="49">
        <v>0</v>
      </c>
      <c r="BJ282" s="48">
        <v>0</v>
      </c>
      <c r="BK282" s="49">
        <v>0</v>
      </c>
      <c r="BL282" s="48">
        <v>21</v>
      </c>
      <c r="BM282" s="49">
        <v>100</v>
      </c>
      <c r="BN282" s="48">
        <v>21</v>
      </c>
    </row>
    <row r="283" spans="1:66" ht="15">
      <c r="A283" s="65" t="s">
        <v>343</v>
      </c>
      <c r="B283" s="65" t="s">
        <v>343</v>
      </c>
      <c r="C283" s="66" t="s">
        <v>4151</v>
      </c>
      <c r="D283" s="67">
        <v>10</v>
      </c>
      <c r="E283" s="68"/>
      <c r="F283" s="69">
        <v>5</v>
      </c>
      <c r="G283" s="66"/>
      <c r="H283" s="70"/>
      <c r="I283" s="71"/>
      <c r="J283" s="71"/>
      <c r="K283" s="34" t="s">
        <v>65</v>
      </c>
      <c r="L283" s="78">
        <v>283</v>
      </c>
      <c r="M283" s="78"/>
      <c r="N283" s="73"/>
      <c r="O283" s="80" t="s">
        <v>210</v>
      </c>
      <c r="P283" s="82">
        <v>43614.564571759256</v>
      </c>
      <c r="Q283" s="80" t="s">
        <v>520</v>
      </c>
      <c r="R283" s="84" t="s">
        <v>608</v>
      </c>
      <c r="S283" s="80" t="s">
        <v>643</v>
      </c>
      <c r="T283" s="80" t="s">
        <v>774</v>
      </c>
      <c r="U283" s="80"/>
      <c r="V283" s="84" t="s">
        <v>932</v>
      </c>
      <c r="W283" s="82">
        <v>43614.564571759256</v>
      </c>
      <c r="X283" s="86">
        <v>43614</v>
      </c>
      <c r="Y283" s="88" t="s">
        <v>1100</v>
      </c>
      <c r="Z283" s="84" t="s">
        <v>1300</v>
      </c>
      <c r="AA283" s="80"/>
      <c r="AB283" s="80"/>
      <c r="AC283" s="88" t="s">
        <v>1504</v>
      </c>
      <c r="AD283" s="80"/>
      <c r="AE283" s="80" t="b">
        <v>0</v>
      </c>
      <c r="AF283" s="80">
        <v>14</v>
      </c>
      <c r="AG283" s="88" t="s">
        <v>1557</v>
      </c>
      <c r="AH283" s="80" t="b">
        <v>0</v>
      </c>
      <c r="AI283" s="80" t="s">
        <v>1573</v>
      </c>
      <c r="AJ283" s="80"/>
      <c r="AK283" s="88" t="s">
        <v>1557</v>
      </c>
      <c r="AL283" s="80" t="b">
        <v>0</v>
      </c>
      <c r="AM283" s="80">
        <v>7</v>
      </c>
      <c r="AN283" s="88" t="s">
        <v>1557</v>
      </c>
      <c r="AO283" s="80" t="s">
        <v>1589</v>
      </c>
      <c r="AP283" s="80" t="b">
        <v>0</v>
      </c>
      <c r="AQ283" s="88" t="s">
        <v>1504</v>
      </c>
      <c r="AR283" s="80" t="s">
        <v>438</v>
      </c>
      <c r="AS283" s="80">
        <v>0</v>
      </c>
      <c r="AT283" s="80">
        <v>0</v>
      </c>
      <c r="AU283" s="80"/>
      <c r="AV283" s="80"/>
      <c r="AW283" s="80"/>
      <c r="AX283" s="80"/>
      <c r="AY283" s="80"/>
      <c r="AZ283" s="80"/>
      <c r="BA283" s="80"/>
      <c r="BB283" s="80"/>
      <c r="BC283">
        <v>18</v>
      </c>
      <c r="BD283" s="79" t="str">
        <f>REPLACE(INDEX(GroupVertices[Group],MATCH(Edges[[#This Row],[Vertex 1]],GroupVertices[Vertex],0)),1,1,"")</f>
        <v>3</v>
      </c>
      <c r="BE283" s="79" t="str">
        <f>REPLACE(INDEX(GroupVertices[Group],MATCH(Edges[[#This Row],[Vertex 2]],GroupVertices[Vertex],0)),1,1,"")</f>
        <v>3</v>
      </c>
      <c r="BF283" s="48">
        <v>0</v>
      </c>
      <c r="BG283" s="49">
        <v>0</v>
      </c>
      <c r="BH283" s="48">
        <v>0</v>
      </c>
      <c r="BI283" s="49">
        <v>0</v>
      </c>
      <c r="BJ283" s="48">
        <v>0</v>
      </c>
      <c r="BK283" s="49">
        <v>0</v>
      </c>
      <c r="BL283" s="48">
        <v>29</v>
      </c>
      <c r="BM283" s="49">
        <v>100</v>
      </c>
      <c r="BN283" s="48">
        <v>29</v>
      </c>
    </row>
    <row r="284" spans="1:66" ht="15">
      <c r="A284" s="65" t="s">
        <v>343</v>
      </c>
      <c r="B284" s="65" t="s">
        <v>343</v>
      </c>
      <c r="C284" s="66" t="s">
        <v>4151</v>
      </c>
      <c r="D284" s="67">
        <v>10</v>
      </c>
      <c r="E284" s="68"/>
      <c r="F284" s="69">
        <v>5</v>
      </c>
      <c r="G284" s="66"/>
      <c r="H284" s="70"/>
      <c r="I284" s="71"/>
      <c r="J284" s="71"/>
      <c r="K284" s="34" t="s">
        <v>65</v>
      </c>
      <c r="L284" s="78">
        <v>284</v>
      </c>
      <c r="M284" s="78"/>
      <c r="N284" s="73"/>
      <c r="O284" s="80" t="s">
        <v>438</v>
      </c>
      <c r="P284" s="82">
        <v>43650.04865740741</v>
      </c>
      <c r="Q284" s="80" t="s">
        <v>451</v>
      </c>
      <c r="R284" s="80" t="s">
        <v>560</v>
      </c>
      <c r="S284" s="80" t="s">
        <v>637</v>
      </c>
      <c r="T284" s="80"/>
      <c r="U284" s="80"/>
      <c r="V284" s="84" t="s">
        <v>932</v>
      </c>
      <c r="W284" s="82">
        <v>43650.04865740741</v>
      </c>
      <c r="X284" s="86">
        <v>43650</v>
      </c>
      <c r="Y284" s="88" t="s">
        <v>1101</v>
      </c>
      <c r="Z284" s="84" t="s">
        <v>1301</v>
      </c>
      <c r="AA284" s="80"/>
      <c r="AB284" s="80"/>
      <c r="AC284" s="88" t="s">
        <v>1505</v>
      </c>
      <c r="AD284" s="80"/>
      <c r="AE284" s="80" t="b">
        <v>0</v>
      </c>
      <c r="AF284" s="80">
        <v>0</v>
      </c>
      <c r="AG284" s="88" t="s">
        <v>1557</v>
      </c>
      <c r="AH284" s="80" t="b">
        <v>0</v>
      </c>
      <c r="AI284" s="80" t="s">
        <v>1573</v>
      </c>
      <c r="AJ284" s="80"/>
      <c r="AK284" s="88" t="s">
        <v>1557</v>
      </c>
      <c r="AL284" s="80" t="b">
        <v>0</v>
      </c>
      <c r="AM284" s="80">
        <v>16</v>
      </c>
      <c r="AN284" s="88" t="s">
        <v>1501</v>
      </c>
      <c r="AO284" s="80" t="s">
        <v>1589</v>
      </c>
      <c r="AP284" s="80" t="b">
        <v>0</v>
      </c>
      <c r="AQ284" s="88" t="s">
        <v>1501</v>
      </c>
      <c r="AR284" s="80" t="s">
        <v>210</v>
      </c>
      <c r="AS284" s="80">
        <v>0</v>
      </c>
      <c r="AT284" s="80">
        <v>0</v>
      </c>
      <c r="AU284" s="80"/>
      <c r="AV284" s="80"/>
      <c r="AW284" s="80"/>
      <c r="AX284" s="80"/>
      <c r="AY284" s="80"/>
      <c r="AZ284" s="80"/>
      <c r="BA284" s="80"/>
      <c r="BB284" s="80"/>
      <c r="BC284">
        <v>18</v>
      </c>
      <c r="BD284" s="79" t="str">
        <f>REPLACE(INDEX(GroupVertices[Group],MATCH(Edges[[#This Row],[Vertex 1]],GroupVertices[Vertex],0)),1,1,"")</f>
        <v>3</v>
      </c>
      <c r="BE284" s="79" t="str">
        <f>REPLACE(INDEX(GroupVertices[Group],MATCH(Edges[[#This Row],[Vertex 2]],GroupVertices[Vertex],0)),1,1,"")</f>
        <v>3</v>
      </c>
      <c r="BF284" s="48">
        <v>1</v>
      </c>
      <c r="BG284" s="49">
        <v>3.7037037037037037</v>
      </c>
      <c r="BH284" s="48">
        <v>0</v>
      </c>
      <c r="BI284" s="49">
        <v>0</v>
      </c>
      <c r="BJ284" s="48">
        <v>0</v>
      </c>
      <c r="BK284" s="49">
        <v>0</v>
      </c>
      <c r="BL284" s="48">
        <v>26</v>
      </c>
      <c r="BM284" s="49">
        <v>96.29629629629629</v>
      </c>
      <c r="BN284" s="48">
        <v>27</v>
      </c>
    </row>
    <row r="285" spans="1:66" ht="15">
      <c r="A285" s="65" t="s">
        <v>343</v>
      </c>
      <c r="B285" s="65" t="s">
        <v>343</v>
      </c>
      <c r="C285" s="66" t="s">
        <v>4151</v>
      </c>
      <c r="D285" s="67">
        <v>10</v>
      </c>
      <c r="E285" s="68"/>
      <c r="F285" s="69">
        <v>5</v>
      </c>
      <c r="G285" s="66"/>
      <c r="H285" s="70"/>
      <c r="I285" s="71"/>
      <c r="J285" s="71"/>
      <c r="K285" s="34" t="s">
        <v>65</v>
      </c>
      <c r="L285" s="78">
        <v>285</v>
      </c>
      <c r="M285" s="78"/>
      <c r="N285" s="73"/>
      <c r="O285" s="80" t="s">
        <v>210</v>
      </c>
      <c r="P285" s="82">
        <v>43650.050578703704</v>
      </c>
      <c r="Q285" s="80" t="s">
        <v>519</v>
      </c>
      <c r="R285" s="84" t="s">
        <v>607</v>
      </c>
      <c r="S285" s="80" t="s">
        <v>665</v>
      </c>
      <c r="T285" s="80" t="s">
        <v>775</v>
      </c>
      <c r="U285" s="80"/>
      <c r="V285" s="84" t="s">
        <v>932</v>
      </c>
      <c r="W285" s="82">
        <v>43650.050578703704</v>
      </c>
      <c r="X285" s="86">
        <v>43650</v>
      </c>
      <c r="Y285" s="88" t="s">
        <v>1102</v>
      </c>
      <c r="Z285" s="84" t="s">
        <v>1302</v>
      </c>
      <c r="AA285" s="80"/>
      <c r="AB285" s="80"/>
      <c r="AC285" s="88" t="s">
        <v>1506</v>
      </c>
      <c r="AD285" s="80"/>
      <c r="AE285" s="80" t="b">
        <v>0</v>
      </c>
      <c r="AF285" s="80">
        <v>7</v>
      </c>
      <c r="AG285" s="88" t="s">
        <v>1557</v>
      </c>
      <c r="AH285" s="80" t="b">
        <v>0</v>
      </c>
      <c r="AI285" s="80" t="s">
        <v>1573</v>
      </c>
      <c r="AJ285" s="80"/>
      <c r="AK285" s="88" t="s">
        <v>1557</v>
      </c>
      <c r="AL285" s="80" t="b">
        <v>0</v>
      </c>
      <c r="AM285" s="80">
        <v>5</v>
      </c>
      <c r="AN285" s="88" t="s">
        <v>1557</v>
      </c>
      <c r="AO285" s="80" t="s">
        <v>1589</v>
      </c>
      <c r="AP285" s="80" t="b">
        <v>0</v>
      </c>
      <c r="AQ285" s="88" t="s">
        <v>1506</v>
      </c>
      <c r="AR285" s="80" t="s">
        <v>210</v>
      </c>
      <c r="AS285" s="80">
        <v>0</v>
      </c>
      <c r="AT285" s="80">
        <v>0</v>
      </c>
      <c r="AU285" s="80"/>
      <c r="AV285" s="80"/>
      <c r="AW285" s="80"/>
      <c r="AX285" s="80"/>
      <c r="AY285" s="80"/>
      <c r="AZ285" s="80"/>
      <c r="BA285" s="80"/>
      <c r="BB285" s="80"/>
      <c r="BC285">
        <v>18</v>
      </c>
      <c r="BD285" s="79" t="str">
        <f>REPLACE(INDEX(GroupVertices[Group],MATCH(Edges[[#This Row],[Vertex 1]],GroupVertices[Vertex],0)),1,1,"")</f>
        <v>3</v>
      </c>
      <c r="BE285" s="79" t="str">
        <f>REPLACE(INDEX(GroupVertices[Group],MATCH(Edges[[#This Row],[Vertex 2]],GroupVertices[Vertex],0)),1,1,"")</f>
        <v>3</v>
      </c>
      <c r="BF285" s="48">
        <v>0</v>
      </c>
      <c r="BG285" s="49">
        <v>0</v>
      </c>
      <c r="BH285" s="48">
        <v>0</v>
      </c>
      <c r="BI285" s="49">
        <v>0</v>
      </c>
      <c r="BJ285" s="48">
        <v>0</v>
      </c>
      <c r="BK285" s="49">
        <v>0</v>
      </c>
      <c r="BL285" s="48">
        <v>27</v>
      </c>
      <c r="BM285" s="49">
        <v>100</v>
      </c>
      <c r="BN285" s="48">
        <v>27</v>
      </c>
    </row>
    <row r="286" spans="1:66" ht="15">
      <c r="A286" s="65" t="s">
        <v>343</v>
      </c>
      <c r="B286" s="65" t="s">
        <v>343</v>
      </c>
      <c r="C286" s="66" t="s">
        <v>4151</v>
      </c>
      <c r="D286" s="67">
        <v>10</v>
      </c>
      <c r="E286" s="68"/>
      <c r="F286" s="69">
        <v>5</v>
      </c>
      <c r="G286" s="66"/>
      <c r="H286" s="70"/>
      <c r="I286" s="71"/>
      <c r="J286" s="71"/>
      <c r="K286" s="34" t="s">
        <v>65</v>
      </c>
      <c r="L286" s="78">
        <v>286</v>
      </c>
      <c r="M286" s="78"/>
      <c r="N286" s="73"/>
      <c r="O286" s="80" t="s">
        <v>210</v>
      </c>
      <c r="P286" s="82">
        <v>43650.05315972222</v>
      </c>
      <c r="Q286" s="80" t="s">
        <v>454</v>
      </c>
      <c r="R286" s="84" t="s">
        <v>563</v>
      </c>
      <c r="S286" s="80" t="s">
        <v>640</v>
      </c>
      <c r="T286" s="80" t="s">
        <v>776</v>
      </c>
      <c r="U286" s="80"/>
      <c r="V286" s="84" t="s">
        <v>932</v>
      </c>
      <c r="W286" s="82">
        <v>43650.05315972222</v>
      </c>
      <c r="X286" s="86">
        <v>43650</v>
      </c>
      <c r="Y286" s="88" t="s">
        <v>1103</v>
      </c>
      <c r="Z286" s="84" t="s">
        <v>1303</v>
      </c>
      <c r="AA286" s="80"/>
      <c r="AB286" s="80"/>
      <c r="AC286" s="88" t="s">
        <v>1507</v>
      </c>
      <c r="AD286" s="80"/>
      <c r="AE286" s="80" t="b">
        <v>0</v>
      </c>
      <c r="AF286" s="80">
        <v>8</v>
      </c>
      <c r="AG286" s="88" t="s">
        <v>1557</v>
      </c>
      <c r="AH286" s="80" t="b">
        <v>0</v>
      </c>
      <c r="AI286" s="80" t="s">
        <v>1573</v>
      </c>
      <c r="AJ286" s="80"/>
      <c r="AK286" s="88" t="s">
        <v>1557</v>
      </c>
      <c r="AL286" s="80" t="b">
        <v>0</v>
      </c>
      <c r="AM286" s="80">
        <v>5</v>
      </c>
      <c r="AN286" s="88" t="s">
        <v>1557</v>
      </c>
      <c r="AO286" s="80" t="s">
        <v>1589</v>
      </c>
      <c r="AP286" s="80" t="b">
        <v>0</v>
      </c>
      <c r="AQ286" s="88" t="s">
        <v>1507</v>
      </c>
      <c r="AR286" s="80" t="s">
        <v>210</v>
      </c>
      <c r="AS286" s="80">
        <v>0</v>
      </c>
      <c r="AT286" s="80">
        <v>0</v>
      </c>
      <c r="AU286" s="80"/>
      <c r="AV286" s="80"/>
      <c r="AW286" s="80"/>
      <c r="AX286" s="80"/>
      <c r="AY286" s="80"/>
      <c r="AZ286" s="80"/>
      <c r="BA286" s="80"/>
      <c r="BB286" s="80"/>
      <c r="BC286">
        <v>18</v>
      </c>
      <c r="BD286" s="79" t="str">
        <f>REPLACE(INDEX(GroupVertices[Group],MATCH(Edges[[#This Row],[Vertex 1]],GroupVertices[Vertex],0)),1,1,"")</f>
        <v>3</v>
      </c>
      <c r="BE286" s="79" t="str">
        <f>REPLACE(INDEX(GroupVertices[Group],MATCH(Edges[[#This Row],[Vertex 2]],GroupVertices[Vertex],0)),1,1,"")</f>
        <v>3</v>
      </c>
      <c r="BF286" s="48">
        <v>0</v>
      </c>
      <c r="BG286" s="49">
        <v>0</v>
      </c>
      <c r="BH286" s="48">
        <v>0</v>
      </c>
      <c r="BI286" s="49">
        <v>0</v>
      </c>
      <c r="BJ286" s="48">
        <v>0</v>
      </c>
      <c r="BK286" s="49">
        <v>0</v>
      </c>
      <c r="BL286" s="48">
        <v>24</v>
      </c>
      <c r="BM286" s="49">
        <v>100</v>
      </c>
      <c r="BN286" s="48">
        <v>24</v>
      </c>
    </row>
    <row r="287" spans="1:66" ht="15">
      <c r="A287" s="65" t="s">
        <v>343</v>
      </c>
      <c r="B287" s="65" t="s">
        <v>343</v>
      </c>
      <c r="C287" s="66" t="s">
        <v>4151</v>
      </c>
      <c r="D287" s="67">
        <v>10</v>
      </c>
      <c r="E287" s="68"/>
      <c r="F287" s="69">
        <v>5</v>
      </c>
      <c r="G287" s="66"/>
      <c r="H287" s="70"/>
      <c r="I287" s="71"/>
      <c r="J287" s="71"/>
      <c r="K287" s="34" t="s">
        <v>65</v>
      </c>
      <c r="L287" s="78">
        <v>287</v>
      </c>
      <c r="M287" s="78"/>
      <c r="N287" s="73"/>
      <c r="O287" s="80" t="s">
        <v>210</v>
      </c>
      <c r="P287" s="82">
        <v>43650.05383101852</v>
      </c>
      <c r="Q287" s="80" t="s">
        <v>456</v>
      </c>
      <c r="R287" s="84" t="s">
        <v>565</v>
      </c>
      <c r="S287" s="80" t="s">
        <v>642</v>
      </c>
      <c r="T287" s="80" t="s">
        <v>777</v>
      </c>
      <c r="U287" s="80"/>
      <c r="V287" s="84" t="s">
        <v>932</v>
      </c>
      <c r="W287" s="82">
        <v>43650.05383101852</v>
      </c>
      <c r="X287" s="86">
        <v>43650</v>
      </c>
      <c r="Y287" s="88" t="s">
        <v>1104</v>
      </c>
      <c r="Z287" s="84" t="s">
        <v>1304</v>
      </c>
      <c r="AA287" s="80"/>
      <c r="AB287" s="80"/>
      <c r="AC287" s="88" t="s">
        <v>1508</v>
      </c>
      <c r="AD287" s="80"/>
      <c r="AE287" s="80" t="b">
        <v>0</v>
      </c>
      <c r="AF287" s="80">
        <v>11</v>
      </c>
      <c r="AG287" s="88" t="s">
        <v>1557</v>
      </c>
      <c r="AH287" s="80" t="b">
        <v>0</v>
      </c>
      <c r="AI287" s="80" t="s">
        <v>1575</v>
      </c>
      <c r="AJ287" s="80"/>
      <c r="AK287" s="88" t="s">
        <v>1557</v>
      </c>
      <c r="AL287" s="80" t="b">
        <v>0</v>
      </c>
      <c r="AM287" s="80">
        <v>6</v>
      </c>
      <c r="AN287" s="88" t="s">
        <v>1557</v>
      </c>
      <c r="AO287" s="80" t="s">
        <v>1589</v>
      </c>
      <c r="AP287" s="80" t="b">
        <v>0</v>
      </c>
      <c r="AQ287" s="88" t="s">
        <v>1508</v>
      </c>
      <c r="AR287" s="80" t="s">
        <v>210</v>
      </c>
      <c r="AS287" s="80">
        <v>0</v>
      </c>
      <c r="AT287" s="80">
        <v>0</v>
      </c>
      <c r="AU287" s="80"/>
      <c r="AV287" s="80"/>
      <c r="AW287" s="80"/>
      <c r="AX287" s="80"/>
      <c r="AY287" s="80"/>
      <c r="AZ287" s="80"/>
      <c r="BA287" s="80"/>
      <c r="BB287" s="80"/>
      <c r="BC287">
        <v>18</v>
      </c>
      <c r="BD287" s="79" t="str">
        <f>REPLACE(INDEX(GroupVertices[Group],MATCH(Edges[[#This Row],[Vertex 1]],GroupVertices[Vertex],0)),1,1,"")</f>
        <v>3</v>
      </c>
      <c r="BE287" s="79" t="str">
        <f>REPLACE(INDEX(GroupVertices[Group],MATCH(Edges[[#This Row],[Vertex 2]],GroupVertices[Vertex],0)),1,1,"")</f>
        <v>3</v>
      </c>
      <c r="BF287" s="48">
        <v>0</v>
      </c>
      <c r="BG287" s="49">
        <v>0</v>
      </c>
      <c r="BH287" s="48">
        <v>1</v>
      </c>
      <c r="BI287" s="49">
        <v>4.761904761904762</v>
      </c>
      <c r="BJ287" s="48">
        <v>0</v>
      </c>
      <c r="BK287" s="49">
        <v>0</v>
      </c>
      <c r="BL287" s="48">
        <v>20</v>
      </c>
      <c r="BM287" s="49">
        <v>95.23809523809524</v>
      </c>
      <c r="BN287" s="48">
        <v>21</v>
      </c>
    </row>
    <row r="288" spans="1:66" ht="15">
      <c r="A288" s="65" t="s">
        <v>343</v>
      </c>
      <c r="B288" s="65" t="s">
        <v>343</v>
      </c>
      <c r="C288" s="66" t="s">
        <v>4151</v>
      </c>
      <c r="D288" s="67">
        <v>10</v>
      </c>
      <c r="E288" s="68"/>
      <c r="F288" s="69">
        <v>5</v>
      </c>
      <c r="G288" s="66"/>
      <c r="H288" s="70"/>
      <c r="I288" s="71"/>
      <c r="J288" s="71"/>
      <c r="K288" s="34" t="s">
        <v>65</v>
      </c>
      <c r="L288" s="78">
        <v>288</v>
      </c>
      <c r="M288" s="78"/>
      <c r="N288" s="73"/>
      <c r="O288" s="80" t="s">
        <v>210</v>
      </c>
      <c r="P288" s="82">
        <v>43650.0546412037</v>
      </c>
      <c r="Q288" s="80" t="s">
        <v>455</v>
      </c>
      <c r="R288" s="84" t="s">
        <v>564</v>
      </c>
      <c r="S288" s="80" t="s">
        <v>641</v>
      </c>
      <c r="T288" s="80" t="s">
        <v>778</v>
      </c>
      <c r="U288" s="80"/>
      <c r="V288" s="84" t="s">
        <v>932</v>
      </c>
      <c r="W288" s="82">
        <v>43650.0546412037</v>
      </c>
      <c r="X288" s="86">
        <v>43650</v>
      </c>
      <c r="Y288" s="88" t="s">
        <v>1105</v>
      </c>
      <c r="Z288" s="84" t="s">
        <v>1305</v>
      </c>
      <c r="AA288" s="80"/>
      <c r="AB288" s="80"/>
      <c r="AC288" s="88" t="s">
        <v>1509</v>
      </c>
      <c r="AD288" s="80"/>
      <c r="AE288" s="80" t="b">
        <v>0</v>
      </c>
      <c r="AF288" s="80">
        <v>7</v>
      </c>
      <c r="AG288" s="88" t="s">
        <v>1557</v>
      </c>
      <c r="AH288" s="80" t="b">
        <v>0</v>
      </c>
      <c r="AI288" s="80" t="s">
        <v>1575</v>
      </c>
      <c r="AJ288" s="80"/>
      <c r="AK288" s="88" t="s">
        <v>1557</v>
      </c>
      <c r="AL288" s="80" t="b">
        <v>0</v>
      </c>
      <c r="AM288" s="80">
        <v>5</v>
      </c>
      <c r="AN288" s="88" t="s">
        <v>1557</v>
      </c>
      <c r="AO288" s="80" t="s">
        <v>1589</v>
      </c>
      <c r="AP288" s="80" t="b">
        <v>0</v>
      </c>
      <c r="AQ288" s="88" t="s">
        <v>1509</v>
      </c>
      <c r="AR288" s="80" t="s">
        <v>210</v>
      </c>
      <c r="AS288" s="80">
        <v>0</v>
      </c>
      <c r="AT288" s="80">
        <v>0</v>
      </c>
      <c r="AU288" s="80"/>
      <c r="AV288" s="80"/>
      <c r="AW288" s="80"/>
      <c r="AX288" s="80"/>
      <c r="AY288" s="80"/>
      <c r="AZ288" s="80"/>
      <c r="BA288" s="80"/>
      <c r="BB288" s="80"/>
      <c r="BC288">
        <v>18</v>
      </c>
      <c r="BD288" s="79" t="str">
        <f>REPLACE(INDEX(GroupVertices[Group],MATCH(Edges[[#This Row],[Vertex 1]],GroupVertices[Vertex],0)),1,1,"")</f>
        <v>3</v>
      </c>
      <c r="BE288" s="79" t="str">
        <f>REPLACE(INDEX(GroupVertices[Group],MATCH(Edges[[#This Row],[Vertex 2]],GroupVertices[Vertex],0)),1,1,"")</f>
        <v>3</v>
      </c>
      <c r="BF288" s="48">
        <v>0</v>
      </c>
      <c r="BG288" s="49">
        <v>0</v>
      </c>
      <c r="BH288" s="48">
        <v>1</v>
      </c>
      <c r="BI288" s="49">
        <v>4.761904761904762</v>
      </c>
      <c r="BJ288" s="48">
        <v>0</v>
      </c>
      <c r="BK288" s="49">
        <v>0</v>
      </c>
      <c r="BL288" s="48">
        <v>20</v>
      </c>
      <c r="BM288" s="49">
        <v>95.23809523809524</v>
      </c>
      <c r="BN288" s="48">
        <v>21</v>
      </c>
    </row>
    <row r="289" spans="1:66" ht="15">
      <c r="A289" s="65" t="s">
        <v>343</v>
      </c>
      <c r="B289" s="65" t="s">
        <v>343</v>
      </c>
      <c r="C289" s="66" t="s">
        <v>4151</v>
      </c>
      <c r="D289" s="67">
        <v>10</v>
      </c>
      <c r="E289" s="68"/>
      <c r="F289" s="69">
        <v>5</v>
      </c>
      <c r="G289" s="66"/>
      <c r="H289" s="70"/>
      <c r="I289" s="71"/>
      <c r="J289" s="71"/>
      <c r="K289" s="34" t="s">
        <v>65</v>
      </c>
      <c r="L289" s="78">
        <v>289</v>
      </c>
      <c r="M289" s="78"/>
      <c r="N289" s="73"/>
      <c r="O289" s="80" t="s">
        <v>438</v>
      </c>
      <c r="P289" s="82">
        <v>43650.05546296296</v>
      </c>
      <c r="Q289" s="80" t="s">
        <v>454</v>
      </c>
      <c r="R289" s="84" t="s">
        <v>563</v>
      </c>
      <c r="S289" s="80" t="s">
        <v>640</v>
      </c>
      <c r="T289" s="80" t="s">
        <v>691</v>
      </c>
      <c r="U289" s="80"/>
      <c r="V289" s="84" t="s">
        <v>932</v>
      </c>
      <c r="W289" s="82">
        <v>43650.05546296296</v>
      </c>
      <c r="X289" s="86">
        <v>43650</v>
      </c>
      <c r="Y289" s="88" t="s">
        <v>1106</v>
      </c>
      <c r="Z289" s="84" t="s">
        <v>1306</v>
      </c>
      <c r="AA289" s="80"/>
      <c r="AB289" s="80"/>
      <c r="AC289" s="88" t="s">
        <v>1510</v>
      </c>
      <c r="AD289" s="80"/>
      <c r="AE289" s="80" t="b">
        <v>0</v>
      </c>
      <c r="AF289" s="80">
        <v>0</v>
      </c>
      <c r="AG289" s="88" t="s">
        <v>1557</v>
      </c>
      <c r="AH289" s="80" t="b">
        <v>0</v>
      </c>
      <c r="AI289" s="80" t="s">
        <v>1573</v>
      </c>
      <c r="AJ289" s="80"/>
      <c r="AK289" s="88" t="s">
        <v>1557</v>
      </c>
      <c r="AL289" s="80" t="b">
        <v>0</v>
      </c>
      <c r="AM289" s="80">
        <v>5</v>
      </c>
      <c r="AN289" s="88" t="s">
        <v>1507</v>
      </c>
      <c r="AO289" s="80" t="s">
        <v>1589</v>
      </c>
      <c r="AP289" s="80" t="b">
        <v>0</v>
      </c>
      <c r="AQ289" s="88" t="s">
        <v>1507</v>
      </c>
      <c r="AR289" s="80" t="s">
        <v>210</v>
      </c>
      <c r="AS289" s="80">
        <v>0</v>
      </c>
      <c r="AT289" s="80">
        <v>0</v>
      </c>
      <c r="AU289" s="80"/>
      <c r="AV289" s="80"/>
      <c r="AW289" s="80"/>
      <c r="AX289" s="80"/>
      <c r="AY289" s="80"/>
      <c r="AZ289" s="80"/>
      <c r="BA289" s="80"/>
      <c r="BB289" s="80"/>
      <c r="BC289">
        <v>18</v>
      </c>
      <c r="BD289" s="79" t="str">
        <f>REPLACE(INDEX(GroupVertices[Group],MATCH(Edges[[#This Row],[Vertex 1]],GroupVertices[Vertex],0)),1,1,"")</f>
        <v>3</v>
      </c>
      <c r="BE289" s="79" t="str">
        <f>REPLACE(INDEX(GroupVertices[Group],MATCH(Edges[[#This Row],[Vertex 2]],GroupVertices[Vertex],0)),1,1,"")</f>
        <v>3</v>
      </c>
      <c r="BF289" s="48">
        <v>0</v>
      </c>
      <c r="BG289" s="49">
        <v>0</v>
      </c>
      <c r="BH289" s="48">
        <v>0</v>
      </c>
      <c r="BI289" s="49">
        <v>0</v>
      </c>
      <c r="BJ289" s="48">
        <v>0</v>
      </c>
      <c r="BK289" s="49">
        <v>0</v>
      </c>
      <c r="BL289" s="48">
        <v>24</v>
      </c>
      <c r="BM289" s="49">
        <v>100</v>
      </c>
      <c r="BN289" s="48">
        <v>24</v>
      </c>
    </row>
    <row r="290" spans="1:66" ht="15">
      <c r="A290" s="65" t="s">
        <v>343</v>
      </c>
      <c r="B290" s="65" t="s">
        <v>343</v>
      </c>
      <c r="C290" s="66" t="s">
        <v>4151</v>
      </c>
      <c r="D290" s="67">
        <v>10</v>
      </c>
      <c r="E290" s="68"/>
      <c r="F290" s="69">
        <v>5</v>
      </c>
      <c r="G290" s="66"/>
      <c r="H290" s="70"/>
      <c r="I290" s="71"/>
      <c r="J290" s="71"/>
      <c r="K290" s="34" t="s">
        <v>65</v>
      </c>
      <c r="L290" s="78">
        <v>290</v>
      </c>
      <c r="M290" s="78"/>
      <c r="N290" s="73"/>
      <c r="O290" s="80" t="s">
        <v>438</v>
      </c>
      <c r="P290" s="82">
        <v>43650.0937962963</v>
      </c>
      <c r="Q290" s="80" t="s">
        <v>456</v>
      </c>
      <c r="R290" s="84" t="s">
        <v>565</v>
      </c>
      <c r="S290" s="80" t="s">
        <v>642</v>
      </c>
      <c r="T290" s="80" t="s">
        <v>693</v>
      </c>
      <c r="U290" s="80"/>
      <c r="V290" s="84" t="s">
        <v>932</v>
      </c>
      <c r="W290" s="82">
        <v>43650.0937962963</v>
      </c>
      <c r="X290" s="86">
        <v>43650</v>
      </c>
      <c r="Y290" s="88" t="s">
        <v>1107</v>
      </c>
      <c r="Z290" s="84" t="s">
        <v>1307</v>
      </c>
      <c r="AA290" s="80"/>
      <c r="AB290" s="80"/>
      <c r="AC290" s="88" t="s">
        <v>1511</v>
      </c>
      <c r="AD290" s="80"/>
      <c r="AE290" s="80" t="b">
        <v>0</v>
      </c>
      <c r="AF290" s="80">
        <v>0</v>
      </c>
      <c r="AG290" s="88" t="s">
        <v>1557</v>
      </c>
      <c r="AH290" s="80" t="b">
        <v>0</v>
      </c>
      <c r="AI290" s="80" t="s">
        <v>1575</v>
      </c>
      <c r="AJ290" s="80"/>
      <c r="AK290" s="88" t="s">
        <v>1557</v>
      </c>
      <c r="AL290" s="80" t="b">
        <v>0</v>
      </c>
      <c r="AM290" s="80">
        <v>6</v>
      </c>
      <c r="AN290" s="88" t="s">
        <v>1508</v>
      </c>
      <c r="AO290" s="80" t="s">
        <v>1589</v>
      </c>
      <c r="AP290" s="80" t="b">
        <v>0</v>
      </c>
      <c r="AQ290" s="88" t="s">
        <v>1508</v>
      </c>
      <c r="AR290" s="80" t="s">
        <v>210</v>
      </c>
      <c r="AS290" s="80">
        <v>0</v>
      </c>
      <c r="AT290" s="80">
        <v>0</v>
      </c>
      <c r="AU290" s="80"/>
      <c r="AV290" s="80"/>
      <c r="AW290" s="80"/>
      <c r="AX290" s="80"/>
      <c r="AY290" s="80"/>
      <c r="AZ290" s="80"/>
      <c r="BA290" s="80"/>
      <c r="BB290" s="80"/>
      <c r="BC290">
        <v>18</v>
      </c>
      <c r="BD290" s="79" t="str">
        <f>REPLACE(INDEX(GroupVertices[Group],MATCH(Edges[[#This Row],[Vertex 1]],GroupVertices[Vertex],0)),1,1,"")</f>
        <v>3</v>
      </c>
      <c r="BE290" s="79" t="str">
        <f>REPLACE(INDEX(GroupVertices[Group],MATCH(Edges[[#This Row],[Vertex 2]],GroupVertices[Vertex],0)),1,1,"")</f>
        <v>3</v>
      </c>
      <c r="BF290" s="48">
        <v>0</v>
      </c>
      <c r="BG290" s="49">
        <v>0</v>
      </c>
      <c r="BH290" s="48">
        <v>1</v>
      </c>
      <c r="BI290" s="49">
        <v>4.761904761904762</v>
      </c>
      <c r="BJ290" s="48">
        <v>0</v>
      </c>
      <c r="BK290" s="49">
        <v>0</v>
      </c>
      <c r="BL290" s="48">
        <v>20</v>
      </c>
      <c r="BM290" s="49">
        <v>95.23809523809524</v>
      </c>
      <c r="BN290" s="48">
        <v>21</v>
      </c>
    </row>
    <row r="291" spans="1:66" ht="15">
      <c r="A291" s="65" t="s">
        <v>343</v>
      </c>
      <c r="B291" s="65" t="s">
        <v>343</v>
      </c>
      <c r="C291" s="66" t="s">
        <v>4151</v>
      </c>
      <c r="D291" s="67">
        <v>10</v>
      </c>
      <c r="E291" s="68"/>
      <c r="F291" s="69">
        <v>5</v>
      </c>
      <c r="G291" s="66"/>
      <c r="H291" s="70"/>
      <c r="I291" s="71"/>
      <c r="J291" s="71"/>
      <c r="K291" s="34" t="s">
        <v>65</v>
      </c>
      <c r="L291" s="78">
        <v>291</v>
      </c>
      <c r="M291" s="78"/>
      <c r="N291" s="73"/>
      <c r="O291" s="80" t="s">
        <v>438</v>
      </c>
      <c r="P291" s="82">
        <v>43650.093877314815</v>
      </c>
      <c r="Q291" s="80" t="s">
        <v>455</v>
      </c>
      <c r="R291" s="84" t="s">
        <v>564</v>
      </c>
      <c r="S291" s="80" t="s">
        <v>641</v>
      </c>
      <c r="T291" s="80" t="s">
        <v>692</v>
      </c>
      <c r="U291" s="80"/>
      <c r="V291" s="84" t="s">
        <v>932</v>
      </c>
      <c r="W291" s="82">
        <v>43650.093877314815</v>
      </c>
      <c r="X291" s="86">
        <v>43650</v>
      </c>
      <c r="Y291" s="88" t="s">
        <v>1108</v>
      </c>
      <c r="Z291" s="84" t="s">
        <v>1308</v>
      </c>
      <c r="AA291" s="80"/>
      <c r="AB291" s="80"/>
      <c r="AC291" s="88" t="s">
        <v>1512</v>
      </c>
      <c r="AD291" s="80"/>
      <c r="AE291" s="80" t="b">
        <v>0</v>
      </c>
      <c r="AF291" s="80">
        <v>0</v>
      </c>
      <c r="AG291" s="88" t="s">
        <v>1557</v>
      </c>
      <c r="AH291" s="80" t="b">
        <v>0</v>
      </c>
      <c r="AI291" s="80" t="s">
        <v>1575</v>
      </c>
      <c r="AJ291" s="80"/>
      <c r="AK291" s="88" t="s">
        <v>1557</v>
      </c>
      <c r="AL291" s="80" t="b">
        <v>0</v>
      </c>
      <c r="AM291" s="80">
        <v>5</v>
      </c>
      <c r="AN291" s="88" t="s">
        <v>1509</v>
      </c>
      <c r="AO291" s="80" t="s">
        <v>1589</v>
      </c>
      <c r="AP291" s="80" t="b">
        <v>0</v>
      </c>
      <c r="AQ291" s="88" t="s">
        <v>1509</v>
      </c>
      <c r="AR291" s="80" t="s">
        <v>210</v>
      </c>
      <c r="AS291" s="80">
        <v>0</v>
      </c>
      <c r="AT291" s="80">
        <v>0</v>
      </c>
      <c r="AU291" s="80"/>
      <c r="AV291" s="80"/>
      <c r="AW291" s="80"/>
      <c r="AX291" s="80"/>
      <c r="AY291" s="80"/>
      <c r="AZ291" s="80"/>
      <c r="BA291" s="80"/>
      <c r="BB291" s="80"/>
      <c r="BC291">
        <v>18</v>
      </c>
      <c r="BD291" s="79" t="str">
        <f>REPLACE(INDEX(GroupVertices[Group],MATCH(Edges[[#This Row],[Vertex 1]],GroupVertices[Vertex],0)),1,1,"")</f>
        <v>3</v>
      </c>
      <c r="BE291" s="79" t="str">
        <f>REPLACE(INDEX(GroupVertices[Group],MATCH(Edges[[#This Row],[Vertex 2]],GroupVertices[Vertex],0)),1,1,"")</f>
        <v>3</v>
      </c>
      <c r="BF291" s="48">
        <v>0</v>
      </c>
      <c r="BG291" s="49">
        <v>0</v>
      </c>
      <c r="BH291" s="48">
        <v>1</v>
      </c>
      <c r="BI291" s="49">
        <v>4.761904761904762</v>
      </c>
      <c r="BJ291" s="48">
        <v>0</v>
      </c>
      <c r="BK291" s="49">
        <v>0</v>
      </c>
      <c r="BL291" s="48">
        <v>20</v>
      </c>
      <c r="BM291" s="49">
        <v>95.23809523809524</v>
      </c>
      <c r="BN291" s="48">
        <v>21</v>
      </c>
    </row>
    <row r="292" spans="1:66" ht="15">
      <c r="A292" s="65" t="s">
        <v>343</v>
      </c>
      <c r="B292" s="65" t="s">
        <v>343</v>
      </c>
      <c r="C292" s="66" t="s">
        <v>4151</v>
      </c>
      <c r="D292" s="67">
        <v>10</v>
      </c>
      <c r="E292" s="68"/>
      <c r="F292" s="69">
        <v>5</v>
      </c>
      <c r="G292" s="66"/>
      <c r="H292" s="70"/>
      <c r="I292" s="71"/>
      <c r="J292" s="71"/>
      <c r="K292" s="34" t="s">
        <v>65</v>
      </c>
      <c r="L292" s="78">
        <v>292</v>
      </c>
      <c r="M292" s="78"/>
      <c r="N292" s="73"/>
      <c r="O292" s="80" t="s">
        <v>438</v>
      </c>
      <c r="P292" s="82">
        <v>43652.610300925924</v>
      </c>
      <c r="Q292" s="80" t="s">
        <v>524</v>
      </c>
      <c r="R292" s="84" t="s">
        <v>612</v>
      </c>
      <c r="S292" s="80" t="s">
        <v>669</v>
      </c>
      <c r="T292" s="80" t="s">
        <v>764</v>
      </c>
      <c r="U292" s="80"/>
      <c r="V292" s="84" t="s">
        <v>932</v>
      </c>
      <c r="W292" s="82">
        <v>43652.610300925924</v>
      </c>
      <c r="X292" s="86">
        <v>43652</v>
      </c>
      <c r="Y292" s="88" t="s">
        <v>1109</v>
      </c>
      <c r="Z292" s="84" t="s">
        <v>1309</v>
      </c>
      <c r="AA292" s="80"/>
      <c r="AB292" s="80"/>
      <c r="AC292" s="88" t="s">
        <v>1513</v>
      </c>
      <c r="AD292" s="80"/>
      <c r="AE292" s="80" t="b">
        <v>0</v>
      </c>
      <c r="AF292" s="80">
        <v>0</v>
      </c>
      <c r="AG292" s="88" t="s">
        <v>1557</v>
      </c>
      <c r="AH292" s="80" t="b">
        <v>0</v>
      </c>
      <c r="AI292" s="80" t="s">
        <v>1573</v>
      </c>
      <c r="AJ292" s="80"/>
      <c r="AK292" s="88" t="s">
        <v>1557</v>
      </c>
      <c r="AL292" s="80" t="b">
        <v>0</v>
      </c>
      <c r="AM292" s="80">
        <v>10</v>
      </c>
      <c r="AN292" s="88" t="s">
        <v>1502</v>
      </c>
      <c r="AO292" s="80" t="s">
        <v>1589</v>
      </c>
      <c r="AP292" s="80" t="b">
        <v>0</v>
      </c>
      <c r="AQ292" s="88" t="s">
        <v>1502</v>
      </c>
      <c r="AR292" s="80" t="s">
        <v>210</v>
      </c>
      <c r="AS292" s="80">
        <v>0</v>
      </c>
      <c r="AT292" s="80">
        <v>0</v>
      </c>
      <c r="AU292" s="80"/>
      <c r="AV292" s="80"/>
      <c r="AW292" s="80"/>
      <c r="AX292" s="80"/>
      <c r="AY292" s="80"/>
      <c r="AZ292" s="80"/>
      <c r="BA292" s="80"/>
      <c r="BB292" s="80"/>
      <c r="BC292">
        <v>18</v>
      </c>
      <c r="BD292" s="79" t="str">
        <f>REPLACE(INDEX(GroupVertices[Group],MATCH(Edges[[#This Row],[Vertex 1]],GroupVertices[Vertex],0)),1,1,"")</f>
        <v>3</v>
      </c>
      <c r="BE292" s="79" t="str">
        <f>REPLACE(INDEX(GroupVertices[Group],MATCH(Edges[[#This Row],[Vertex 2]],GroupVertices[Vertex],0)),1,1,"")</f>
        <v>3</v>
      </c>
      <c r="BF292" s="48">
        <v>1</v>
      </c>
      <c r="BG292" s="49">
        <v>4</v>
      </c>
      <c r="BH292" s="48">
        <v>1</v>
      </c>
      <c r="BI292" s="49">
        <v>4</v>
      </c>
      <c r="BJ292" s="48">
        <v>0</v>
      </c>
      <c r="BK292" s="49">
        <v>0</v>
      </c>
      <c r="BL292" s="48">
        <v>23</v>
      </c>
      <c r="BM292" s="49">
        <v>92</v>
      </c>
      <c r="BN292" s="48">
        <v>25</v>
      </c>
    </row>
    <row r="293" spans="1:66" ht="15">
      <c r="A293" s="65" t="s">
        <v>343</v>
      </c>
      <c r="B293" s="65" t="s">
        <v>343</v>
      </c>
      <c r="C293" s="66" t="s">
        <v>4151</v>
      </c>
      <c r="D293" s="67">
        <v>10</v>
      </c>
      <c r="E293" s="68"/>
      <c r="F293" s="69">
        <v>5</v>
      </c>
      <c r="G293" s="66"/>
      <c r="H293" s="70"/>
      <c r="I293" s="71"/>
      <c r="J293" s="71"/>
      <c r="K293" s="34" t="s">
        <v>65</v>
      </c>
      <c r="L293" s="78">
        <v>293</v>
      </c>
      <c r="M293" s="78"/>
      <c r="N293" s="73"/>
      <c r="O293" s="80" t="s">
        <v>438</v>
      </c>
      <c r="P293" s="82">
        <v>43655.119166666664</v>
      </c>
      <c r="Q293" s="80" t="s">
        <v>462</v>
      </c>
      <c r="R293" s="84" t="s">
        <v>570</v>
      </c>
      <c r="S293" s="80" t="s">
        <v>646</v>
      </c>
      <c r="T293" s="80"/>
      <c r="U293" s="80"/>
      <c r="V293" s="84" t="s">
        <v>932</v>
      </c>
      <c r="W293" s="82">
        <v>43655.119166666664</v>
      </c>
      <c r="X293" s="86">
        <v>43655</v>
      </c>
      <c r="Y293" s="88" t="s">
        <v>1090</v>
      </c>
      <c r="Z293" s="84" t="s">
        <v>1290</v>
      </c>
      <c r="AA293" s="80"/>
      <c r="AB293" s="80"/>
      <c r="AC293" s="88" t="s">
        <v>1494</v>
      </c>
      <c r="AD293" s="80"/>
      <c r="AE293" s="80" t="b">
        <v>0</v>
      </c>
      <c r="AF293" s="80">
        <v>0</v>
      </c>
      <c r="AG293" s="88" t="s">
        <v>1557</v>
      </c>
      <c r="AH293" s="80" t="b">
        <v>0</v>
      </c>
      <c r="AI293" s="80" t="s">
        <v>1573</v>
      </c>
      <c r="AJ293" s="80"/>
      <c r="AK293" s="88" t="s">
        <v>1557</v>
      </c>
      <c r="AL293" s="80" t="b">
        <v>0</v>
      </c>
      <c r="AM293" s="80">
        <v>8</v>
      </c>
      <c r="AN293" s="88" t="s">
        <v>1493</v>
      </c>
      <c r="AO293" s="80" t="s">
        <v>1589</v>
      </c>
      <c r="AP293" s="80" t="b">
        <v>0</v>
      </c>
      <c r="AQ293" s="88" t="s">
        <v>1493</v>
      </c>
      <c r="AR293" s="80" t="s">
        <v>210</v>
      </c>
      <c r="AS293" s="80">
        <v>0</v>
      </c>
      <c r="AT293" s="80">
        <v>0</v>
      </c>
      <c r="AU293" s="80"/>
      <c r="AV293" s="80"/>
      <c r="AW293" s="80"/>
      <c r="AX293" s="80"/>
      <c r="AY293" s="80"/>
      <c r="AZ293" s="80"/>
      <c r="BA293" s="80"/>
      <c r="BB293" s="80"/>
      <c r="BC293">
        <v>18</v>
      </c>
      <c r="BD293" s="79" t="str">
        <f>REPLACE(INDEX(GroupVertices[Group],MATCH(Edges[[#This Row],[Vertex 1]],GroupVertices[Vertex],0)),1,1,"")</f>
        <v>3</v>
      </c>
      <c r="BE293" s="79" t="str">
        <f>REPLACE(INDEX(GroupVertices[Group],MATCH(Edges[[#This Row],[Vertex 2]],GroupVertices[Vertex],0)),1,1,"")</f>
        <v>3</v>
      </c>
      <c r="BF293" s="48"/>
      <c r="BG293" s="49"/>
      <c r="BH293" s="48"/>
      <c r="BI293" s="49"/>
      <c r="BJ293" s="48"/>
      <c r="BK293" s="49"/>
      <c r="BL293" s="48"/>
      <c r="BM293" s="49"/>
      <c r="BN293" s="48"/>
    </row>
    <row r="294" spans="1:66" ht="15">
      <c r="A294" s="65" t="s">
        <v>343</v>
      </c>
      <c r="B294" s="65" t="s">
        <v>343</v>
      </c>
      <c r="C294" s="66" t="s">
        <v>4151</v>
      </c>
      <c r="D294" s="67">
        <v>10</v>
      </c>
      <c r="E294" s="68"/>
      <c r="F294" s="69">
        <v>5</v>
      </c>
      <c r="G294" s="66"/>
      <c r="H294" s="70"/>
      <c r="I294" s="71"/>
      <c r="J294" s="71"/>
      <c r="K294" s="34" t="s">
        <v>65</v>
      </c>
      <c r="L294" s="78">
        <v>294</v>
      </c>
      <c r="M294" s="78"/>
      <c r="N294" s="73"/>
      <c r="O294" s="80" t="s">
        <v>438</v>
      </c>
      <c r="P294" s="82">
        <v>43655.11934027778</v>
      </c>
      <c r="Q294" s="80" t="s">
        <v>488</v>
      </c>
      <c r="R294" s="84" t="s">
        <v>587</v>
      </c>
      <c r="S294" s="80" t="s">
        <v>656</v>
      </c>
      <c r="T294" s="80" t="s">
        <v>724</v>
      </c>
      <c r="U294" s="80"/>
      <c r="V294" s="84" t="s">
        <v>932</v>
      </c>
      <c r="W294" s="82">
        <v>43655.11934027778</v>
      </c>
      <c r="X294" s="86">
        <v>43655</v>
      </c>
      <c r="Y294" s="88" t="s">
        <v>1110</v>
      </c>
      <c r="Z294" s="84" t="s">
        <v>1310</v>
      </c>
      <c r="AA294" s="80"/>
      <c r="AB294" s="80"/>
      <c r="AC294" s="88" t="s">
        <v>1514</v>
      </c>
      <c r="AD294" s="80"/>
      <c r="AE294" s="80" t="b">
        <v>0</v>
      </c>
      <c r="AF294" s="80">
        <v>0</v>
      </c>
      <c r="AG294" s="88" t="s">
        <v>1557</v>
      </c>
      <c r="AH294" s="80" t="b">
        <v>0</v>
      </c>
      <c r="AI294" s="80" t="s">
        <v>1575</v>
      </c>
      <c r="AJ294" s="80"/>
      <c r="AK294" s="88" t="s">
        <v>1557</v>
      </c>
      <c r="AL294" s="80" t="b">
        <v>0</v>
      </c>
      <c r="AM294" s="80">
        <v>16</v>
      </c>
      <c r="AN294" s="88" t="s">
        <v>1503</v>
      </c>
      <c r="AO294" s="80" t="s">
        <v>1589</v>
      </c>
      <c r="AP294" s="80" t="b">
        <v>0</v>
      </c>
      <c r="AQ294" s="88" t="s">
        <v>1503</v>
      </c>
      <c r="AR294" s="80" t="s">
        <v>210</v>
      </c>
      <c r="AS294" s="80">
        <v>0</v>
      </c>
      <c r="AT294" s="80">
        <v>0</v>
      </c>
      <c r="AU294" s="80"/>
      <c r="AV294" s="80"/>
      <c r="AW294" s="80"/>
      <c r="AX294" s="80"/>
      <c r="AY294" s="80"/>
      <c r="AZ294" s="80"/>
      <c r="BA294" s="80"/>
      <c r="BB294" s="80"/>
      <c r="BC294">
        <v>18</v>
      </c>
      <c r="BD294" s="79" t="str">
        <f>REPLACE(INDEX(GroupVertices[Group],MATCH(Edges[[#This Row],[Vertex 1]],GroupVertices[Vertex],0)),1,1,"")</f>
        <v>3</v>
      </c>
      <c r="BE294" s="79" t="str">
        <f>REPLACE(INDEX(GroupVertices[Group],MATCH(Edges[[#This Row],[Vertex 2]],GroupVertices[Vertex],0)),1,1,"")</f>
        <v>3</v>
      </c>
      <c r="BF294" s="48">
        <v>0</v>
      </c>
      <c r="BG294" s="49">
        <v>0</v>
      </c>
      <c r="BH294" s="48">
        <v>0</v>
      </c>
      <c r="BI294" s="49">
        <v>0</v>
      </c>
      <c r="BJ294" s="48">
        <v>0</v>
      </c>
      <c r="BK294" s="49">
        <v>0</v>
      </c>
      <c r="BL294" s="48">
        <v>21</v>
      </c>
      <c r="BM294" s="49">
        <v>100</v>
      </c>
      <c r="BN294" s="48">
        <v>21</v>
      </c>
    </row>
    <row r="295" spans="1:66" ht="15">
      <c r="A295" s="65" t="s">
        <v>343</v>
      </c>
      <c r="B295" s="65" t="s">
        <v>343</v>
      </c>
      <c r="C295" s="66" t="s">
        <v>4151</v>
      </c>
      <c r="D295" s="67">
        <v>10</v>
      </c>
      <c r="E295" s="68"/>
      <c r="F295" s="69">
        <v>5</v>
      </c>
      <c r="G295" s="66"/>
      <c r="H295" s="70"/>
      <c r="I295" s="71"/>
      <c r="J295" s="71"/>
      <c r="K295" s="34" t="s">
        <v>65</v>
      </c>
      <c r="L295" s="78">
        <v>295</v>
      </c>
      <c r="M295" s="78"/>
      <c r="N295" s="73"/>
      <c r="O295" s="80" t="s">
        <v>438</v>
      </c>
      <c r="P295" s="82">
        <v>43655.119375</v>
      </c>
      <c r="Q295" s="80" t="s">
        <v>521</v>
      </c>
      <c r="R295" s="84" t="s">
        <v>609</v>
      </c>
      <c r="S295" s="80" t="s">
        <v>666</v>
      </c>
      <c r="T295" s="80" t="s">
        <v>759</v>
      </c>
      <c r="U295" s="80"/>
      <c r="V295" s="84" t="s">
        <v>932</v>
      </c>
      <c r="W295" s="82">
        <v>43655.119375</v>
      </c>
      <c r="X295" s="86">
        <v>43655</v>
      </c>
      <c r="Y295" s="88" t="s">
        <v>1092</v>
      </c>
      <c r="Z295" s="84" t="s">
        <v>1292</v>
      </c>
      <c r="AA295" s="80"/>
      <c r="AB295" s="80"/>
      <c r="AC295" s="88" t="s">
        <v>1496</v>
      </c>
      <c r="AD295" s="80"/>
      <c r="AE295" s="80" t="b">
        <v>0</v>
      </c>
      <c r="AF295" s="80">
        <v>0</v>
      </c>
      <c r="AG295" s="88" t="s">
        <v>1557</v>
      </c>
      <c r="AH295" s="80" t="b">
        <v>0</v>
      </c>
      <c r="AI295" s="80" t="s">
        <v>1573</v>
      </c>
      <c r="AJ295" s="80"/>
      <c r="AK295" s="88" t="s">
        <v>1557</v>
      </c>
      <c r="AL295" s="80" t="b">
        <v>0</v>
      </c>
      <c r="AM295" s="80">
        <v>11</v>
      </c>
      <c r="AN295" s="88" t="s">
        <v>1495</v>
      </c>
      <c r="AO295" s="80" t="s">
        <v>1589</v>
      </c>
      <c r="AP295" s="80" t="b">
        <v>0</v>
      </c>
      <c r="AQ295" s="88" t="s">
        <v>1495</v>
      </c>
      <c r="AR295" s="80" t="s">
        <v>210</v>
      </c>
      <c r="AS295" s="80">
        <v>0</v>
      </c>
      <c r="AT295" s="80">
        <v>0</v>
      </c>
      <c r="AU295" s="80"/>
      <c r="AV295" s="80"/>
      <c r="AW295" s="80"/>
      <c r="AX295" s="80"/>
      <c r="AY295" s="80"/>
      <c r="AZ295" s="80"/>
      <c r="BA295" s="80"/>
      <c r="BB295" s="80"/>
      <c r="BC295">
        <v>18</v>
      </c>
      <c r="BD295" s="79" t="str">
        <f>REPLACE(INDEX(GroupVertices[Group],MATCH(Edges[[#This Row],[Vertex 1]],GroupVertices[Vertex],0)),1,1,"")</f>
        <v>3</v>
      </c>
      <c r="BE295" s="79" t="str">
        <f>REPLACE(INDEX(GroupVertices[Group],MATCH(Edges[[#This Row],[Vertex 2]],GroupVertices[Vertex],0)),1,1,"")</f>
        <v>3</v>
      </c>
      <c r="BF295" s="48"/>
      <c r="BG295" s="49"/>
      <c r="BH295" s="48"/>
      <c r="BI295" s="49"/>
      <c r="BJ295" s="48"/>
      <c r="BK295" s="49"/>
      <c r="BL295" s="48"/>
      <c r="BM295" s="49"/>
      <c r="BN295" s="48"/>
    </row>
    <row r="296" spans="1:66" ht="15">
      <c r="A296" s="65" t="s">
        <v>343</v>
      </c>
      <c r="B296" s="65" t="s">
        <v>343</v>
      </c>
      <c r="C296" s="66" t="s">
        <v>4151</v>
      </c>
      <c r="D296" s="67">
        <v>10</v>
      </c>
      <c r="E296" s="68"/>
      <c r="F296" s="69">
        <v>5</v>
      </c>
      <c r="G296" s="66"/>
      <c r="H296" s="70"/>
      <c r="I296" s="71"/>
      <c r="J296" s="71"/>
      <c r="K296" s="34" t="s">
        <v>65</v>
      </c>
      <c r="L296" s="78">
        <v>296</v>
      </c>
      <c r="M296" s="78"/>
      <c r="N296" s="73"/>
      <c r="O296" s="80" t="s">
        <v>438</v>
      </c>
      <c r="P296" s="82">
        <v>43655.11945601852</v>
      </c>
      <c r="Q296" s="80" t="s">
        <v>453</v>
      </c>
      <c r="R296" s="84" t="s">
        <v>562</v>
      </c>
      <c r="S296" s="80" t="s">
        <v>639</v>
      </c>
      <c r="T296" s="80" t="s">
        <v>690</v>
      </c>
      <c r="U296" s="80"/>
      <c r="V296" s="84" t="s">
        <v>932</v>
      </c>
      <c r="W296" s="82">
        <v>43655.11945601852</v>
      </c>
      <c r="X296" s="86">
        <v>43655</v>
      </c>
      <c r="Y296" s="88" t="s">
        <v>1094</v>
      </c>
      <c r="Z296" s="84" t="s">
        <v>1294</v>
      </c>
      <c r="AA296" s="80"/>
      <c r="AB296" s="80"/>
      <c r="AC296" s="88" t="s">
        <v>1498</v>
      </c>
      <c r="AD296" s="80"/>
      <c r="AE296" s="80" t="b">
        <v>0</v>
      </c>
      <c r="AF296" s="80">
        <v>0</v>
      </c>
      <c r="AG296" s="88" t="s">
        <v>1557</v>
      </c>
      <c r="AH296" s="80" t="b">
        <v>0</v>
      </c>
      <c r="AI296" s="80" t="s">
        <v>1573</v>
      </c>
      <c r="AJ296" s="80"/>
      <c r="AK296" s="88" t="s">
        <v>1557</v>
      </c>
      <c r="AL296" s="80" t="b">
        <v>0</v>
      </c>
      <c r="AM296" s="80">
        <v>7</v>
      </c>
      <c r="AN296" s="88" t="s">
        <v>1497</v>
      </c>
      <c r="AO296" s="80" t="s">
        <v>1589</v>
      </c>
      <c r="AP296" s="80" t="b">
        <v>0</v>
      </c>
      <c r="AQ296" s="88" t="s">
        <v>1497</v>
      </c>
      <c r="AR296" s="80" t="s">
        <v>210</v>
      </c>
      <c r="AS296" s="80">
        <v>0</v>
      </c>
      <c r="AT296" s="80">
        <v>0</v>
      </c>
      <c r="AU296" s="80"/>
      <c r="AV296" s="80"/>
      <c r="AW296" s="80"/>
      <c r="AX296" s="80"/>
      <c r="AY296" s="80"/>
      <c r="AZ296" s="80"/>
      <c r="BA296" s="80"/>
      <c r="BB296" s="80"/>
      <c r="BC296">
        <v>18</v>
      </c>
      <c r="BD296" s="79" t="str">
        <f>REPLACE(INDEX(GroupVertices[Group],MATCH(Edges[[#This Row],[Vertex 1]],GroupVertices[Vertex],0)),1,1,"")</f>
        <v>3</v>
      </c>
      <c r="BE296" s="79" t="str">
        <f>REPLACE(INDEX(GroupVertices[Group],MATCH(Edges[[#This Row],[Vertex 2]],GroupVertices[Vertex],0)),1,1,"")</f>
        <v>3</v>
      </c>
      <c r="BF296" s="48"/>
      <c r="BG296" s="49"/>
      <c r="BH296" s="48"/>
      <c r="BI296" s="49"/>
      <c r="BJ296" s="48"/>
      <c r="BK296" s="49"/>
      <c r="BL296" s="48"/>
      <c r="BM296" s="49"/>
      <c r="BN296" s="48"/>
    </row>
    <row r="297" spans="1:66" ht="15">
      <c r="A297" s="65" t="s">
        <v>343</v>
      </c>
      <c r="B297" s="65" t="s">
        <v>343</v>
      </c>
      <c r="C297" s="66" t="s">
        <v>4151</v>
      </c>
      <c r="D297" s="67">
        <v>10</v>
      </c>
      <c r="E297" s="68"/>
      <c r="F297" s="69">
        <v>5</v>
      </c>
      <c r="G297" s="66"/>
      <c r="H297" s="70"/>
      <c r="I297" s="71"/>
      <c r="J297" s="71"/>
      <c r="K297" s="34" t="s">
        <v>65</v>
      </c>
      <c r="L297" s="78">
        <v>297</v>
      </c>
      <c r="M297" s="78"/>
      <c r="N297" s="73"/>
      <c r="O297" s="80" t="s">
        <v>438</v>
      </c>
      <c r="P297" s="82">
        <v>43658.128958333335</v>
      </c>
      <c r="Q297" s="80" t="s">
        <v>526</v>
      </c>
      <c r="R297" s="84" t="s">
        <v>613</v>
      </c>
      <c r="S297" s="80" t="s">
        <v>670</v>
      </c>
      <c r="T297" s="80" t="s">
        <v>770</v>
      </c>
      <c r="U297" s="80"/>
      <c r="V297" s="84" t="s">
        <v>932</v>
      </c>
      <c r="W297" s="82">
        <v>43658.128958333335</v>
      </c>
      <c r="X297" s="86">
        <v>43658</v>
      </c>
      <c r="Y297" s="88" t="s">
        <v>1096</v>
      </c>
      <c r="Z297" s="84" t="s">
        <v>1296</v>
      </c>
      <c r="AA297" s="80"/>
      <c r="AB297" s="80"/>
      <c r="AC297" s="88" t="s">
        <v>1500</v>
      </c>
      <c r="AD297" s="80"/>
      <c r="AE297" s="80" t="b">
        <v>0</v>
      </c>
      <c r="AF297" s="80">
        <v>0</v>
      </c>
      <c r="AG297" s="88" t="s">
        <v>1557</v>
      </c>
      <c r="AH297" s="80" t="b">
        <v>0</v>
      </c>
      <c r="AI297" s="80" t="s">
        <v>1573</v>
      </c>
      <c r="AJ297" s="80"/>
      <c r="AK297" s="88" t="s">
        <v>1557</v>
      </c>
      <c r="AL297" s="80" t="b">
        <v>0</v>
      </c>
      <c r="AM297" s="80">
        <v>9</v>
      </c>
      <c r="AN297" s="88" t="s">
        <v>1499</v>
      </c>
      <c r="AO297" s="80" t="s">
        <v>1589</v>
      </c>
      <c r="AP297" s="80" t="b">
        <v>0</v>
      </c>
      <c r="AQ297" s="88" t="s">
        <v>1499</v>
      </c>
      <c r="AR297" s="80" t="s">
        <v>210</v>
      </c>
      <c r="AS297" s="80">
        <v>0</v>
      </c>
      <c r="AT297" s="80">
        <v>0</v>
      </c>
      <c r="AU297" s="80"/>
      <c r="AV297" s="80"/>
      <c r="AW297" s="80"/>
      <c r="AX297" s="80"/>
      <c r="AY297" s="80"/>
      <c r="AZ297" s="80"/>
      <c r="BA297" s="80"/>
      <c r="BB297" s="80"/>
      <c r="BC297">
        <v>18</v>
      </c>
      <c r="BD297" s="79" t="str">
        <f>REPLACE(INDEX(GroupVertices[Group],MATCH(Edges[[#This Row],[Vertex 1]],GroupVertices[Vertex],0)),1,1,"")</f>
        <v>3</v>
      </c>
      <c r="BE297" s="79" t="str">
        <f>REPLACE(INDEX(GroupVertices[Group],MATCH(Edges[[#This Row],[Vertex 2]],GroupVertices[Vertex],0)),1,1,"")</f>
        <v>3</v>
      </c>
      <c r="BF297" s="48"/>
      <c r="BG297" s="49"/>
      <c r="BH297" s="48"/>
      <c r="BI297" s="49"/>
      <c r="BJ297" s="48"/>
      <c r="BK297" s="49"/>
      <c r="BL297" s="48"/>
      <c r="BM297" s="49"/>
      <c r="BN297" s="48"/>
    </row>
    <row r="298" spans="1:66" ht="15">
      <c r="A298" s="65" t="s">
        <v>344</v>
      </c>
      <c r="B298" s="65" t="s">
        <v>433</v>
      </c>
      <c r="C298" s="66" t="s">
        <v>4147</v>
      </c>
      <c r="D298" s="67">
        <v>3</v>
      </c>
      <c r="E298" s="68"/>
      <c r="F298" s="69">
        <v>28</v>
      </c>
      <c r="G298" s="66"/>
      <c r="H298" s="70"/>
      <c r="I298" s="71"/>
      <c r="J298" s="71"/>
      <c r="K298" s="34" t="s">
        <v>65</v>
      </c>
      <c r="L298" s="78">
        <v>298</v>
      </c>
      <c r="M298" s="78"/>
      <c r="N298" s="73"/>
      <c r="O298" s="80" t="s">
        <v>439</v>
      </c>
      <c r="P298" s="82">
        <v>43657.37087962963</v>
      </c>
      <c r="Q298" s="80" t="s">
        <v>527</v>
      </c>
      <c r="R298" s="84" t="s">
        <v>614</v>
      </c>
      <c r="S298" s="80" t="s">
        <v>671</v>
      </c>
      <c r="T298" s="80" t="s">
        <v>779</v>
      </c>
      <c r="U298" s="80"/>
      <c r="V298" s="84" t="s">
        <v>933</v>
      </c>
      <c r="W298" s="82">
        <v>43657.37087962963</v>
      </c>
      <c r="X298" s="86">
        <v>43657</v>
      </c>
      <c r="Y298" s="88" t="s">
        <v>1111</v>
      </c>
      <c r="Z298" s="84" t="s">
        <v>1311</v>
      </c>
      <c r="AA298" s="80"/>
      <c r="AB298" s="80"/>
      <c r="AC298" s="88" t="s">
        <v>1515</v>
      </c>
      <c r="AD298" s="80"/>
      <c r="AE298" s="80" t="b">
        <v>0</v>
      </c>
      <c r="AF298" s="80">
        <v>0</v>
      </c>
      <c r="AG298" s="88" t="s">
        <v>1557</v>
      </c>
      <c r="AH298" s="80" t="b">
        <v>0</v>
      </c>
      <c r="AI298" s="80" t="s">
        <v>1573</v>
      </c>
      <c r="AJ298" s="80"/>
      <c r="AK298" s="88" t="s">
        <v>1557</v>
      </c>
      <c r="AL298" s="80" t="b">
        <v>0</v>
      </c>
      <c r="AM298" s="80">
        <v>0</v>
      </c>
      <c r="AN298" s="88" t="s">
        <v>1557</v>
      </c>
      <c r="AO298" s="80" t="s">
        <v>1592</v>
      </c>
      <c r="AP298" s="80" t="b">
        <v>0</v>
      </c>
      <c r="AQ298" s="88" t="s">
        <v>1515</v>
      </c>
      <c r="AR298" s="80" t="s">
        <v>210</v>
      </c>
      <c r="AS298" s="80">
        <v>0</v>
      </c>
      <c r="AT298" s="80">
        <v>0</v>
      </c>
      <c r="AU298" s="80"/>
      <c r="AV298" s="80"/>
      <c r="AW298" s="80"/>
      <c r="AX298" s="80"/>
      <c r="AY298" s="80"/>
      <c r="AZ298" s="80"/>
      <c r="BA298" s="80"/>
      <c r="BB298" s="80"/>
      <c r="BC298">
        <v>1</v>
      </c>
      <c r="BD298" s="79" t="str">
        <f>REPLACE(INDEX(GroupVertices[Group],MATCH(Edges[[#This Row],[Vertex 1]],GroupVertices[Vertex],0)),1,1,"")</f>
        <v>21</v>
      </c>
      <c r="BE298" s="79" t="str">
        <f>REPLACE(INDEX(GroupVertices[Group],MATCH(Edges[[#This Row],[Vertex 2]],GroupVertices[Vertex],0)),1,1,"")</f>
        <v>21</v>
      </c>
      <c r="BF298" s="48">
        <v>1</v>
      </c>
      <c r="BG298" s="49">
        <v>3.3333333333333335</v>
      </c>
      <c r="BH298" s="48">
        <v>1</v>
      </c>
      <c r="BI298" s="49">
        <v>3.3333333333333335</v>
      </c>
      <c r="BJ298" s="48">
        <v>0</v>
      </c>
      <c r="BK298" s="49">
        <v>0</v>
      </c>
      <c r="BL298" s="48">
        <v>28</v>
      </c>
      <c r="BM298" s="49">
        <v>93.33333333333333</v>
      </c>
      <c r="BN298" s="48">
        <v>30</v>
      </c>
    </row>
    <row r="299" spans="1:66" ht="15">
      <c r="A299" s="65" t="s">
        <v>344</v>
      </c>
      <c r="B299" s="65" t="s">
        <v>344</v>
      </c>
      <c r="C299" s="66" t="s">
        <v>4149</v>
      </c>
      <c r="D299" s="67">
        <v>5.333333333333334</v>
      </c>
      <c r="E299" s="68"/>
      <c r="F299" s="69">
        <v>20.333333333333332</v>
      </c>
      <c r="G299" s="66"/>
      <c r="H299" s="70"/>
      <c r="I299" s="71"/>
      <c r="J299" s="71"/>
      <c r="K299" s="34" t="s">
        <v>65</v>
      </c>
      <c r="L299" s="78">
        <v>299</v>
      </c>
      <c r="M299" s="78"/>
      <c r="N299" s="73"/>
      <c r="O299" s="80" t="s">
        <v>210</v>
      </c>
      <c r="P299" s="82">
        <v>43650.35569444444</v>
      </c>
      <c r="Q299" s="80" t="s">
        <v>528</v>
      </c>
      <c r="R299" s="80" t="s">
        <v>615</v>
      </c>
      <c r="S299" s="80" t="s">
        <v>672</v>
      </c>
      <c r="T299" s="80" t="s">
        <v>780</v>
      </c>
      <c r="U299" s="80"/>
      <c r="V299" s="84" t="s">
        <v>933</v>
      </c>
      <c r="W299" s="82">
        <v>43650.35569444444</v>
      </c>
      <c r="X299" s="86">
        <v>43650</v>
      </c>
      <c r="Y299" s="88" t="s">
        <v>1112</v>
      </c>
      <c r="Z299" s="84" t="s">
        <v>1312</v>
      </c>
      <c r="AA299" s="80"/>
      <c r="AB299" s="80"/>
      <c r="AC299" s="88" t="s">
        <v>1516</v>
      </c>
      <c r="AD299" s="80"/>
      <c r="AE299" s="80" t="b">
        <v>0</v>
      </c>
      <c r="AF299" s="80">
        <v>0</v>
      </c>
      <c r="AG299" s="88" t="s">
        <v>1557</v>
      </c>
      <c r="AH299" s="80" t="b">
        <v>1</v>
      </c>
      <c r="AI299" s="80" t="s">
        <v>1573</v>
      </c>
      <c r="AJ299" s="80"/>
      <c r="AK299" s="88" t="s">
        <v>1586</v>
      </c>
      <c r="AL299" s="80" t="b">
        <v>0</v>
      </c>
      <c r="AM299" s="80">
        <v>0</v>
      </c>
      <c r="AN299" s="88" t="s">
        <v>1557</v>
      </c>
      <c r="AO299" s="80" t="s">
        <v>1592</v>
      </c>
      <c r="AP299" s="80" t="b">
        <v>0</v>
      </c>
      <c r="AQ299" s="88" t="s">
        <v>1516</v>
      </c>
      <c r="AR299" s="80" t="s">
        <v>210</v>
      </c>
      <c r="AS299" s="80">
        <v>0</v>
      </c>
      <c r="AT299" s="80">
        <v>0</v>
      </c>
      <c r="AU299" s="80"/>
      <c r="AV299" s="80"/>
      <c r="AW299" s="80"/>
      <c r="AX299" s="80"/>
      <c r="AY299" s="80"/>
      <c r="AZ299" s="80"/>
      <c r="BA299" s="80"/>
      <c r="BB299" s="80"/>
      <c r="BC299">
        <v>3</v>
      </c>
      <c r="BD299" s="79" t="str">
        <f>REPLACE(INDEX(GroupVertices[Group],MATCH(Edges[[#This Row],[Vertex 1]],GroupVertices[Vertex],0)),1,1,"")</f>
        <v>21</v>
      </c>
      <c r="BE299" s="79" t="str">
        <f>REPLACE(INDEX(GroupVertices[Group],MATCH(Edges[[#This Row],[Vertex 2]],GroupVertices[Vertex],0)),1,1,"")</f>
        <v>21</v>
      </c>
      <c r="BF299" s="48">
        <v>0</v>
      </c>
      <c r="BG299" s="49">
        <v>0</v>
      </c>
      <c r="BH299" s="48">
        <v>1</v>
      </c>
      <c r="BI299" s="49">
        <v>3.125</v>
      </c>
      <c r="BJ299" s="48">
        <v>0</v>
      </c>
      <c r="BK299" s="49">
        <v>0</v>
      </c>
      <c r="BL299" s="48">
        <v>31</v>
      </c>
      <c r="BM299" s="49">
        <v>96.875</v>
      </c>
      <c r="BN299" s="48">
        <v>32</v>
      </c>
    </row>
    <row r="300" spans="1:66" ht="15">
      <c r="A300" s="65" t="s">
        <v>344</v>
      </c>
      <c r="B300" s="65" t="s">
        <v>344</v>
      </c>
      <c r="C300" s="66" t="s">
        <v>4149</v>
      </c>
      <c r="D300" s="67">
        <v>5.333333333333334</v>
      </c>
      <c r="E300" s="68"/>
      <c r="F300" s="69">
        <v>20.333333333333332</v>
      </c>
      <c r="G300" s="66"/>
      <c r="H300" s="70"/>
      <c r="I300" s="71"/>
      <c r="J300" s="71"/>
      <c r="K300" s="34" t="s">
        <v>65</v>
      </c>
      <c r="L300" s="78">
        <v>300</v>
      </c>
      <c r="M300" s="78"/>
      <c r="N300" s="73"/>
      <c r="O300" s="80" t="s">
        <v>210</v>
      </c>
      <c r="P300" s="82">
        <v>43655.451273148145</v>
      </c>
      <c r="Q300" s="80" t="s">
        <v>529</v>
      </c>
      <c r="R300" s="84" t="s">
        <v>616</v>
      </c>
      <c r="S300" s="80" t="s">
        <v>673</v>
      </c>
      <c r="T300" s="80" t="s">
        <v>781</v>
      </c>
      <c r="U300" s="84" t="s">
        <v>840</v>
      </c>
      <c r="V300" s="84" t="s">
        <v>840</v>
      </c>
      <c r="W300" s="82">
        <v>43655.451273148145</v>
      </c>
      <c r="X300" s="86">
        <v>43655</v>
      </c>
      <c r="Y300" s="88" t="s">
        <v>1113</v>
      </c>
      <c r="Z300" s="84" t="s">
        <v>1313</v>
      </c>
      <c r="AA300" s="80"/>
      <c r="AB300" s="80"/>
      <c r="AC300" s="88" t="s">
        <v>1517</v>
      </c>
      <c r="AD300" s="80"/>
      <c r="AE300" s="80" t="b">
        <v>0</v>
      </c>
      <c r="AF300" s="80">
        <v>0</v>
      </c>
      <c r="AG300" s="88" t="s">
        <v>1557</v>
      </c>
      <c r="AH300" s="80" t="b">
        <v>0</v>
      </c>
      <c r="AI300" s="80" t="s">
        <v>1573</v>
      </c>
      <c r="AJ300" s="80"/>
      <c r="AK300" s="88" t="s">
        <v>1557</v>
      </c>
      <c r="AL300" s="80" t="b">
        <v>0</v>
      </c>
      <c r="AM300" s="80">
        <v>0</v>
      </c>
      <c r="AN300" s="88" t="s">
        <v>1557</v>
      </c>
      <c r="AO300" s="80" t="s">
        <v>1592</v>
      </c>
      <c r="AP300" s="80" t="b">
        <v>0</v>
      </c>
      <c r="AQ300" s="88" t="s">
        <v>1517</v>
      </c>
      <c r="AR300" s="80" t="s">
        <v>210</v>
      </c>
      <c r="AS300" s="80">
        <v>0</v>
      </c>
      <c r="AT300" s="80">
        <v>0</v>
      </c>
      <c r="AU300" s="80"/>
      <c r="AV300" s="80"/>
      <c r="AW300" s="80"/>
      <c r="AX300" s="80"/>
      <c r="AY300" s="80"/>
      <c r="AZ300" s="80"/>
      <c r="BA300" s="80"/>
      <c r="BB300" s="80"/>
      <c r="BC300">
        <v>3</v>
      </c>
      <c r="BD300" s="79" t="str">
        <f>REPLACE(INDEX(GroupVertices[Group],MATCH(Edges[[#This Row],[Vertex 1]],GroupVertices[Vertex],0)),1,1,"")</f>
        <v>21</v>
      </c>
      <c r="BE300" s="79" t="str">
        <f>REPLACE(INDEX(GroupVertices[Group],MATCH(Edges[[#This Row],[Vertex 2]],GroupVertices[Vertex],0)),1,1,"")</f>
        <v>21</v>
      </c>
      <c r="BF300" s="48">
        <v>1</v>
      </c>
      <c r="BG300" s="49">
        <v>2.857142857142857</v>
      </c>
      <c r="BH300" s="48">
        <v>0</v>
      </c>
      <c r="BI300" s="49">
        <v>0</v>
      </c>
      <c r="BJ300" s="48">
        <v>0</v>
      </c>
      <c r="BK300" s="49">
        <v>0</v>
      </c>
      <c r="BL300" s="48">
        <v>34</v>
      </c>
      <c r="BM300" s="49">
        <v>97.14285714285714</v>
      </c>
      <c r="BN300" s="48">
        <v>35</v>
      </c>
    </row>
    <row r="301" spans="1:66" ht="15">
      <c r="A301" s="65" t="s">
        <v>344</v>
      </c>
      <c r="B301" s="65" t="s">
        <v>344</v>
      </c>
      <c r="C301" s="66" t="s">
        <v>4149</v>
      </c>
      <c r="D301" s="67">
        <v>5.333333333333334</v>
      </c>
      <c r="E301" s="68"/>
      <c r="F301" s="69">
        <v>20.333333333333332</v>
      </c>
      <c r="G301" s="66"/>
      <c r="H301" s="70"/>
      <c r="I301" s="71"/>
      <c r="J301" s="71"/>
      <c r="K301" s="34" t="s">
        <v>65</v>
      </c>
      <c r="L301" s="78">
        <v>301</v>
      </c>
      <c r="M301" s="78"/>
      <c r="N301" s="73"/>
      <c r="O301" s="80" t="s">
        <v>210</v>
      </c>
      <c r="P301" s="82">
        <v>43658.3875</v>
      </c>
      <c r="Q301" s="80" t="s">
        <v>530</v>
      </c>
      <c r="R301" s="84" t="s">
        <v>617</v>
      </c>
      <c r="S301" s="80" t="s">
        <v>671</v>
      </c>
      <c r="T301" s="80" t="s">
        <v>782</v>
      </c>
      <c r="U301" s="84" t="s">
        <v>841</v>
      </c>
      <c r="V301" s="84" t="s">
        <v>841</v>
      </c>
      <c r="W301" s="82">
        <v>43658.3875</v>
      </c>
      <c r="X301" s="86">
        <v>43658</v>
      </c>
      <c r="Y301" s="88" t="s">
        <v>1114</v>
      </c>
      <c r="Z301" s="84" t="s">
        <v>1314</v>
      </c>
      <c r="AA301" s="80"/>
      <c r="AB301" s="80"/>
      <c r="AC301" s="88" t="s">
        <v>1518</v>
      </c>
      <c r="AD301" s="80"/>
      <c r="AE301" s="80" t="b">
        <v>0</v>
      </c>
      <c r="AF301" s="80">
        <v>0</v>
      </c>
      <c r="AG301" s="88" t="s">
        <v>1557</v>
      </c>
      <c r="AH301" s="80" t="b">
        <v>0</v>
      </c>
      <c r="AI301" s="80" t="s">
        <v>1573</v>
      </c>
      <c r="AJ301" s="80"/>
      <c r="AK301" s="88" t="s">
        <v>1557</v>
      </c>
      <c r="AL301" s="80" t="b">
        <v>0</v>
      </c>
      <c r="AM301" s="80">
        <v>0</v>
      </c>
      <c r="AN301" s="88" t="s">
        <v>1557</v>
      </c>
      <c r="AO301" s="80" t="s">
        <v>1592</v>
      </c>
      <c r="AP301" s="80" t="b">
        <v>0</v>
      </c>
      <c r="AQ301" s="88" t="s">
        <v>1518</v>
      </c>
      <c r="AR301" s="80" t="s">
        <v>210</v>
      </c>
      <c r="AS301" s="80">
        <v>0</v>
      </c>
      <c r="AT301" s="80">
        <v>0</v>
      </c>
      <c r="AU301" s="80"/>
      <c r="AV301" s="80"/>
      <c r="AW301" s="80"/>
      <c r="AX301" s="80"/>
      <c r="AY301" s="80"/>
      <c r="AZ301" s="80"/>
      <c r="BA301" s="80"/>
      <c r="BB301" s="80"/>
      <c r="BC301">
        <v>3</v>
      </c>
      <c r="BD301" s="79" t="str">
        <f>REPLACE(INDEX(GroupVertices[Group],MATCH(Edges[[#This Row],[Vertex 1]],GroupVertices[Vertex],0)),1,1,"")</f>
        <v>21</v>
      </c>
      <c r="BE301" s="79" t="str">
        <f>REPLACE(INDEX(GroupVertices[Group],MATCH(Edges[[#This Row],[Vertex 2]],GroupVertices[Vertex],0)),1,1,"")</f>
        <v>21</v>
      </c>
      <c r="BF301" s="48">
        <v>0</v>
      </c>
      <c r="BG301" s="49">
        <v>0</v>
      </c>
      <c r="BH301" s="48">
        <v>1</v>
      </c>
      <c r="BI301" s="49">
        <v>2.380952380952381</v>
      </c>
      <c r="BJ301" s="48">
        <v>0</v>
      </c>
      <c r="BK301" s="49">
        <v>0</v>
      </c>
      <c r="BL301" s="48">
        <v>41</v>
      </c>
      <c r="BM301" s="49">
        <v>97.61904761904762</v>
      </c>
      <c r="BN301" s="48">
        <v>42</v>
      </c>
    </row>
    <row r="302" spans="1:66" ht="15">
      <c r="A302" s="65" t="s">
        <v>345</v>
      </c>
      <c r="B302" s="65" t="s">
        <v>351</v>
      </c>
      <c r="C302" s="66" t="s">
        <v>4147</v>
      </c>
      <c r="D302" s="67">
        <v>3</v>
      </c>
      <c r="E302" s="68"/>
      <c r="F302" s="69">
        <v>28</v>
      </c>
      <c r="G302" s="66"/>
      <c r="H302" s="70"/>
      <c r="I302" s="71"/>
      <c r="J302" s="71"/>
      <c r="K302" s="34" t="s">
        <v>65</v>
      </c>
      <c r="L302" s="78">
        <v>302</v>
      </c>
      <c r="M302" s="78"/>
      <c r="N302" s="73"/>
      <c r="O302" s="80" t="s">
        <v>438</v>
      </c>
      <c r="P302" s="82">
        <v>43658.469513888886</v>
      </c>
      <c r="Q302" s="80" t="s">
        <v>531</v>
      </c>
      <c r="R302" s="84" t="s">
        <v>618</v>
      </c>
      <c r="S302" s="80" t="s">
        <v>674</v>
      </c>
      <c r="T302" s="80" t="s">
        <v>783</v>
      </c>
      <c r="U302" s="80"/>
      <c r="V302" s="84" t="s">
        <v>934</v>
      </c>
      <c r="W302" s="82">
        <v>43658.469513888886</v>
      </c>
      <c r="X302" s="86">
        <v>43658</v>
      </c>
      <c r="Y302" s="88" t="s">
        <v>1115</v>
      </c>
      <c r="Z302" s="84" t="s">
        <v>1315</v>
      </c>
      <c r="AA302" s="80"/>
      <c r="AB302" s="80"/>
      <c r="AC302" s="88" t="s">
        <v>1519</v>
      </c>
      <c r="AD302" s="80"/>
      <c r="AE302" s="80" t="b">
        <v>0</v>
      </c>
      <c r="AF302" s="80">
        <v>0</v>
      </c>
      <c r="AG302" s="88" t="s">
        <v>1557</v>
      </c>
      <c r="AH302" s="80" t="b">
        <v>0</v>
      </c>
      <c r="AI302" s="80" t="s">
        <v>1573</v>
      </c>
      <c r="AJ302" s="80"/>
      <c r="AK302" s="88" t="s">
        <v>1557</v>
      </c>
      <c r="AL302" s="80" t="b">
        <v>0</v>
      </c>
      <c r="AM302" s="80">
        <v>1</v>
      </c>
      <c r="AN302" s="88" t="s">
        <v>1544</v>
      </c>
      <c r="AO302" s="80" t="s">
        <v>1609</v>
      </c>
      <c r="AP302" s="80" t="b">
        <v>0</v>
      </c>
      <c r="AQ302" s="88" t="s">
        <v>1544</v>
      </c>
      <c r="AR302" s="80" t="s">
        <v>210</v>
      </c>
      <c r="AS302" s="80">
        <v>0</v>
      </c>
      <c r="AT302" s="80">
        <v>0</v>
      </c>
      <c r="AU302" s="80"/>
      <c r="AV302" s="80"/>
      <c r="AW302" s="80"/>
      <c r="AX302" s="80"/>
      <c r="AY302" s="80"/>
      <c r="AZ302" s="80"/>
      <c r="BA302" s="80"/>
      <c r="BB302" s="80"/>
      <c r="BC302">
        <v>1</v>
      </c>
      <c r="BD302" s="79" t="str">
        <f>REPLACE(INDEX(GroupVertices[Group],MATCH(Edges[[#This Row],[Vertex 1]],GroupVertices[Vertex],0)),1,1,"")</f>
        <v>20</v>
      </c>
      <c r="BE302" s="79" t="str">
        <f>REPLACE(INDEX(GroupVertices[Group],MATCH(Edges[[#This Row],[Vertex 2]],GroupVertices[Vertex],0)),1,1,"")</f>
        <v>20</v>
      </c>
      <c r="BF302" s="48">
        <v>0</v>
      </c>
      <c r="BG302" s="49">
        <v>0</v>
      </c>
      <c r="BH302" s="48">
        <v>0</v>
      </c>
      <c r="BI302" s="49">
        <v>0</v>
      </c>
      <c r="BJ302" s="48">
        <v>0</v>
      </c>
      <c r="BK302" s="49">
        <v>0</v>
      </c>
      <c r="BL302" s="48">
        <v>20</v>
      </c>
      <c r="BM302" s="49">
        <v>100</v>
      </c>
      <c r="BN302" s="48">
        <v>20</v>
      </c>
    </row>
    <row r="303" spans="1:66" ht="15">
      <c r="A303" s="65" t="s">
        <v>346</v>
      </c>
      <c r="B303" s="65" t="s">
        <v>434</v>
      </c>
      <c r="C303" s="66" t="s">
        <v>4147</v>
      </c>
      <c r="D303" s="67">
        <v>3</v>
      </c>
      <c r="E303" s="68"/>
      <c r="F303" s="69">
        <v>28</v>
      </c>
      <c r="G303" s="66"/>
      <c r="H303" s="70"/>
      <c r="I303" s="71"/>
      <c r="J303" s="71"/>
      <c r="K303" s="34" t="s">
        <v>65</v>
      </c>
      <c r="L303" s="78">
        <v>303</v>
      </c>
      <c r="M303" s="78"/>
      <c r="N303" s="73"/>
      <c r="O303" s="80" t="s">
        <v>440</v>
      </c>
      <c r="P303" s="82">
        <v>43658.49122685185</v>
      </c>
      <c r="Q303" s="80" t="s">
        <v>532</v>
      </c>
      <c r="R303" s="80"/>
      <c r="S303" s="80"/>
      <c r="T303" s="80" t="s">
        <v>701</v>
      </c>
      <c r="U303" s="80"/>
      <c r="V303" s="84" t="s">
        <v>935</v>
      </c>
      <c r="W303" s="82">
        <v>43658.49122685185</v>
      </c>
      <c r="X303" s="86">
        <v>43658</v>
      </c>
      <c r="Y303" s="88" t="s">
        <v>1116</v>
      </c>
      <c r="Z303" s="84" t="s">
        <v>1316</v>
      </c>
      <c r="AA303" s="80"/>
      <c r="AB303" s="80"/>
      <c r="AC303" s="88" t="s">
        <v>1520</v>
      </c>
      <c r="AD303" s="88" t="s">
        <v>1556</v>
      </c>
      <c r="AE303" s="80" t="b">
        <v>0</v>
      </c>
      <c r="AF303" s="80">
        <v>0</v>
      </c>
      <c r="AG303" s="88" t="s">
        <v>1571</v>
      </c>
      <c r="AH303" s="80" t="b">
        <v>0</v>
      </c>
      <c r="AI303" s="80" t="s">
        <v>1573</v>
      </c>
      <c r="AJ303" s="80"/>
      <c r="AK303" s="88" t="s">
        <v>1557</v>
      </c>
      <c r="AL303" s="80" t="b">
        <v>0</v>
      </c>
      <c r="AM303" s="80">
        <v>0</v>
      </c>
      <c r="AN303" s="88" t="s">
        <v>1557</v>
      </c>
      <c r="AO303" s="80" t="s">
        <v>1590</v>
      </c>
      <c r="AP303" s="80" t="b">
        <v>0</v>
      </c>
      <c r="AQ303" s="88" t="s">
        <v>1556</v>
      </c>
      <c r="AR303" s="80" t="s">
        <v>210</v>
      </c>
      <c r="AS303" s="80">
        <v>0</v>
      </c>
      <c r="AT303" s="80">
        <v>0</v>
      </c>
      <c r="AU303" s="80"/>
      <c r="AV303" s="80"/>
      <c r="AW303" s="80"/>
      <c r="AX303" s="80"/>
      <c r="AY303" s="80"/>
      <c r="AZ303" s="80"/>
      <c r="BA303" s="80"/>
      <c r="BB303" s="80"/>
      <c r="BC303">
        <v>1</v>
      </c>
      <c r="BD303" s="79" t="str">
        <f>REPLACE(INDEX(GroupVertices[Group],MATCH(Edges[[#This Row],[Vertex 1]],GroupVertices[Vertex],0)),1,1,"")</f>
        <v>19</v>
      </c>
      <c r="BE303" s="79" t="str">
        <f>REPLACE(INDEX(GroupVertices[Group],MATCH(Edges[[#This Row],[Vertex 2]],GroupVertices[Vertex],0)),1,1,"")</f>
        <v>19</v>
      </c>
      <c r="BF303" s="48">
        <v>0</v>
      </c>
      <c r="BG303" s="49">
        <v>0</v>
      </c>
      <c r="BH303" s="48">
        <v>0</v>
      </c>
      <c r="BI303" s="49">
        <v>0</v>
      </c>
      <c r="BJ303" s="48">
        <v>0</v>
      </c>
      <c r="BK303" s="49">
        <v>0</v>
      </c>
      <c r="BL303" s="48">
        <v>10</v>
      </c>
      <c r="BM303" s="49">
        <v>100</v>
      </c>
      <c r="BN303" s="48">
        <v>10</v>
      </c>
    </row>
    <row r="304" spans="1:66" ht="15">
      <c r="A304" s="65" t="s">
        <v>347</v>
      </c>
      <c r="B304" s="65" t="s">
        <v>347</v>
      </c>
      <c r="C304" s="66" t="s">
        <v>4147</v>
      </c>
      <c r="D304" s="67">
        <v>3</v>
      </c>
      <c r="E304" s="68"/>
      <c r="F304" s="69">
        <v>28</v>
      </c>
      <c r="G304" s="66"/>
      <c r="H304" s="70"/>
      <c r="I304" s="71"/>
      <c r="J304" s="71"/>
      <c r="K304" s="34" t="s">
        <v>65</v>
      </c>
      <c r="L304" s="78">
        <v>304</v>
      </c>
      <c r="M304" s="78"/>
      <c r="N304" s="73"/>
      <c r="O304" s="80" t="s">
        <v>210</v>
      </c>
      <c r="P304" s="82">
        <v>43658.54017361111</v>
      </c>
      <c r="Q304" s="80" t="s">
        <v>533</v>
      </c>
      <c r="R304" s="84" t="s">
        <v>619</v>
      </c>
      <c r="S304" s="80" t="s">
        <v>675</v>
      </c>
      <c r="T304" s="80" t="s">
        <v>784</v>
      </c>
      <c r="U304" s="84" t="s">
        <v>842</v>
      </c>
      <c r="V304" s="84" t="s">
        <v>842</v>
      </c>
      <c r="W304" s="82">
        <v>43658.54017361111</v>
      </c>
      <c r="X304" s="86">
        <v>43658</v>
      </c>
      <c r="Y304" s="88" t="s">
        <v>1117</v>
      </c>
      <c r="Z304" s="84" t="s">
        <v>1317</v>
      </c>
      <c r="AA304" s="80"/>
      <c r="AB304" s="80"/>
      <c r="AC304" s="88" t="s">
        <v>1521</v>
      </c>
      <c r="AD304" s="80"/>
      <c r="AE304" s="80" t="b">
        <v>0</v>
      </c>
      <c r="AF304" s="80">
        <v>0</v>
      </c>
      <c r="AG304" s="88" t="s">
        <v>1557</v>
      </c>
      <c r="AH304" s="80" t="b">
        <v>0</v>
      </c>
      <c r="AI304" s="80" t="s">
        <v>1573</v>
      </c>
      <c r="AJ304" s="80"/>
      <c r="AK304" s="88" t="s">
        <v>1557</v>
      </c>
      <c r="AL304" s="80" t="b">
        <v>0</v>
      </c>
      <c r="AM304" s="80">
        <v>0</v>
      </c>
      <c r="AN304" s="88" t="s">
        <v>1557</v>
      </c>
      <c r="AO304" s="80" t="s">
        <v>1590</v>
      </c>
      <c r="AP304" s="80" t="b">
        <v>0</v>
      </c>
      <c r="AQ304" s="88" t="s">
        <v>1521</v>
      </c>
      <c r="AR304" s="80" t="s">
        <v>210</v>
      </c>
      <c r="AS304" s="80">
        <v>0</v>
      </c>
      <c r="AT304" s="80">
        <v>0</v>
      </c>
      <c r="AU304" s="80"/>
      <c r="AV304" s="80"/>
      <c r="AW304" s="80"/>
      <c r="AX304" s="80"/>
      <c r="AY304" s="80"/>
      <c r="AZ304" s="80"/>
      <c r="BA304" s="80"/>
      <c r="BB304" s="80"/>
      <c r="BC304">
        <v>1</v>
      </c>
      <c r="BD304" s="79" t="str">
        <f>REPLACE(INDEX(GroupVertices[Group],MATCH(Edges[[#This Row],[Vertex 1]],GroupVertices[Vertex],0)),1,1,"")</f>
        <v>2</v>
      </c>
      <c r="BE304" s="79" t="str">
        <f>REPLACE(INDEX(GroupVertices[Group],MATCH(Edges[[#This Row],[Vertex 2]],GroupVertices[Vertex],0)),1,1,"")</f>
        <v>2</v>
      </c>
      <c r="BF304" s="48">
        <v>0</v>
      </c>
      <c r="BG304" s="49">
        <v>0</v>
      </c>
      <c r="BH304" s="48">
        <v>1</v>
      </c>
      <c r="BI304" s="49">
        <v>2.6315789473684212</v>
      </c>
      <c r="BJ304" s="48">
        <v>0</v>
      </c>
      <c r="BK304" s="49">
        <v>0</v>
      </c>
      <c r="BL304" s="48">
        <v>37</v>
      </c>
      <c r="BM304" s="49">
        <v>97.36842105263158</v>
      </c>
      <c r="BN304" s="48">
        <v>38</v>
      </c>
    </row>
    <row r="305" spans="1:66" ht="15">
      <c r="A305" s="65" t="s">
        <v>348</v>
      </c>
      <c r="B305" s="65" t="s">
        <v>435</v>
      </c>
      <c r="C305" s="66" t="s">
        <v>4147</v>
      </c>
      <c r="D305" s="67">
        <v>3</v>
      </c>
      <c r="E305" s="68"/>
      <c r="F305" s="69">
        <v>28</v>
      </c>
      <c r="G305" s="66"/>
      <c r="H305" s="70"/>
      <c r="I305" s="71"/>
      <c r="J305" s="71"/>
      <c r="K305" s="34" t="s">
        <v>65</v>
      </c>
      <c r="L305" s="78">
        <v>305</v>
      </c>
      <c r="M305" s="78"/>
      <c r="N305" s="73"/>
      <c r="O305" s="80" t="s">
        <v>439</v>
      </c>
      <c r="P305" s="82">
        <v>43649.604421296295</v>
      </c>
      <c r="Q305" s="80" t="s">
        <v>534</v>
      </c>
      <c r="R305" s="84" t="s">
        <v>620</v>
      </c>
      <c r="S305" s="80" t="s">
        <v>647</v>
      </c>
      <c r="T305" s="80" t="s">
        <v>785</v>
      </c>
      <c r="U305" s="84" t="s">
        <v>843</v>
      </c>
      <c r="V305" s="84" t="s">
        <v>843</v>
      </c>
      <c r="W305" s="82">
        <v>43649.604421296295</v>
      </c>
      <c r="X305" s="86">
        <v>43649</v>
      </c>
      <c r="Y305" s="88" t="s">
        <v>1118</v>
      </c>
      <c r="Z305" s="84" t="s">
        <v>1318</v>
      </c>
      <c r="AA305" s="80"/>
      <c r="AB305" s="80"/>
      <c r="AC305" s="88" t="s">
        <v>1522</v>
      </c>
      <c r="AD305" s="80"/>
      <c r="AE305" s="80" t="b">
        <v>0</v>
      </c>
      <c r="AF305" s="80">
        <v>1</v>
      </c>
      <c r="AG305" s="88" t="s">
        <v>1557</v>
      </c>
      <c r="AH305" s="80" t="b">
        <v>0</v>
      </c>
      <c r="AI305" s="80" t="s">
        <v>1573</v>
      </c>
      <c r="AJ305" s="80"/>
      <c r="AK305" s="88" t="s">
        <v>1557</v>
      </c>
      <c r="AL305" s="80" t="b">
        <v>0</v>
      </c>
      <c r="AM305" s="80">
        <v>0</v>
      </c>
      <c r="AN305" s="88" t="s">
        <v>1557</v>
      </c>
      <c r="AO305" s="80" t="s">
        <v>1609</v>
      </c>
      <c r="AP305" s="80" t="b">
        <v>0</v>
      </c>
      <c r="AQ305" s="88" t="s">
        <v>1522</v>
      </c>
      <c r="AR305" s="80" t="s">
        <v>210</v>
      </c>
      <c r="AS305" s="80">
        <v>0</v>
      </c>
      <c r="AT305" s="80">
        <v>0</v>
      </c>
      <c r="AU305" s="80"/>
      <c r="AV305" s="80"/>
      <c r="AW305" s="80"/>
      <c r="AX305" s="80"/>
      <c r="AY305" s="80"/>
      <c r="AZ305" s="80"/>
      <c r="BA305" s="80"/>
      <c r="BB305" s="80"/>
      <c r="BC305">
        <v>1</v>
      </c>
      <c r="BD305" s="79" t="str">
        <f>REPLACE(INDEX(GroupVertices[Group],MATCH(Edges[[#This Row],[Vertex 1]],GroupVertices[Vertex],0)),1,1,"")</f>
        <v>6</v>
      </c>
      <c r="BE305" s="79" t="str">
        <f>REPLACE(INDEX(GroupVertices[Group],MATCH(Edges[[#This Row],[Vertex 2]],GroupVertices[Vertex],0)),1,1,"")</f>
        <v>6</v>
      </c>
      <c r="BF305" s="48">
        <v>2</v>
      </c>
      <c r="BG305" s="49">
        <v>5.714285714285714</v>
      </c>
      <c r="BH305" s="48">
        <v>0</v>
      </c>
      <c r="BI305" s="49">
        <v>0</v>
      </c>
      <c r="BJ305" s="48">
        <v>0</v>
      </c>
      <c r="BK305" s="49">
        <v>0</v>
      </c>
      <c r="BL305" s="48">
        <v>33</v>
      </c>
      <c r="BM305" s="49">
        <v>94.28571428571429</v>
      </c>
      <c r="BN305" s="48">
        <v>35</v>
      </c>
    </row>
    <row r="306" spans="1:66" ht="15">
      <c r="A306" s="65" t="s">
        <v>348</v>
      </c>
      <c r="B306" s="65" t="s">
        <v>436</v>
      </c>
      <c r="C306" s="66" t="s">
        <v>4147</v>
      </c>
      <c r="D306" s="67">
        <v>3</v>
      </c>
      <c r="E306" s="68"/>
      <c r="F306" s="69">
        <v>28</v>
      </c>
      <c r="G306" s="66"/>
      <c r="H306" s="70"/>
      <c r="I306" s="71"/>
      <c r="J306" s="71"/>
      <c r="K306" s="34" t="s">
        <v>65</v>
      </c>
      <c r="L306" s="78">
        <v>306</v>
      </c>
      <c r="M306" s="78"/>
      <c r="N306" s="73"/>
      <c r="O306" s="80" t="s">
        <v>439</v>
      </c>
      <c r="P306" s="82">
        <v>43656.5209375</v>
      </c>
      <c r="Q306" s="80" t="s">
        <v>535</v>
      </c>
      <c r="R306" s="84" t="s">
        <v>620</v>
      </c>
      <c r="S306" s="80" t="s">
        <v>647</v>
      </c>
      <c r="T306" s="80" t="s">
        <v>786</v>
      </c>
      <c r="U306" s="84" t="s">
        <v>844</v>
      </c>
      <c r="V306" s="84" t="s">
        <v>844</v>
      </c>
      <c r="W306" s="82">
        <v>43656.5209375</v>
      </c>
      <c r="X306" s="86">
        <v>43656</v>
      </c>
      <c r="Y306" s="88" t="s">
        <v>1119</v>
      </c>
      <c r="Z306" s="84" t="s">
        <v>1319</v>
      </c>
      <c r="AA306" s="80"/>
      <c r="AB306" s="80"/>
      <c r="AC306" s="88" t="s">
        <v>1523</v>
      </c>
      <c r="AD306" s="80"/>
      <c r="AE306" s="80" t="b">
        <v>0</v>
      </c>
      <c r="AF306" s="80">
        <v>0</v>
      </c>
      <c r="AG306" s="88" t="s">
        <v>1557</v>
      </c>
      <c r="AH306" s="80" t="b">
        <v>0</v>
      </c>
      <c r="AI306" s="80" t="s">
        <v>1573</v>
      </c>
      <c r="AJ306" s="80"/>
      <c r="AK306" s="88" t="s">
        <v>1557</v>
      </c>
      <c r="AL306" s="80" t="b">
        <v>0</v>
      </c>
      <c r="AM306" s="80">
        <v>0</v>
      </c>
      <c r="AN306" s="88" t="s">
        <v>1557</v>
      </c>
      <c r="AO306" s="80" t="s">
        <v>1609</v>
      </c>
      <c r="AP306" s="80" t="b">
        <v>0</v>
      </c>
      <c r="AQ306" s="88" t="s">
        <v>1523</v>
      </c>
      <c r="AR306" s="80" t="s">
        <v>210</v>
      </c>
      <c r="AS306" s="80">
        <v>0</v>
      </c>
      <c r="AT306" s="80">
        <v>0</v>
      </c>
      <c r="AU306" s="80"/>
      <c r="AV306" s="80"/>
      <c r="AW306" s="80"/>
      <c r="AX306" s="80"/>
      <c r="AY306" s="80"/>
      <c r="AZ306" s="80"/>
      <c r="BA306" s="80"/>
      <c r="BB306" s="80"/>
      <c r="BC306">
        <v>1</v>
      </c>
      <c r="BD306" s="79" t="str">
        <f>REPLACE(INDEX(GroupVertices[Group],MATCH(Edges[[#This Row],[Vertex 1]],GroupVertices[Vertex],0)),1,1,"")</f>
        <v>6</v>
      </c>
      <c r="BE306" s="79" t="str">
        <f>REPLACE(INDEX(GroupVertices[Group],MATCH(Edges[[#This Row],[Vertex 2]],GroupVertices[Vertex],0)),1,1,"")</f>
        <v>6</v>
      </c>
      <c r="BF306" s="48">
        <v>0</v>
      </c>
      <c r="BG306" s="49">
        <v>0</v>
      </c>
      <c r="BH306" s="48">
        <v>1</v>
      </c>
      <c r="BI306" s="49">
        <v>3.125</v>
      </c>
      <c r="BJ306" s="48">
        <v>0</v>
      </c>
      <c r="BK306" s="49">
        <v>0</v>
      </c>
      <c r="BL306" s="48">
        <v>31</v>
      </c>
      <c r="BM306" s="49">
        <v>96.875</v>
      </c>
      <c r="BN306" s="48">
        <v>32</v>
      </c>
    </row>
    <row r="307" spans="1:66" ht="15">
      <c r="A307" s="65" t="s">
        <v>348</v>
      </c>
      <c r="B307" s="65" t="s">
        <v>428</v>
      </c>
      <c r="C307" s="66" t="s">
        <v>4147</v>
      </c>
      <c r="D307" s="67">
        <v>3</v>
      </c>
      <c r="E307" s="68"/>
      <c r="F307" s="69">
        <v>28</v>
      </c>
      <c r="G307" s="66"/>
      <c r="H307" s="70"/>
      <c r="I307" s="71"/>
      <c r="J307" s="71"/>
      <c r="K307" s="34" t="s">
        <v>65</v>
      </c>
      <c r="L307" s="78">
        <v>307</v>
      </c>
      <c r="M307" s="78"/>
      <c r="N307" s="73"/>
      <c r="O307" s="80" t="s">
        <v>439</v>
      </c>
      <c r="P307" s="82">
        <v>43657.5209375</v>
      </c>
      <c r="Q307" s="80" t="s">
        <v>511</v>
      </c>
      <c r="R307" s="84" t="s">
        <v>606</v>
      </c>
      <c r="S307" s="80" t="s">
        <v>647</v>
      </c>
      <c r="T307" s="80" t="s">
        <v>755</v>
      </c>
      <c r="U307" s="80"/>
      <c r="V307" s="84" t="s">
        <v>936</v>
      </c>
      <c r="W307" s="82">
        <v>43657.5209375</v>
      </c>
      <c r="X307" s="86">
        <v>43657</v>
      </c>
      <c r="Y307" s="88" t="s">
        <v>1119</v>
      </c>
      <c r="Z307" s="84" t="s">
        <v>1320</v>
      </c>
      <c r="AA307" s="80"/>
      <c r="AB307" s="80"/>
      <c r="AC307" s="88" t="s">
        <v>1524</v>
      </c>
      <c r="AD307" s="80"/>
      <c r="AE307" s="80" t="b">
        <v>0</v>
      </c>
      <c r="AF307" s="80">
        <v>1</v>
      </c>
      <c r="AG307" s="88" t="s">
        <v>1568</v>
      </c>
      <c r="AH307" s="80" t="b">
        <v>0</v>
      </c>
      <c r="AI307" s="80" t="s">
        <v>1573</v>
      </c>
      <c r="AJ307" s="80"/>
      <c r="AK307" s="88" t="s">
        <v>1557</v>
      </c>
      <c r="AL307" s="80" t="b">
        <v>0</v>
      </c>
      <c r="AM307" s="80">
        <v>1</v>
      </c>
      <c r="AN307" s="88" t="s">
        <v>1557</v>
      </c>
      <c r="AO307" s="80" t="s">
        <v>1609</v>
      </c>
      <c r="AP307" s="80" t="b">
        <v>0</v>
      </c>
      <c r="AQ307" s="88" t="s">
        <v>1524</v>
      </c>
      <c r="AR307" s="80" t="s">
        <v>210</v>
      </c>
      <c r="AS307" s="80">
        <v>0</v>
      </c>
      <c r="AT307" s="80">
        <v>0</v>
      </c>
      <c r="AU307" s="80"/>
      <c r="AV307" s="80"/>
      <c r="AW307" s="80"/>
      <c r="AX307" s="80"/>
      <c r="AY307" s="80"/>
      <c r="AZ307" s="80"/>
      <c r="BA307" s="80"/>
      <c r="BB307" s="80"/>
      <c r="BC307">
        <v>1</v>
      </c>
      <c r="BD307" s="79" t="str">
        <f>REPLACE(INDEX(GroupVertices[Group],MATCH(Edges[[#This Row],[Vertex 1]],GroupVertices[Vertex],0)),1,1,"")</f>
        <v>6</v>
      </c>
      <c r="BE307" s="79" t="str">
        <f>REPLACE(INDEX(GroupVertices[Group],MATCH(Edges[[#This Row],[Vertex 2]],GroupVertices[Vertex],0)),1,1,"")</f>
        <v>6</v>
      </c>
      <c r="BF307" s="48"/>
      <c r="BG307" s="49"/>
      <c r="BH307" s="48"/>
      <c r="BI307" s="49"/>
      <c r="BJ307" s="48"/>
      <c r="BK307" s="49"/>
      <c r="BL307" s="48"/>
      <c r="BM307" s="49"/>
      <c r="BN307" s="48"/>
    </row>
    <row r="308" spans="1:66" ht="15">
      <c r="A308" s="65" t="s">
        <v>348</v>
      </c>
      <c r="B308" s="65" t="s">
        <v>429</v>
      </c>
      <c r="C308" s="66" t="s">
        <v>4147</v>
      </c>
      <c r="D308" s="67">
        <v>3</v>
      </c>
      <c r="E308" s="68"/>
      <c r="F308" s="69">
        <v>28</v>
      </c>
      <c r="G308" s="66"/>
      <c r="H308" s="70"/>
      <c r="I308" s="71"/>
      <c r="J308" s="71"/>
      <c r="K308" s="34" t="s">
        <v>65</v>
      </c>
      <c r="L308" s="78">
        <v>308</v>
      </c>
      <c r="M308" s="78"/>
      <c r="N308" s="73"/>
      <c r="O308" s="80" t="s">
        <v>440</v>
      </c>
      <c r="P308" s="82">
        <v>43657.5209375</v>
      </c>
      <c r="Q308" s="80" t="s">
        <v>511</v>
      </c>
      <c r="R308" s="84" t="s">
        <v>606</v>
      </c>
      <c r="S308" s="80" t="s">
        <v>647</v>
      </c>
      <c r="T308" s="80" t="s">
        <v>755</v>
      </c>
      <c r="U308" s="80"/>
      <c r="V308" s="84" t="s">
        <v>936</v>
      </c>
      <c r="W308" s="82">
        <v>43657.5209375</v>
      </c>
      <c r="X308" s="86">
        <v>43657</v>
      </c>
      <c r="Y308" s="88" t="s">
        <v>1119</v>
      </c>
      <c r="Z308" s="84" t="s">
        <v>1320</v>
      </c>
      <c r="AA308" s="80"/>
      <c r="AB308" s="80"/>
      <c r="AC308" s="88" t="s">
        <v>1524</v>
      </c>
      <c r="AD308" s="80"/>
      <c r="AE308" s="80" t="b">
        <v>0</v>
      </c>
      <c r="AF308" s="80">
        <v>1</v>
      </c>
      <c r="AG308" s="88" t="s">
        <v>1568</v>
      </c>
      <c r="AH308" s="80" t="b">
        <v>0</v>
      </c>
      <c r="AI308" s="80" t="s">
        <v>1573</v>
      </c>
      <c r="AJ308" s="80"/>
      <c r="AK308" s="88" t="s">
        <v>1557</v>
      </c>
      <c r="AL308" s="80" t="b">
        <v>0</v>
      </c>
      <c r="AM308" s="80">
        <v>1</v>
      </c>
      <c r="AN308" s="88" t="s">
        <v>1557</v>
      </c>
      <c r="AO308" s="80" t="s">
        <v>1609</v>
      </c>
      <c r="AP308" s="80" t="b">
        <v>0</v>
      </c>
      <c r="AQ308" s="88" t="s">
        <v>1524</v>
      </c>
      <c r="AR308" s="80" t="s">
        <v>210</v>
      </c>
      <c r="AS308" s="80">
        <v>0</v>
      </c>
      <c r="AT308" s="80">
        <v>0</v>
      </c>
      <c r="AU308" s="80"/>
      <c r="AV308" s="80"/>
      <c r="AW308" s="80"/>
      <c r="AX308" s="80"/>
      <c r="AY308" s="80"/>
      <c r="AZ308" s="80"/>
      <c r="BA308" s="80"/>
      <c r="BB308" s="80"/>
      <c r="BC308">
        <v>1</v>
      </c>
      <c r="BD308" s="79" t="str">
        <f>REPLACE(INDEX(GroupVertices[Group],MATCH(Edges[[#This Row],[Vertex 1]],GroupVertices[Vertex],0)),1,1,"")</f>
        <v>6</v>
      </c>
      <c r="BE308" s="79" t="str">
        <f>REPLACE(INDEX(GroupVertices[Group],MATCH(Edges[[#This Row],[Vertex 2]],GroupVertices[Vertex],0)),1,1,"")</f>
        <v>6</v>
      </c>
      <c r="BF308" s="48">
        <v>1</v>
      </c>
      <c r="BG308" s="49">
        <v>3.4482758620689653</v>
      </c>
      <c r="BH308" s="48">
        <v>1</v>
      </c>
      <c r="BI308" s="49">
        <v>3.4482758620689653</v>
      </c>
      <c r="BJ308" s="48">
        <v>0</v>
      </c>
      <c r="BK308" s="49">
        <v>0</v>
      </c>
      <c r="BL308" s="48">
        <v>27</v>
      </c>
      <c r="BM308" s="49">
        <v>93.10344827586206</v>
      </c>
      <c r="BN308" s="48">
        <v>29</v>
      </c>
    </row>
    <row r="309" spans="1:66" ht="15">
      <c r="A309" s="65" t="s">
        <v>348</v>
      </c>
      <c r="B309" s="65" t="s">
        <v>437</v>
      </c>
      <c r="C309" s="66" t="s">
        <v>4147</v>
      </c>
      <c r="D309" s="67">
        <v>3</v>
      </c>
      <c r="E309" s="68"/>
      <c r="F309" s="69">
        <v>28</v>
      </c>
      <c r="G309" s="66"/>
      <c r="H309" s="70"/>
      <c r="I309" s="71"/>
      <c r="J309" s="71"/>
      <c r="K309" s="34" t="s">
        <v>65</v>
      </c>
      <c r="L309" s="78">
        <v>309</v>
      </c>
      <c r="M309" s="78"/>
      <c r="N309" s="73"/>
      <c r="O309" s="80" t="s">
        <v>440</v>
      </c>
      <c r="P309" s="82">
        <v>43658.60445601852</v>
      </c>
      <c r="Q309" s="80" t="s">
        <v>536</v>
      </c>
      <c r="R309" s="84" t="s">
        <v>621</v>
      </c>
      <c r="S309" s="80" t="s">
        <v>647</v>
      </c>
      <c r="T309" s="80" t="s">
        <v>787</v>
      </c>
      <c r="U309" s="84" t="s">
        <v>845</v>
      </c>
      <c r="V309" s="84" t="s">
        <v>845</v>
      </c>
      <c r="W309" s="82">
        <v>43658.60445601852</v>
      </c>
      <c r="X309" s="86">
        <v>43658</v>
      </c>
      <c r="Y309" s="88" t="s">
        <v>1120</v>
      </c>
      <c r="Z309" s="84" t="s">
        <v>1321</v>
      </c>
      <c r="AA309" s="80"/>
      <c r="AB309" s="80"/>
      <c r="AC309" s="88" t="s">
        <v>1525</v>
      </c>
      <c r="AD309" s="80"/>
      <c r="AE309" s="80" t="b">
        <v>0</v>
      </c>
      <c r="AF309" s="80">
        <v>0</v>
      </c>
      <c r="AG309" s="88" t="s">
        <v>1572</v>
      </c>
      <c r="AH309" s="80" t="b">
        <v>0</v>
      </c>
      <c r="AI309" s="80" t="s">
        <v>1573</v>
      </c>
      <c r="AJ309" s="80"/>
      <c r="AK309" s="88" t="s">
        <v>1557</v>
      </c>
      <c r="AL309" s="80" t="b">
        <v>0</v>
      </c>
      <c r="AM309" s="80">
        <v>0</v>
      </c>
      <c r="AN309" s="88" t="s">
        <v>1557</v>
      </c>
      <c r="AO309" s="80" t="s">
        <v>1609</v>
      </c>
      <c r="AP309" s="80" t="b">
        <v>0</v>
      </c>
      <c r="AQ309" s="88" t="s">
        <v>1525</v>
      </c>
      <c r="AR309" s="80" t="s">
        <v>210</v>
      </c>
      <c r="AS309" s="80">
        <v>0</v>
      </c>
      <c r="AT309" s="80">
        <v>0</v>
      </c>
      <c r="AU309" s="80"/>
      <c r="AV309" s="80"/>
      <c r="AW309" s="80"/>
      <c r="AX309" s="80"/>
      <c r="AY309" s="80"/>
      <c r="AZ309" s="80"/>
      <c r="BA309" s="80"/>
      <c r="BB309" s="80"/>
      <c r="BC309">
        <v>1</v>
      </c>
      <c r="BD309" s="79" t="str">
        <f>REPLACE(INDEX(GroupVertices[Group],MATCH(Edges[[#This Row],[Vertex 1]],GroupVertices[Vertex],0)),1,1,"")</f>
        <v>6</v>
      </c>
      <c r="BE309" s="79" t="str">
        <f>REPLACE(INDEX(GroupVertices[Group],MATCH(Edges[[#This Row],[Vertex 2]],GroupVertices[Vertex],0)),1,1,"")</f>
        <v>6</v>
      </c>
      <c r="BF309" s="48">
        <v>0</v>
      </c>
      <c r="BG309" s="49">
        <v>0</v>
      </c>
      <c r="BH309" s="48">
        <v>0</v>
      </c>
      <c r="BI309" s="49">
        <v>0</v>
      </c>
      <c r="BJ309" s="48">
        <v>0</v>
      </c>
      <c r="BK309" s="49">
        <v>0</v>
      </c>
      <c r="BL309" s="48">
        <v>36</v>
      </c>
      <c r="BM309" s="49">
        <v>100</v>
      </c>
      <c r="BN309" s="48">
        <v>36</v>
      </c>
    </row>
    <row r="310" spans="1:66" ht="15">
      <c r="A310" s="65" t="s">
        <v>348</v>
      </c>
      <c r="B310" s="65" t="s">
        <v>348</v>
      </c>
      <c r="C310" s="66" t="s">
        <v>4151</v>
      </c>
      <c r="D310" s="67">
        <v>10</v>
      </c>
      <c r="E310" s="68"/>
      <c r="F310" s="69">
        <v>5</v>
      </c>
      <c r="G310" s="66"/>
      <c r="H310" s="70"/>
      <c r="I310" s="71"/>
      <c r="J310" s="71"/>
      <c r="K310" s="34" t="s">
        <v>65</v>
      </c>
      <c r="L310" s="78">
        <v>310</v>
      </c>
      <c r="M310" s="78"/>
      <c r="N310" s="73"/>
      <c r="O310" s="80" t="s">
        <v>210</v>
      </c>
      <c r="P310" s="82">
        <v>43649.771006944444</v>
      </c>
      <c r="Q310" s="80" t="s">
        <v>537</v>
      </c>
      <c r="R310" s="84" t="s">
        <v>622</v>
      </c>
      <c r="S310" s="80" t="s">
        <v>647</v>
      </c>
      <c r="T310" s="80" t="s">
        <v>788</v>
      </c>
      <c r="U310" s="84" t="s">
        <v>846</v>
      </c>
      <c r="V310" s="84" t="s">
        <v>846</v>
      </c>
      <c r="W310" s="82">
        <v>43649.771006944444</v>
      </c>
      <c r="X310" s="86">
        <v>43649</v>
      </c>
      <c r="Y310" s="88" t="s">
        <v>1121</v>
      </c>
      <c r="Z310" s="84" t="s">
        <v>1322</v>
      </c>
      <c r="AA310" s="80"/>
      <c r="AB310" s="80"/>
      <c r="AC310" s="88" t="s">
        <v>1526</v>
      </c>
      <c r="AD310" s="80"/>
      <c r="AE310" s="80" t="b">
        <v>0</v>
      </c>
      <c r="AF310" s="80">
        <v>1</v>
      </c>
      <c r="AG310" s="88" t="s">
        <v>1557</v>
      </c>
      <c r="AH310" s="80" t="b">
        <v>0</v>
      </c>
      <c r="AI310" s="80" t="s">
        <v>1573</v>
      </c>
      <c r="AJ310" s="80"/>
      <c r="AK310" s="88" t="s">
        <v>1557</v>
      </c>
      <c r="AL310" s="80" t="b">
        <v>0</v>
      </c>
      <c r="AM310" s="80">
        <v>0</v>
      </c>
      <c r="AN310" s="88" t="s">
        <v>1557</v>
      </c>
      <c r="AO310" s="80" t="s">
        <v>1609</v>
      </c>
      <c r="AP310" s="80" t="b">
        <v>0</v>
      </c>
      <c r="AQ310" s="88" t="s">
        <v>1526</v>
      </c>
      <c r="AR310" s="80" t="s">
        <v>210</v>
      </c>
      <c r="AS310" s="80">
        <v>0</v>
      </c>
      <c r="AT310" s="80">
        <v>0</v>
      </c>
      <c r="AU310" s="80"/>
      <c r="AV310" s="80"/>
      <c r="AW310" s="80"/>
      <c r="AX310" s="80"/>
      <c r="AY310" s="80"/>
      <c r="AZ310" s="80"/>
      <c r="BA310" s="80"/>
      <c r="BB310" s="80"/>
      <c r="BC310">
        <v>15</v>
      </c>
      <c r="BD310" s="79" t="str">
        <f>REPLACE(INDEX(GroupVertices[Group],MATCH(Edges[[#This Row],[Vertex 1]],GroupVertices[Vertex],0)),1,1,"")</f>
        <v>6</v>
      </c>
      <c r="BE310" s="79" t="str">
        <f>REPLACE(INDEX(GroupVertices[Group],MATCH(Edges[[#This Row],[Vertex 2]],GroupVertices[Vertex],0)),1,1,"")</f>
        <v>6</v>
      </c>
      <c r="BF310" s="48">
        <v>1</v>
      </c>
      <c r="BG310" s="49">
        <v>2.7027027027027026</v>
      </c>
      <c r="BH310" s="48">
        <v>0</v>
      </c>
      <c r="BI310" s="49">
        <v>0</v>
      </c>
      <c r="BJ310" s="48">
        <v>0</v>
      </c>
      <c r="BK310" s="49">
        <v>0</v>
      </c>
      <c r="BL310" s="48">
        <v>36</v>
      </c>
      <c r="BM310" s="49">
        <v>97.29729729729729</v>
      </c>
      <c r="BN310" s="48">
        <v>37</v>
      </c>
    </row>
    <row r="311" spans="1:66" ht="15">
      <c r="A311" s="65" t="s">
        <v>348</v>
      </c>
      <c r="B311" s="65" t="s">
        <v>348</v>
      </c>
      <c r="C311" s="66" t="s">
        <v>4151</v>
      </c>
      <c r="D311" s="67">
        <v>10</v>
      </c>
      <c r="E311" s="68"/>
      <c r="F311" s="69">
        <v>5</v>
      </c>
      <c r="G311" s="66"/>
      <c r="H311" s="70"/>
      <c r="I311" s="71"/>
      <c r="J311" s="71"/>
      <c r="K311" s="34" t="s">
        <v>65</v>
      </c>
      <c r="L311" s="78">
        <v>311</v>
      </c>
      <c r="M311" s="78"/>
      <c r="N311" s="73"/>
      <c r="O311" s="80" t="s">
        <v>210</v>
      </c>
      <c r="P311" s="82">
        <v>43650.604537037034</v>
      </c>
      <c r="Q311" s="80" t="s">
        <v>538</v>
      </c>
      <c r="R311" s="84" t="s">
        <v>623</v>
      </c>
      <c r="S311" s="80" t="s">
        <v>647</v>
      </c>
      <c r="T311" s="80" t="s">
        <v>789</v>
      </c>
      <c r="U311" s="80"/>
      <c r="V311" s="84" t="s">
        <v>936</v>
      </c>
      <c r="W311" s="82">
        <v>43650.604537037034</v>
      </c>
      <c r="X311" s="86">
        <v>43650</v>
      </c>
      <c r="Y311" s="88" t="s">
        <v>1122</v>
      </c>
      <c r="Z311" s="84" t="s">
        <v>1323</v>
      </c>
      <c r="AA311" s="80"/>
      <c r="AB311" s="80"/>
      <c r="AC311" s="88" t="s">
        <v>1527</v>
      </c>
      <c r="AD311" s="80"/>
      <c r="AE311" s="80" t="b">
        <v>0</v>
      </c>
      <c r="AF311" s="80">
        <v>0</v>
      </c>
      <c r="AG311" s="88" t="s">
        <v>1557</v>
      </c>
      <c r="AH311" s="80" t="b">
        <v>0</v>
      </c>
      <c r="AI311" s="80" t="s">
        <v>1573</v>
      </c>
      <c r="AJ311" s="80"/>
      <c r="AK311" s="88" t="s">
        <v>1557</v>
      </c>
      <c r="AL311" s="80" t="b">
        <v>0</v>
      </c>
      <c r="AM311" s="80">
        <v>0</v>
      </c>
      <c r="AN311" s="88" t="s">
        <v>1557</v>
      </c>
      <c r="AO311" s="80" t="s">
        <v>1609</v>
      </c>
      <c r="AP311" s="80" t="b">
        <v>0</v>
      </c>
      <c r="AQ311" s="88" t="s">
        <v>1527</v>
      </c>
      <c r="AR311" s="80" t="s">
        <v>210</v>
      </c>
      <c r="AS311" s="80">
        <v>0</v>
      </c>
      <c r="AT311" s="80">
        <v>0</v>
      </c>
      <c r="AU311" s="80"/>
      <c r="AV311" s="80"/>
      <c r="AW311" s="80"/>
      <c r="AX311" s="80"/>
      <c r="AY311" s="80"/>
      <c r="AZ311" s="80"/>
      <c r="BA311" s="80"/>
      <c r="BB311" s="80"/>
      <c r="BC311">
        <v>15</v>
      </c>
      <c r="BD311" s="79" t="str">
        <f>REPLACE(INDEX(GroupVertices[Group],MATCH(Edges[[#This Row],[Vertex 1]],GroupVertices[Vertex],0)),1,1,"")</f>
        <v>6</v>
      </c>
      <c r="BE311" s="79" t="str">
        <f>REPLACE(INDEX(GroupVertices[Group],MATCH(Edges[[#This Row],[Vertex 2]],GroupVertices[Vertex],0)),1,1,"")</f>
        <v>6</v>
      </c>
      <c r="BF311" s="48">
        <v>0</v>
      </c>
      <c r="BG311" s="49">
        <v>0</v>
      </c>
      <c r="BH311" s="48">
        <v>1</v>
      </c>
      <c r="BI311" s="49">
        <v>3.4482758620689653</v>
      </c>
      <c r="BJ311" s="48">
        <v>0</v>
      </c>
      <c r="BK311" s="49">
        <v>0</v>
      </c>
      <c r="BL311" s="48">
        <v>28</v>
      </c>
      <c r="BM311" s="49">
        <v>96.55172413793103</v>
      </c>
      <c r="BN311" s="48">
        <v>29</v>
      </c>
    </row>
    <row r="312" spans="1:66" ht="15">
      <c r="A312" s="65" t="s">
        <v>348</v>
      </c>
      <c r="B312" s="65" t="s">
        <v>348</v>
      </c>
      <c r="C312" s="66" t="s">
        <v>4151</v>
      </c>
      <c r="D312" s="67">
        <v>10</v>
      </c>
      <c r="E312" s="68"/>
      <c r="F312" s="69">
        <v>5</v>
      </c>
      <c r="G312" s="66"/>
      <c r="H312" s="70"/>
      <c r="I312" s="71"/>
      <c r="J312" s="71"/>
      <c r="K312" s="34" t="s">
        <v>65</v>
      </c>
      <c r="L312" s="78">
        <v>312</v>
      </c>
      <c r="M312" s="78"/>
      <c r="N312" s="73"/>
      <c r="O312" s="80" t="s">
        <v>210</v>
      </c>
      <c r="P312" s="82">
        <v>43650.77104166667</v>
      </c>
      <c r="Q312" s="80" t="s">
        <v>539</v>
      </c>
      <c r="R312" s="84" t="s">
        <v>621</v>
      </c>
      <c r="S312" s="80" t="s">
        <v>647</v>
      </c>
      <c r="T312" s="80" t="s">
        <v>790</v>
      </c>
      <c r="U312" s="84" t="s">
        <v>847</v>
      </c>
      <c r="V312" s="84" t="s">
        <v>847</v>
      </c>
      <c r="W312" s="82">
        <v>43650.77104166667</v>
      </c>
      <c r="X312" s="86">
        <v>43650</v>
      </c>
      <c r="Y312" s="88" t="s">
        <v>1123</v>
      </c>
      <c r="Z312" s="84" t="s">
        <v>1324</v>
      </c>
      <c r="AA312" s="80"/>
      <c r="AB312" s="80"/>
      <c r="AC312" s="88" t="s">
        <v>1528</v>
      </c>
      <c r="AD312" s="80"/>
      <c r="AE312" s="80" t="b">
        <v>0</v>
      </c>
      <c r="AF312" s="80">
        <v>0</v>
      </c>
      <c r="AG312" s="88" t="s">
        <v>1557</v>
      </c>
      <c r="AH312" s="80" t="b">
        <v>0</v>
      </c>
      <c r="AI312" s="80" t="s">
        <v>1573</v>
      </c>
      <c r="AJ312" s="80"/>
      <c r="AK312" s="88" t="s">
        <v>1557</v>
      </c>
      <c r="AL312" s="80" t="b">
        <v>0</v>
      </c>
      <c r="AM312" s="80">
        <v>0</v>
      </c>
      <c r="AN312" s="88" t="s">
        <v>1557</v>
      </c>
      <c r="AO312" s="80" t="s">
        <v>1609</v>
      </c>
      <c r="AP312" s="80" t="b">
        <v>0</v>
      </c>
      <c r="AQ312" s="88" t="s">
        <v>1528</v>
      </c>
      <c r="AR312" s="80" t="s">
        <v>210</v>
      </c>
      <c r="AS312" s="80">
        <v>0</v>
      </c>
      <c r="AT312" s="80">
        <v>0</v>
      </c>
      <c r="AU312" s="80"/>
      <c r="AV312" s="80"/>
      <c r="AW312" s="80"/>
      <c r="AX312" s="80"/>
      <c r="AY312" s="80"/>
      <c r="AZ312" s="80"/>
      <c r="BA312" s="80"/>
      <c r="BB312" s="80"/>
      <c r="BC312">
        <v>15</v>
      </c>
      <c r="BD312" s="79" t="str">
        <f>REPLACE(INDEX(GroupVertices[Group],MATCH(Edges[[#This Row],[Vertex 1]],GroupVertices[Vertex],0)),1,1,"")</f>
        <v>6</v>
      </c>
      <c r="BE312" s="79" t="str">
        <f>REPLACE(INDEX(GroupVertices[Group],MATCH(Edges[[#This Row],[Vertex 2]],GroupVertices[Vertex],0)),1,1,"")</f>
        <v>6</v>
      </c>
      <c r="BF312" s="48">
        <v>1</v>
      </c>
      <c r="BG312" s="49">
        <v>2.4390243902439024</v>
      </c>
      <c r="BH312" s="48">
        <v>0</v>
      </c>
      <c r="BI312" s="49">
        <v>0</v>
      </c>
      <c r="BJ312" s="48">
        <v>0</v>
      </c>
      <c r="BK312" s="49">
        <v>0</v>
      </c>
      <c r="BL312" s="48">
        <v>40</v>
      </c>
      <c r="BM312" s="49">
        <v>97.5609756097561</v>
      </c>
      <c r="BN312" s="48">
        <v>41</v>
      </c>
    </row>
    <row r="313" spans="1:66" ht="15">
      <c r="A313" s="65" t="s">
        <v>348</v>
      </c>
      <c r="B313" s="65" t="s">
        <v>348</v>
      </c>
      <c r="C313" s="66" t="s">
        <v>4151</v>
      </c>
      <c r="D313" s="67">
        <v>10</v>
      </c>
      <c r="E313" s="68"/>
      <c r="F313" s="69">
        <v>5</v>
      </c>
      <c r="G313" s="66"/>
      <c r="H313" s="70"/>
      <c r="I313" s="71"/>
      <c r="J313" s="71"/>
      <c r="K313" s="34" t="s">
        <v>65</v>
      </c>
      <c r="L313" s="78">
        <v>313</v>
      </c>
      <c r="M313" s="78"/>
      <c r="N313" s="73"/>
      <c r="O313" s="80" t="s">
        <v>210</v>
      </c>
      <c r="P313" s="82">
        <v>43651.77103009259</v>
      </c>
      <c r="Q313" s="80" t="s">
        <v>540</v>
      </c>
      <c r="R313" s="84" t="s">
        <v>624</v>
      </c>
      <c r="S313" s="80" t="s">
        <v>647</v>
      </c>
      <c r="T313" s="80" t="s">
        <v>791</v>
      </c>
      <c r="U313" s="84" t="s">
        <v>848</v>
      </c>
      <c r="V313" s="84" t="s">
        <v>848</v>
      </c>
      <c r="W313" s="82">
        <v>43651.77103009259</v>
      </c>
      <c r="X313" s="86">
        <v>43651</v>
      </c>
      <c r="Y313" s="88" t="s">
        <v>1124</v>
      </c>
      <c r="Z313" s="84" t="s">
        <v>1325</v>
      </c>
      <c r="AA313" s="80"/>
      <c r="AB313" s="80"/>
      <c r="AC313" s="88" t="s">
        <v>1529</v>
      </c>
      <c r="AD313" s="80"/>
      <c r="AE313" s="80" t="b">
        <v>0</v>
      </c>
      <c r="AF313" s="80">
        <v>0</v>
      </c>
      <c r="AG313" s="88" t="s">
        <v>1557</v>
      </c>
      <c r="AH313" s="80" t="b">
        <v>0</v>
      </c>
      <c r="AI313" s="80" t="s">
        <v>1573</v>
      </c>
      <c r="AJ313" s="80"/>
      <c r="AK313" s="88" t="s">
        <v>1557</v>
      </c>
      <c r="AL313" s="80" t="b">
        <v>0</v>
      </c>
      <c r="AM313" s="80">
        <v>0</v>
      </c>
      <c r="AN313" s="88" t="s">
        <v>1557</v>
      </c>
      <c r="AO313" s="80" t="s">
        <v>1609</v>
      </c>
      <c r="AP313" s="80" t="b">
        <v>0</v>
      </c>
      <c r="AQ313" s="88" t="s">
        <v>1529</v>
      </c>
      <c r="AR313" s="80" t="s">
        <v>210</v>
      </c>
      <c r="AS313" s="80">
        <v>0</v>
      </c>
      <c r="AT313" s="80">
        <v>0</v>
      </c>
      <c r="AU313" s="80"/>
      <c r="AV313" s="80"/>
      <c r="AW313" s="80"/>
      <c r="AX313" s="80"/>
      <c r="AY313" s="80"/>
      <c r="AZ313" s="80"/>
      <c r="BA313" s="80"/>
      <c r="BB313" s="80"/>
      <c r="BC313">
        <v>15</v>
      </c>
      <c r="BD313" s="79" t="str">
        <f>REPLACE(INDEX(GroupVertices[Group],MATCH(Edges[[#This Row],[Vertex 1]],GroupVertices[Vertex],0)),1,1,"")</f>
        <v>6</v>
      </c>
      <c r="BE313" s="79" t="str">
        <f>REPLACE(INDEX(GroupVertices[Group],MATCH(Edges[[#This Row],[Vertex 2]],GroupVertices[Vertex],0)),1,1,"")</f>
        <v>6</v>
      </c>
      <c r="BF313" s="48">
        <v>1</v>
      </c>
      <c r="BG313" s="49">
        <v>3.5714285714285716</v>
      </c>
      <c r="BH313" s="48">
        <v>1</v>
      </c>
      <c r="BI313" s="49">
        <v>3.5714285714285716</v>
      </c>
      <c r="BJ313" s="48">
        <v>0</v>
      </c>
      <c r="BK313" s="49">
        <v>0</v>
      </c>
      <c r="BL313" s="48">
        <v>26</v>
      </c>
      <c r="BM313" s="49">
        <v>92.85714285714286</v>
      </c>
      <c r="BN313" s="48">
        <v>28</v>
      </c>
    </row>
    <row r="314" spans="1:66" ht="15">
      <c r="A314" s="65" t="s">
        <v>348</v>
      </c>
      <c r="B314" s="65" t="s">
        <v>348</v>
      </c>
      <c r="C314" s="66" t="s">
        <v>4151</v>
      </c>
      <c r="D314" s="67">
        <v>10</v>
      </c>
      <c r="E314" s="68"/>
      <c r="F314" s="69">
        <v>5</v>
      </c>
      <c r="G314" s="66"/>
      <c r="H314" s="70"/>
      <c r="I314" s="71"/>
      <c r="J314" s="71"/>
      <c r="K314" s="34" t="s">
        <v>65</v>
      </c>
      <c r="L314" s="78">
        <v>314</v>
      </c>
      <c r="M314" s="78"/>
      <c r="N314" s="73"/>
      <c r="O314" s="80" t="s">
        <v>210</v>
      </c>
      <c r="P314" s="82">
        <v>43652.43761574074</v>
      </c>
      <c r="Q314" s="80" t="s">
        <v>541</v>
      </c>
      <c r="R314" s="84" t="s">
        <v>620</v>
      </c>
      <c r="S314" s="80" t="s">
        <v>647</v>
      </c>
      <c r="T314" s="80" t="s">
        <v>792</v>
      </c>
      <c r="U314" s="84" t="s">
        <v>849</v>
      </c>
      <c r="V314" s="84" t="s">
        <v>849</v>
      </c>
      <c r="W314" s="82">
        <v>43652.43761574074</v>
      </c>
      <c r="X314" s="86">
        <v>43652</v>
      </c>
      <c r="Y314" s="88" t="s">
        <v>1125</v>
      </c>
      <c r="Z314" s="84" t="s">
        <v>1326</v>
      </c>
      <c r="AA314" s="80"/>
      <c r="AB314" s="80"/>
      <c r="AC314" s="88" t="s">
        <v>1530</v>
      </c>
      <c r="AD314" s="80"/>
      <c r="AE314" s="80" t="b">
        <v>0</v>
      </c>
      <c r="AF314" s="80">
        <v>0</v>
      </c>
      <c r="AG314" s="88" t="s">
        <v>1557</v>
      </c>
      <c r="AH314" s="80" t="b">
        <v>0</v>
      </c>
      <c r="AI314" s="80" t="s">
        <v>1573</v>
      </c>
      <c r="AJ314" s="80"/>
      <c r="AK314" s="88" t="s">
        <v>1557</v>
      </c>
      <c r="AL314" s="80" t="b">
        <v>0</v>
      </c>
      <c r="AM314" s="80">
        <v>0</v>
      </c>
      <c r="AN314" s="88" t="s">
        <v>1557</v>
      </c>
      <c r="AO314" s="80" t="s">
        <v>1609</v>
      </c>
      <c r="AP314" s="80" t="b">
        <v>0</v>
      </c>
      <c r="AQ314" s="88" t="s">
        <v>1530</v>
      </c>
      <c r="AR314" s="80" t="s">
        <v>210</v>
      </c>
      <c r="AS314" s="80">
        <v>0</v>
      </c>
      <c r="AT314" s="80">
        <v>0</v>
      </c>
      <c r="AU314" s="80"/>
      <c r="AV314" s="80"/>
      <c r="AW314" s="80"/>
      <c r="AX314" s="80"/>
      <c r="AY314" s="80"/>
      <c r="AZ314" s="80"/>
      <c r="BA314" s="80"/>
      <c r="BB314" s="80"/>
      <c r="BC314">
        <v>15</v>
      </c>
      <c r="BD314" s="79" t="str">
        <f>REPLACE(INDEX(GroupVertices[Group],MATCH(Edges[[#This Row],[Vertex 1]],GroupVertices[Vertex],0)),1,1,"")</f>
        <v>6</v>
      </c>
      <c r="BE314" s="79" t="str">
        <f>REPLACE(INDEX(GroupVertices[Group],MATCH(Edges[[#This Row],[Vertex 2]],GroupVertices[Vertex],0)),1,1,"")</f>
        <v>6</v>
      </c>
      <c r="BF314" s="48">
        <v>2</v>
      </c>
      <c r="BG314" s="49">
        <v>5</v>
      </c>
      <c r="BH314" s="48">
        <v>0</v>
      </c>
      <c r="BI314" s="49">
        <v>0</v>
      </c>
      <c r="BJ314" s="48">
        <v>0</v>
      </c>
      <c r="BK314" s="49">
        <v>0</v>
      </c>
      <c r="BL314" s="48">
        <v>38</v>
      </c>
      <c r="BM314" s="49">
        <v>95</v>
      </c>
      <c r="BN314" s="48">
        <v>40</v>
      </c>
    </row>
    <row r="315" spans="1:66" ht="15">
      <c r="A315" s="65" t="s">
        <v>348</v>
      </c>
      <c r="B315" s="65" t="s">
        <v>348</v>
      </c>
      <c r="C315" s="66" t="s">
        <v>4151</v>
      </c>
      <c r="D315" s="67">
        <v>10</v>
      </c>
      <c r="E315" s="68"/>
      <c r="F315" s="69">
        <v>5</v>
      </c>
      <c r="G315" s="66"/>
      <c r="H315" s="70"/>
      <c r="I315" s="71"/>
      <c r="J315" s="71"/>
      <c r="K315" s="34" t="s">
        <v>65</v>
      </c>
      <c r="L315" s="78">
        <v>315</v>
      </c>
      <c r="M315" s="78"/>
      <c r="N315" s="73"/>
      <c r="O315" s="80" t="s">
        <v>210</v>
      </c>
      <c r="P315" s="82">
        <v>43652.60434027778</v>
      </c>
      <c r="Q315" s="80" t="s">
        <v>542</v>
      </c>
      <c r="R315" s="84" t="s">
        <v>625</v>
      </c>
      <c r="S315" s="80" t="s">
        <v>647</v>
      </c>
      <c r="T315" s="80" t="s">
        <v>793</v>
      </c>
      <c r="U315" s="80"/>
      <c r="V315" s="84" t="s">
        <v>936</v>
      </c>
      <c r="W315" s="82">
        <v>43652.60434027778</v>
      </c>
      <c r="X315" s="86">
        <v>43652</v>
      </c>
      <c r="Y315" s="88" t="s">
        <v>1126</v>
      </c>
      <c r="Z315" s="84" t="s">
        <v>1327</v>
      </c>
      <c r="AA315" s="80"/>
      <c r="AB315" s="80"/>
      <c r="AC315" s="88" t="s">
        <v>1531</v>
      </c>
      <c r="AD315" s="80"/>
      <c r="AE315" s="80" t="b">
        <v>0</v>
      </c>
      <c r="AF315" s="80">
        <v>0</v>
      </c>
      <c r="AG315" s="88" t="s">
        <v>1557</v>
      </c>
      <c r="AH315" s="80" t="b">
        <v>0</v>
      </c>
      <c r="AI315" s="80" t="s">
        <v>1573</v>
      </c>
      <c r="AJ315" s="80"/>
      <c r="AK315" s="88" t="s">
        <v>1557</v>
      </c>
      <c r="AL315" s="80" t="b">
        <v>0</v>
      </c>
      <c r="AM315" s="80">
        <v>0</v>
      </c>
      <c r="AN315" s="88" t="s">
        <v>1557</v>
      </c>
      <c r="AO315" s="80" t="s">
        <v>1609</v>
      </c>
      <c r="AP315" s="80" t="b">
        <v>0</v>
      </c>
      <c r="AQ315" s="88" t="s">
        <v>1531</v>
      </c>
      <c r="AR315" s="80" t="s">
        <v>210</v>
      </c>
      <c r="AS315" s="80">
        <v>0</v>
      </c>
      <c r="AT315" s="80">
        <v>0</v>
      </c>
      <c r="AU315" s="80"/>
      <c r="AV315" s="80"/>
      <c r="AW315" s="80"/>
      <c r="AX315" s="80"/>
      <c r="AY315" s="80"/>
      <c r="AZ315" s="80"/>
      <c r="BA315" s="80"/>
      <c r="BB315" s="80"/>
      <c r="BC315">
        <v>15</v>
      </c>
      <c r="BD315" s="79" t="str">
        <f>REPLACE(INDEX(GroupVertices[Group],MATCH(Edges[[#This Row],[Vertex 1]],GroupVertices[Vertex],0)),1,1,"")</f>
        <v>6</v>
      </c>
      <c r="BE315" s="79" t="str">
        <f>REPLACE(INDEX(GroupVertices[Group],MATCH(Edges[[#This Row],[Vertex 2]],GroupVertices[Vertex],0)),1,1,"")</f>
        <v>6</v>
      </c>
      <c r="BF315" s="48">
        <v>0</v>
      </c>
      <c r="BG315" s="49">
        <v>0</v>
      </c>
      <c r="BH315" s="48">
        <v>1</v>
      </c>
      <c r="BI315" s="49">
        <v>3.5714285714285716</v>
      </c>
      <c r="BJ315" s="48">
        <v>0</v>
      </c>
      <c r="BK315" s="49">
        <v>0</v>
      </c>
      <c r="BL315" s="48">
        <v>27</v>
      </c>
      <c r="BM315" s="49">
        <v>96.42857142857143</v>
      </c>
      <c r="BN315" s="48">
        <v>28</v>
      </c>
    </row>
    <row r="316" spans="1:66" ht="15">
      <c r="A316" s="65" t="s">
        <v>348</v>
      </c>
      <c r="B316" s="65" t="s">
        <v>348</v>
      </c>
      <c r="C316" s="66" t="s">
        <v>4151</v>
      </c>
      <c r="D316" s="67">
        <v>10</v>
      </c>
      <c r="E316" s="68"/>
      <c r="F316" s="69">
        <v>5</v>
      </c>
      <c r="G316" s="66"/>
      <c r="H316" s="70"/>
      <c r="I316" s="71"/>
      <c r="J316" s="71"/>
      <c r="K316" s="34" t="s">
        <v>65</v>
      </c>
      <c r="L316" s="78">
        <v>316</v>
      </c>
      <c r="M316" s="78"/>
      <c r="N316" s="73"/>
      <c r="O316" s="80" t="s">
        <v>210</v>
      </c>
      <c r="P316" s="82">
        <v>43653.60430555556</v>
      </c>
      <c r="Q316" s="80" t="s">
        <v>543</v>
      </c>
      <c r="R316" s="84" t="s">
        <v>626</v>
      </c>
      <c r="S316" s="80" t="s">
        <v>647</v>
      </c>
      <c r="T316" s="80" t="s">
        <v>794</v>
      </c>
      <c r="U316" s="84" t="s">
        <v>850</v>
      </c>
      <c r="V316" s="84" t="s">
        <v>850</v>
      </c>
      <c r="W316" s="82">
        <v>43653.60430555556</v>
      </c>
      <c r="X316" s="86">
        <v>43653</v>
      </c>
      <c r="Y316" s="88" t="s">
        <v>1127</v>
      </c>
      <c r="Z316" s="84" t="s">
        <v>1328</v>
      </c>
      <c r="AA316" s="80"/>
      <c r="AB316" s="80"/>
      <c r="AC316" s="88" t="s">
        <v>1532</v>
      </c>
      <c r="AD316" s="80"/>
      <c r="AE316" s="80" t="b">
        <v>0</v>
      </c>
      <c r="AF316" s="80">
        <v>0</v>
      </c>
      <c r="AG316" s="88" t="s">
        <v>1557</v>
      </c>
      <c r="AH316" s="80" t="b">
        <v>0</v>
      </c>
      <c r="AI316" s="80" t="s">
        <v>1573</v>
      </c>
      <c r="AJ316" s="80"/>
      <c r="AK316" s="88" t="s">
        <v>1557</v>
      </c>
      <c r="AL316" s="80" t="b">
        <v>0</v>
      </c>
      <c r="AM316" s="80">
        <v>0</v>
      </c>
      <c r="AN316" s="88" t="s">
        <v>1557</v>
      </c>
      <c r="AO316" s="80" t="s">
        <v>1609</v>
      </c>
      <c r="AP316" s="80" t="b">
        <v>0</v>
      </c>
      <c r="AQ316" s="88" t="s">
        <v>1532</v>
      </c>
      <c r="AR316" s="80" t="s">
        <v>210</v>
      </c>
      <c r="AS316" s="80">
        <v>0</v>
      </c>
      <c r="AT316" s="80">
        <v>0</v>
      </c>
      <c r="AU316" s="80"/>
      <c r="AV316" s="80"/>
      <c r="AW316" s="80"/>
      <c r="AX316" s="80"/>
      <c r="AY316" s="80"/>
      <c r="AZ316" s="80"/>
      <c r="BA316" s="80"/>
      <c r="BB316" s="80"/>
      <c r="BC316">
        <v>15</v>
      </c>
      <c r="BD316" s="79" t="str">
        <f>REPLACE(INDEX(GroupVertices[Group],MATCH(Edges[[#This Row],[Vertex 1]],GroupVertices[Vertex],0)),1,1,"")</f>
        <v>6</v>
      </c>
      <c r="BE316" s="79" t="str">
        <f>REPLACE(INDEX(GroupVertices[Group],MATCH(Edges[[#This Row],[Vertex 2]],GroupVertices[Vertex],0)),1,1,"")</f>
        <v>6</v>
      </c>
      <c r="BF316" s="48">
        <v>0</v>
      </c>
      <c r="BG316" s="49">
        <v>0</v>
      </c>
      <c r="BH316" s="48">
        <v>0</v>
      </c>
      <c r="BI316" s="49">
        <v>0</v>
      </c>
      <c r="BJ316" s="48">
        <v>0</v>
      </c>
      <c r="BK316" s="49">
        <v>0</v>
      </c>
      <c r="BL316" s="48">
        <v>14</v>
      </c>
      <c r="BM316" s="49">
        <v>100</v>
      </c>
      <c r="BN316" s="48">
        <v>14</v>
      </c>
    </row>
    <row r="317" spans="1:66" ht="15">
      <c r="A317" s="65" t="s">
        <v>348</v>
      </c>
      <c r="B317" s="65" t="s">
        <v>348</v>
      </c>
      <c r="C317" s="66" t="s">
        <v>4151</v>
      </c>
      <c r="D317" s="67">
        <v>10</v>
      </c>
      <c r="E317" s="68"/>
      <c r="F317" s="69">
        <v>5</v>
      </c>
      <c r="G317" s="66"/>
      <c r="H317" s="70"/>
      <c r="I317" s="71"/>
      <c r="J317" s="71"/>
      <c r="K317" s="34" t="s">
        <v>65</v>
      </c>
      <c r="L317" s="78">
        <v>317</v>
      </c>
      <c r="M317" s="78"/>
      <c r="N317" s="73"/>
      <c r="O317" s="80" t="s">
        <v>210</v>
      </c>
      <c r="P317" s="82">
        <v>43654.771006944444</v>
      </c>
      <c r="Q317" s="80" t="s">
        <v>544</v>
      </c>
      <c r="R317" s="84" t="s">
        <v>622</v>
      </c>
      <c r="S317" s="80" t="s">
        <v>647</v>
      </c>
      <c r="T317" s="80" t="s">
        <v>795</v>
      </c>
      <c r="U317" s="84" t="s">
        <v>851</v>
      </c>
      <c r="V317" s="84" t="s">
        <v>851</v>
      </c>
      <c r="W317" s="82">
        <v>43654.771006944444</v>
      </c>
      <c r="X317" s="86">
        <v>43654</v>
      </c>
      <c r="Y317" s="88" t="s">
        <v>1121</v>
      </c>
      <c r="Z317" s="84" t="s">
        <v>1329</v>
      </c>
      <c r="AA317" s="80"/>
      <c r="AB317" s="80"/>
      <c r="AC317" s="88" t="s">
        <v>1533</v>
      </c>
      <c r="AD317" s="80"/>
      <c r="AE317" s="80" t="b">
        <v>0</v>
      </c>
      <c r="AF317" s="80">
        <v>0</v>
      </c>
      <c r="AG317" s="88" t="s">
        <v>1557</v>
      </c>
      <c r="AH317" s="80" t="b">
        <v>0</v>
      </c>
      <c r="AI317" s="80" t="s">
        <v>1573</v>
      </c>
      <c r="AJ317" s="80"/>
      <c r="AK317" s="88" t="s">
        <v>1557</v>
      </c>
      <c r="AL317" s="80" t="b">
        <v>0</v>
      </c>
      <c r="AM317" s="80">
        <v>0</v>
      </c>
      <c r="AN317" s="88" t="s">
        <v>1557</v>
      </c>
      <c r="AO317" s="80" t="s">
        <v>1609</v>
      </c>
      <c r="AP317" s="80" t="b">
        <v>0</v>
      </c>
      <c r="AQ317" s="88" t="s">
        <v>1533</v>
      </c>
      <c r="AR317" s="80" t="s">
        <v>210</v>
      </c>
      <c r="AS317" s="80">
        <v>0</v>
      </c>
      <c r="AT317" s="80">
        <v>0</v>
      </c>
      <c r="AU317" s="80"/>
      <c r="AV317" s="80"/>
      <c r="AW317" s="80"/>
      <c r="AX317" s="80"/>
      <c r="AY317" s="80"/>
      <c r="AZ317" s="80"/>
      <c r="BA317" s="80"/>
      <c r="BB317" s="80"/>
      <c r="BC317">
        <v>15</v>
      </c>
      <c r="BD317" s="79" t="str">
        <f>REPLACE(INDEX(GroupVertices[Group],MATCH(Edges[[#This Row],[Vertex 1]],GroupVertices[Vertex],0)),1,1,"")</f>
        <v>6</v>
      </c>
      <c r="BE317" s="79" t="str">
        <f>REPLACE(INDEX(GroupVertices[Group],MATCH(Edges[[#This Row],[Vertex 2]],GroupVertices[Vertex],0)),1,1,"")</f>
        <v>6</v>
      </c>
      <c r="BF317" s="48">
        <v>1</v>
      </c>
      <c r="BG317" s="49">
        <v>3.125</v>
      </c>
      <c r="BH317" s="48">
        <v>0</v>
      </c>
      <c r="BI317" s="49">
        <v>0</v>
      </c>
      <c r="BJ317" s="48">
        <v>0</v>
      </c>
      <c r="BK317" s="49">
        <v>0</v>
      </c>
      <c r="BL317" s="48">
        <v>31</v>
      </c>
      <c r="BM317" s="49">
        <v>96.875</v>
      </c>
      <c r="BN317" s="48">
        <v>32</v>
      </c>
    </row>
    <row r="318" spans="1:66" ht="15">
      <c r="A318" s="65" t="s">
        <v>348</v>
      </c>
      <c r="B318" s="65" t="s">
        <v>348</v>
      </c>
      <c r="C318" s="66" t="s">
        <v>4151</v>
      </c>
      <c r="D318" s="67">
        <v>10</v>
      </c>
      <c r="E318" s="68"/>
      <c r="F318" s="69">
        <v>5</v>
      </c>
      <c r="G318" s="66"/>
      <c r="H318" s="70"/>
      <c r="I318" s="71"/>
      <c r="J318" s="71"/>
      <c r="K318" s="34" t="s">
        <v>65</v>
      </c>
      <c r="L318" s="78">
        <v>318</v>
      </c>
      <c r="M318" s="78"/>
      <c r="N318" s="73"/>
      <c r="O318" s="80" t="s">
        <v>210</v>
      </c>
      <c r="P318" s="82">
        <v>43655.43765046296</v>
      </c>
      <c r="Q318" s="80" t="s">
        <v>545</v>
      </c>
      <c r="R318" s="84" t="s">
        <v>627</v>
      </c>
      <c r="S318" s="80" t="s">
        <v>647</v>
      </c>
      <c r="T318" s="80" t="s">
        <v>795</v>
      </c>
      <c r="U318" s="84" t="s">
        <v>852</v>
      </c>
      <c r="V318" s="84" t="s">
        <v>852</v>
      </c>
      <c r="W318" s="82">
        <v>43655.43765046296</v>
      </c>
      <c r="X318" s="86">
        <v>43655</v>
      </c>
      <c r="Y318" s="88" t="s">
        <v>1128</v>
      </c>
      <c r="Z318" s="84" t="s">
        <v>1330</v>
      </c>
      <c r="AA318" s="80"/>
      <c r="AB318" s="80"/>
      <c r="AC318" s="88" t="s">
        <v>1534</v>
      </c>
      <c r="AD318" s="80"/>
      <c r="AE318" s="80" t="b">
        <v>0</v>
      </c>
      <c r="AF318" s="80">
        <v>0</v>
      </c>
      <c r="AG318" s="88" t="s">
        <v>1557</v>
      </c>
      <c r="AH318" s="80" t="b">
        <v>0</v>
      </c>
      <c r="AI318" s="80" t="s">
        <v>1573</v>
      </c>
      <c r="AJ318" s="80"/>
      <c r="AK318" s="88" t="s">
        <v>1557</v>
      </c>
      <c r="AL318" s="80" t="b">
        <v>0</v>
      </c>
      <c r="AM318" s="80">
        <v>0</v>
      </c>
      <c r="AN318" s="88" t="s">
        <v>1557</v>
      </c>
      <c r="AO318" s="80" t="s">
        <v>1609</v>
      </c>
      <c r="AP318" s="80" t="b">
        <v>0</v>
      </c>
      <c r="AQ318" s="88" t="s">
        <v>1534</v>
      </c>
      <c r="AR318" s="80" t="s">
        <v>210</v>
      </c>
      <c r="AS318" s="80">
        <v>0</v>
      </c>
      <c r="AT318" s="80">
        <v>0</v>
      </c>
      <c r="AU318" s="80"/>
      <c r="AV318" s="80"/>
      <c r="AW318" s="80"/>
      <c r="AX318" s="80"/>
      <c r="AY318" s="80"/>
      <c r="AZ318" s="80"/>
      <c r="BA318" s="80"/>
      <c r="BB318" s="80"/>
      <c r="BC318">
        <v>15</v>
      </c>
      <c r="BD318" s="79" t="str">
        <f>REPLACE(INDEX(GroupVertices[Group],MATCH(Edges[[#This Row],[Vertex 1]],GroupVertices[Vertex],0)),1,1,"")</f>
        <v>6</v>
      </c>
      <c r="BE318" s="79" t="str">
        <f>REPLACE(INDEX(GroupVertices[Group],MATCH(Edges[[#This Row],[Vertex 2]],GroupVertices[Vertex],0)),1,1,"")</f>
        <v>6</v>
      </c>
      <c r="BF318" s="48">
        <v>0</v>
      </c>
      <c r="BG318" s="49">
        <v>0</v>
      </c>
      <c r="BH318" s="48">
        <v>1</v>
      </c>
      <c r="BI318" s="49">
        <v>2.9411764705882355</v>
      </c>
      <c r="BJ318" s="48">
        <v>0</v>
      </c>
      <c r="BK318" s="49">
        <v>0</v>
      </c>
      <c r="BL318" s="48">
        <v>33</v>
      </c>
      <c r="BM318" s="49">
        <v>97.05882352941177</v>
      </c>
      <c r="BN318" s="48">
        <v>34</v>
      </c>
    </row>
    <row r="319" spans="1:66" ht="15">
      <c r="A319" s="65" t="s">
        <v>348</v>
      </c>
      <c r="B319" s="65" t="s">
        <v>348</v>
      </c>
      <c r="C319" s="66" t="s">
        <v>4151</v>
      </c>
      <c r="D319" s="67">
        <v>10</v>
      </c>
      <c r="E319" s="68"/>
      <c r="F319" s="69">
        <v>5</v>
      </c>
      <c r="G319" s="66"/>
      <c r="H319" s="70"/>
      <c r="I319" s="71"/>
      <c r="J319" s="71"/>
      <c r="K319" s="34" t="s">
        <v>65</v>
      </c>
      <c r="L319" s="78">
        <v>319</v>
      </c>
      <c r="M319" s="78"/>
      <c r="N319" s="73"/>
      <c r="O319" s="80" t="s">
        <v>210</v>
      </c>
      <c r="P319" s="82">
        <v>43655.771053240744</v>
      </c>
      <c r="Q319" s="80" t="s">
        <v>525</v>
      </c>
      <c r="R319" s="84" t="s">
        <v>628</v>
      </c>
      <c r="S319" s="80" t="s">
        <v>647</v>
      </c>
      <c r="T319" s="80" t="s">
        <v>796</v>
      </c>
      <c r="U319" s="84" t="s">
        <v>853</v>
      </c>
      <c r="V319" s="84" t="s">
        <v>853</v>
      </c>
      <c r="W319" s="82">
        <v>43655.771053240744</v>
      </c>
      <c r="X319" s="86">
        <v>43655</v>
      </c>
      <c r="Y319" s="88" t="s">
        <v>1129</v>
      </c>
      <c r="Z319" s="84" t="s">
        <v>1331</v>
      </c>
      <c r="AA319" s="80"/>
      <c r="AB319" s="80"/>
      <c r="AC319" s="88" t="s">
        <v>1535</v>
      </c>
      <c r="AD319" s="80"/>
      <c r="AE319" s="80" t="b">
        <v>0</v>
      </c>
      <c r="AF319" s="80">
        <v>0</v>
      </c>
      <c r="AG319" s="88" t="s">
        <v>1557</v>
      </c>
      <c r="AH319" s="80" t="b">
        <v>0</v>
      </c>
      <c r="AI319" s="80" t="s">
        <v>1573</v>
      </c>
      <c r="AJ319" s="80"/>
      <c r="AK319" s="88" t="s">
        <v>1557</v>
      </c>
      <c r="AL319" s="80" t="b">
        <v>0</v>
      </c>
      <c r="AM319" s="80">
        <v>1</v>
      </c>
      <c r="AN319" s="88" t="s">
        <v>1557</v>
      </c>
      <c r="AO319" s="80" t="s">
        <v>1609</v>
      </c>
      <c r="AP319" s="80" t="b">
        <v>0</v>
      </c>
      <c r="AQ319" s="88" t="s">
        <v>1535</v>
      </c>
      <c r="AR319" s="80" t="s">
        <v>210</v>
      </c>
      <c r="AS319" s="80">
        <v>0</v>
      </c>
      <c r="AT319" s="80">
        <v>0</v>
      </c>
      <c r="AU319" s="80"/>
      <c r="AV319" s="80"/>
      <c r="AW319" s="80"/>
      <c r="AX319" s="80"/>
      <c r="AY319" s="80"/>
      <c r="AZ319" s="80"/>
      <c r="BA319" s="80"/>
      <c r="BB319" s="80"/>
      <c r="BC319">
        <v>15</v>
      </c>
      <c r="BD319" s="79" t="str">
        <f>REPLACE(INDEX(GroupVertices[Group],MATCH(Edges[[#This Row],[Vertex 1]],GroupVertices[Vertex],0)),1,1,"")</f>
        <v>6</v>
      </c>
      <c r="BE319" s="79" t="str">
        <f>REPLACE(INDEX(GroupVertices[Group],MATCH(Edges[[#This Row],[Vertex 2]],GroupVertices[Vertex],0)),1,1,"")</f>
        <v>6</v>
      </c>
      <c r="BF319" s="48">
        <v>1</v>
      </c>
      <c r="BG319" s="49">
        <v>4.3478260869565215</v>
      </c>
      <c r="BH319" s="48">
        <v>0</v>
      </c>
      <c r="BI319" s="49">
        <v>0</v>
      </c>
      <c r="BJ319" s="48">
        <v>0</v>
      </c>
      <c r="BK319" s="49">
        <v>0</v>
      </c>
      <c r="BL319" s="48">
        <v>22</v>
      </c>
      <c r="BM319" s="49">
        <v>95.65217391304348</v>
      </c>
      <c r="BN319" s="48">
        <v>23</v>
      </c>
    </row>
    <row r="320" spans="1:66" ht="15">
      <c r="A320" s="65" t="s">
        <v>348</v>
      </c>
      <c r="B320" s="65" t="s">
        <v>348</v>
      </c>
      <c r="C320" s="66" t="s">
        <v>4151</v>
      </c>
      <c r="D320" s="67">
        <v>10</v>
      </c>
      <c r="E320" s="68"/>
      <c r="F320" s="69">
        <v>5</v>
      </c>
      <c r="G320" s="66"/>
      <c r="H320" s="70"/>
      <c r="I320" s="71"/>
      <c r="J320" s="71"/>
      <c r="K320" s="34" t="s">
        <v>65</v>
      </c>
      <c r="L320" s="78">
        <v>320</v>
      </c>
      <c r="M320" s="78"/>
      <c r="N320" s="73"/>
      <c r="O320" s="80" t="s">
        <v>210</v>
      </c>
      <c r="P320" s="82">
        <v>43656.43765046296</v>
      </c>
      <c r="Q320" s="80" t="s">
        <v>546</v>
      </c>
      <c r="R320" s="84" t="s">
        <v>622</v>
      </c>
      <c r="S320" s="80" t="s">
        <v>647</v>
      </c>
      <c r="T320" s="80" t="s">
        <v>797</v>
      </c>
      <c r="U320" s="84" t="s">
        <v>854</v>
      </c>
      <c r="V320" s="84" t="s">
        <v>854</v>
      </c>
      <c r="W320" s="82">
        <v>43656.43765046296</v>
      </c>
      <c r="X320" s="86">
        <v>43656</v>
      </c>
      <c r="Y320" s="88" t="s">
        <v>1128</v>
      </c>
      <c r="Z320" s="84" t="s">
        <v>1332</v>
      </c>
      <c r="AA320" s="80"/>
      <c r="AB320" s="80"/>
      <c r="AC320" s="88" t="s">
        <v>1536</v>
      </c>
      <c r="AD320" s="80"/>
      <c r="AE320" s="80" t="b">
        <v>0</v>
      </c>
      <c r="AF320" s="80">
        <v>0</v>
      </c>
      <c r="AG320" s="88" t="s">
        <v>1557</v>
      </c>
      <c r="AH320" s="80" t="b">
        <v>0</v>
      </c>
      <c r="AI320" s="80" t="s">
        <v>1573</v>
      </c>
      <c r="AJ320" s="80"/>
      <c r="AK320" s="88" t="s">
        <v>1557</v>
      </c>
      <c r="AL320" s="80" t="b">
        <v>0</v>
      </c>
      <c r="AM320" s="80">
        <v>0</v>
      </c>
      <c r="AN320" s="88" t="s">
        <v>1557</v>
      </c>
      <c r="AO320" s="80" t="s">
        <v>1609</v>
      </c>
      <c r="AP320" s="80" t="b">
        <v>0</v>
      </c>
      <c r="AQ320" s="88" t="s">
        <v>1536</v>
      </c>
      <c r="AR320" s="80" t="s">
        <v>210</v>
      </c>
      <c r="AS320" s="80">
        <v>0</v>
      </c>
      <c r="AT320" s="80">
        <v>0</v>
      </c>
      <c r="AU320" s="80"/>
      <c r="AV320" s="80"/>
      <c r="AW320" s="80"/>
      <c r="AX320" s="80"/>
      <c r="AY320" s="80"/>
      <c r="AZ320" s="80"/>
      <c r="BA320" s="80"/>
      <c r="BB320" s="80"/>
      <c r="BC320">
        <v>15</v>
      </c>
      <c r="BD320" s="79" t="str">
        <f>REPLACE(INDEX(GroupVertices[Group],MATCH(Edges[[#This Row],[Vertex 1]],GroupVertices[Vertex],0)),1,1,"")</f>
        <v>6</v>
      </c>
      <c r="BE320" s="79" t="str">
        <f>REPLACE(INDEX(GroupVertices[Group],MATCH(Edges[[#This Row],[Vertex 2]],GroupVertices[Vertex],0)),1,1,"")</f>
        <v>6</v>
      </c>
      <c r="BF320" s="48">
        <v>2</v>
      </c>
      <c r="BG320" s="49">
        <v>9.523809523809524</v>
      </c>
      <c r="BH320" s="48">
        <v>0</v>
      </c>
      <c r="BI320" s="49">
        <v>0</v>
      </c>
      <c r="BJ320" s="48">
        <v>0</v>
      </c>
      <c r="BK320" s="49">
        <v>0</v>
      </c>
      <c r="BL320" s="48">
        <v>19</v>
      </c>
      <c r="BM320" s="49">
        <v>90.47619047619048</v>
      </c>
      <c r="BN320" s="48">
        <v>21</v>
      </c>
    </row>
    <row r="321" spans="1:66" ht="15">
      <c r="A321" s="65" t="s">
        <v>348</v>
      </c>
      <c r="B321" s="65" t="s">
        <v>348</v>
      </c>
      <c r="C321" s="66" t="s">
        <v>4151</v>
      </c>
      <c r="D321" s="67">
        <v>10</v>
      </c>
      <c r="E321" s="68"/>
      <c r="F321" s="69">
        <v>5</v>
      </c>
      <c r="G321" s="66"/>
      <c r="H321" s="70"/>
      <c r="I321" s="71"/>
      <c r="J321" s="71"/>
      <c r="K321" s="34" t="s">
        <v>65</v>
      </c>
      <c r="L321" s="78">
        <v>321</v>
      </c>
      <c r="M321" s="78"/>
      <c r="N321" s="73"/>
      <c r="O321" s="80" t="s">
        <v>210</v>
      </c>
      <c r="P321" s="82">
        <v>43656.604375</v>
      </c>
      <c r="Q321" s="80" t="s">
        <v>547</v>
      </c>
      <c r="R321" s="84" t="s">
        <v>622</v>
      </c>
      <c r="S321" s="80" t="s">
        <v>647</v>
      </c>
      <c r="T321" s="80" t="s">
        <v>798</v>
      </c>
      <c r="U321" s="84" t="s">
        <v>855</v>
      </c>
      <c r="V321" s="84" t="s">
        <v>855</v>
      </c>
      <c r="W321" s="82">
        <v>43656.604375</v>
      </c>
      <c r="X321" s="86">
        <v>43656</v>
      </c>
      <c r="Y321" s="88" t="s">
        <v>1130</v>
      </c>
      <c r="Z321" s="84" t="s">
        <v>1333</v>
      </c>
      <c r="AA321" s="80"/>
      <c r="AB321" s="80"/>
      <c r="AC321" s="88" t="s">
        <v>1537</v>
      </c>
      <c r="AD321" s="80"/>
      <c r="AE321" s="80" t="b">
        <v>0</v>
      </c>
      <c r="AF321" s="80">
        <v>0</v>
      </c>
      <c r="AG321" s="88" t="s">
        <v>1557</v>
      </c>
      <c r="AH321" s="80" t="b">
        <v>0</v>
      </c>
      <c r="AI321" s="80" t="s">
        <v>1573</v>
      </c>
      <c r="AJ321" s="80"/>
      <c r="AK321" s="88" t="s">
        <v>1557</v>
      </c>
      <c r="AL321" s="80" t="b">
        <v>0</v>
      </c>
      <c r="AM321" s="80">
        <v>0</v>
      </c>
      <c r="AN321" s="88" t="s">
        <v>1557</v>
      </c>
      <c r="AO321" s="80" t="s">
        <v>1609</v>
      </c>
      <c r="AP321" s="80" t="b">
        <v>0</v>
      </c>
      <c r="AQ321" s="88" t="s">
        <v>1537</v>
      </c>
      <c r="AR321" s="80" t="s">
        <v>210</v>
      </c>
      <c r="AS321" s="80">
        <v>0</v>
      </c>
      <c r="AT321" s="80">
        <v>0</v>
      </c>
      <c r="AU321" s="80"/>
      <c r="AV321" s="80"/>
      <c r="AW321" s="80"/>
      <c r="AX321" s="80"/>
      <c r="AY321" s="80"/>
      <c r="AZ321" s="80"/>
      <c r="BA321" s="80"/>
      <c r="BB321" s="80"/>
      <c r="BC321">
        <v>15</v>
      </c>
      <c r="BD321" s="79" t="str">
        <f>REPLACE(INDEX(GroupVertices[Group],MATCH(Edges[[#This Row],[Vertex 1]],GroupVertices[Vertex],0)),1,1,"")</f>
        <v>6</v>
      </c>
      <c r="BE321" s="79" t="str">
        <f>REPLACE(INDEX(GroupVertices[Group],MATCH(Edges[[#This Row],[Vertex 2]],GroupVertices[Vertex],0)),1,1,"")</f>
        <v>6</v>
      </c>
      <c r="BF321" s="48">
        <v>1</v>
      </c>
      <c r="BG321" s="49">
        <v>2.4390243902439024</v>
      </c>
      <c r="BH321" s="48">
        <v>2</v>
      </c>
      <c r="BI321" s="49">
        <v>4.878048780487805</v>
      </c>
      <c r="BJ321" s="48">
        <v>0</v>
      </c>
      <c r="BK321" s="49">
        <v>0</v>
      </c>
      <c r="BL321" s="48">
        <v>38</v>
      </c>
      <c r="BM321" s="49">
        <v>92.6829268292683</v>
      </c>
      <c r="BN321" s="48">
        <v>41</v>
      </c>
    </row>
    <row r="322" spans="1:66" ht="15">
      <c r="A322" s="65" t="s">
        <v>348</v>
      </c>
      <c r="B322" s="65" t="s">
        <v>348</v>
      </c>
      <c r="C322" s="66" t="s">
        <v>4151</v>
      </c>
      <c r="D322" s="67">
        <v>10</v>
      </c>
      <c r="E322" s="68"/>
      <c r="F322" s="69">
        <v>5</v>
      </c>
      <c r="G322" s="66"/>
      <c r="H322" s="70"/>
      <c r="I322" s="71"/>
      <c r="J322" s="71"/>
      <c r="K322" s="34" t="s">
        <v>65</v>
      </c>
      <c r="L322" s="78">
        <v>322</v>
      </c>
      <c r="M322" s="78"/>
      <c r="N322" s="73"/>
      <c r="O322" s="80" t="s">
        <v>210</v>
      </c>
      <c r="P322" s="82">
        <v>43656.77113425926</v>
      </c>
      <c r="Q322" s="80" t="s">
        <v>548</v>
      </c>
      <c r="R322" s="84" t="s">
        <v>629</v>
      </c>
      <c r="S322" s="80" t="s">
        <v>647</v>
      </c>
      <c r="T322" s="80" t="s">
        <v>799</v>
      </c>
      <c r="U322" s="84" t="s">
        <v>856</v>
      </c>
      <c r="V322" s="84" t="s">
        <v>856</v>
      </c>
      <c r="W322" s="82">
        <v>43656.77113425926</v>
      </c>
      <c r="X322" s="86">
        <v>43656</v>
      </c>
      <c r="Y322" s="88" t="s">
        <v>1131</v>
      </c>
      <c r="Z322" s="84" t="s">
        <v>1334</v>
      </c>
      <c r="AA322" s="80"/>
      <c r="AB322" s="80"/>
      <c r="AC322" s="88" t="s">
        <v>1538</v>
      </c>
      <c r="AD322" s="80"/>
      <c r="AE322" s="80" t="b">
        <v>0</v>
      </c>
      <c r="AF322" s="80">
        <v>0</v>
      </c>
      <c r="AG322" s="88" t="s">
        <v>1557</v>
      </c>
      <c r="AH322" s="80" t="b">
        <v>0</v>
      </c>
      <c r="AI322" s="80" t="s">
        <v>1573</v>
      </c>
      <c r="AJ322" s="80"/>
      <c r="AK322" s="88" t="s">
        <v>1557</v>
      </c>
      <c r="AL322" s="80" t="b">
        <v>0</v>
      </c>
      <c r="AM322" s="80">
        <v>0</v>
      </c>
      <c r="AN322" s="88" t="s">
        <v>1557</v>
      </c>
      <c r="AO322" s="80" t="s">
        <v>1609</v>
      </c>
      <c r="AP322" s="80" t="b">
        <v>0</v>
      </c>
      <c r="AQ322" s="88" t="s">
        <v>1538</v>
      </c>
      <c r="AR322" s="80" t="s">
        <v>210</v>
      </c>
      <c r="AS322" s="80">
        <v>0</v>
      </c>
      <c r="AT322" s="80">
        <v>0</v>
      </c>
      <c r="AU322" s="80"/>
      <c r="AV322" s="80"/>
      <c r="AW322" s="80"/>
      <c r="AX322" s="80"/>
      <c r="AY322" s="80"/>
      <c r="AZ322" s="80"/>
      <c r="BA322" s="80"/>
      <c r="BB322" s="80"/>
      <c r="BC322">
        <v>15</v>
      </c>
      <c r="BD322" s="79" t="str">
        <f>REPLACE(INDEX(GroupVertices[Group],MATCH(Edges[[#This Row],[Vertex 1]],GroupVertices[Vertex],0)),1,1,"")</f>
        <v>6</v>
      </c>
      <c r="BE322" s="79" t="str">
        <f>REPLACE(INDEX(GroupVertices[Group],MATCH(Edges[[#This Row],[Vertex 2]],GroupVertices[Vertex],0)),1,1,"")</f>
        <v>6</v>
      </c>
      <c r="BF322" s="48">
        <v>2</v>
      </c>
      <c r="BG322" s="49">
        <v>4.878048780487805</v>
      </c>
      <c r="BH322" s="48">
        <v>0</v>
      </c>
      <c r="BI322" s="49">
        <v>0</v>
      </c>
      <c r="BJ322" s="48">
        <v>0</v>
      </c>
      <c r="BK322" s="49">
        <v>0</v>
      </c>
      <c r="BL322" s="48">
        <v>39</v>
      </c>
      <c r="BM322" s="49">
        <v>95.1219512195122</v>
      </c>
      <c r="BN322" s="48">
        <v>41</v>
      </c>
    </row>
    <row r="323" spans="1:66" ht="15">
      <c r="A323" s="65" t="s">
        <v>348</v>
      </c>
      <c r="B323" s="65" t="s">
        <v>348</v>
      </c>
      <c r="C323" s="66" t="s">
        <v>4151</v>
      </c>
      <c r="D323" s="67">
        <v>10</v>
      </c>
      <c r="E323" s="68"/>
      <c r="F323" s="69">
        <v>5</v>
      </c>
      <c r="G323" s="66"/>
      <c r="H323" s="70"/>
      <c r="I323" s="71"/>
      <c r="J323" s="71"/>
      <c r="K323" s="34" t="s">
        <v>65</v>
      </c>
      <c r="L323" s="78">
        <v>323</v>
      </c>
      <c r="M323" s="78"/>
      <c r="N323" s="73"/>
      <c r="O323" s="80" t="s">
        <v>210</v>
      </c>
      <c r="P323" s="82">
        <v>43657.43765046296</v>
      </c>
      <c r="Q323" s="80" t="s">
        <v>549</v>
      </c>
      <c r="R323" s="84" t="s">
        <v>622</v>
      </c>
      <c r="S323" s="80" t="s">
        <v>647</v>
      </c>
      <c r="T323" s="80" t="s">
        <v>800</v>
      </c>
      <c r="U323" s="84" t="s">
        <v>857</v>
      </c>
      <c r="V323" s="84" t="s">
        <v>857</v>
      </c>
      <c r="W323" s="82">
        <v>43657.43765046296</v>
      </c>
      <c r="X323" s="86">
        <v>43657</v>
      </c>
      <c r="Y323" s="88" t="s">
        <v>1128</v>
      </c>
      <c r="Z323" s="84" t="s">
        <v>1335</v>
      </c>
      <c r="AA323" s="80"/>
      <c r="AB323" s="80"/>
      <c r="AC323" s="88" t="s">
        <v>1539</v>
      </c>
      <c r="AD323" s="80"/>
      <c r="AE323" s="80" t="b">
        <v>0</v>
      </c>
      <c r="AF323" s="80">
        <v>0</v>
      </c>
      <c r="AG323" s="88" t="s">
        <v>1557</v>
      </c>
      <c r="AH323" s="80" t="b">
        <v>0</v>
      </c>
      <c r="AI323" s="80" t="s">
        <v>1573</v>
      </c>
      <c r="AJ323" s="80"/>
      <c r="AK323" s="88" t="s">
        <v>1557</v>
      </c>
      <c r="AL323" s="80" t="b">
        <v>0</v>
      </c>
      <c r="AM323" s="80">
        <v>0</v>
      </c>
      <c r="AN323" s="88" t="s">
        <v>1557</v>
      </c>
      <c r="AO323" s="80" t="s">
        <v>1609</v>
      </c>
      <c r="AP323" s="80" t="b">
        <v>0</v>
      </c>
      <c r="AQ323" s="88" t="s">
        <v>1539</v>
      </c>
      <c r="AR323" s="80" t="s">
        <v>210</v>
      </c>
      <c r="AS323" s="80">
        <v>0</v>
      </c>
      <c r="AT323" s="80">
        <v>0</v>
      </c>
      <c r="AU323" s="80"/>
      <c r="AV323" s="80"/>
      <c r="AW323" s="80"/>
      <c r="AX323" s="80"/>
      <c r="AY323" s="80"/>
      <c r="AZ323" s="80"/>
      <c r="BA323" s="80"/>
      <c r="BB323" s="80"/>
      <c r="BC323">
        <v>15</v>
      </c>
      <c r="BD323" s="79" t="str">
        <f>REPLACE(INDEX(GroupVertices[Group],MATCH(Edges[[#This Row],[Vertex 1]],GroupVertices[Vertex],0)),1,1,"")</f>
        <v>6</v>
      </c>
      <c r="BE323" s="79" t="str">
        <f>REPLACE(INDEX(GroupVertices[Group],MATCH(Edges[[#This Row],[Vertex 2]],GroupVertices[Vertex],0)),1,1,"")</f>
        <v>6</v>
      </c>
      <c r="BF323" s="48">
        <v>3</v>
      </c>
      <c r="BG323" s="49">
        <v>8.108108108108109</v>
      </c>
      <c r="BH323" s="48">
        <v>0</v>
      </c>
      <c r="BI323" s="49">
        <v>0</v>
      </c>
      <c r="BJ323" s="48">
        <v>0</v>
      </c>
      <c r="BK323" s="49">
        <v>0</v>
      </c>
      <c r="BL323" s="48">
        <v>34</v>
      </c>
      <c r="BM323" s="49">
        <v>91.89189189189189</v>
      </c>
      <c r="BN323" s="48">
        <v>37</v>
      </c>
    </row>
    <row r="324" spans="1:66" ht="15">
      <c r="A324" s="65" t="s">
        <v>348</v>
      </c>
      <c r="B324" s="65" t="s">
        <v>348</v>
      </c>
      <c r="C324" s="66" t="s">
        <v>4151</v>
      </c>
      <c r="D324" s="67">
        <v>10</v>
      </c>
      <c r="E324" s="68"/>
      <c r="F324" s="69">
        <v>5</v>
      </c>
      <c r="G324" s="66"/>
      <c r="H324" s="70"/>
      <c r="I324" s="71"/>
      <c r="J324" s="71"/>
      <c r="K324" s="34" t="s">
        <v>65</v>
      </c>
      <c r="L324" s="78">
        <v>324</v>
      </c>
      <c r="M324" s="78"/>
      <c r="N324" s="73"/>
      <c r="O324" s="80" t="s">
        <v>210</v>
      </c>
      <c r="P324" s="82">
        <v>43658.43767361111</v>
      </c>
      <c r="Q324" s="80" t="s">
        <v>550</v>
      </c>
      <c r="R324" s="80"/>
      <c r="S324" s="80"/>
      <c r="T324" s="80" t="s">
        <v>801</v>
      </c>
      <c r="U324" s="84" t="s">
        <v>858</v>
      </c>
      <c r="V324" s="84" t="s">
        <v>858</v>
      </c>
      <c r="W324" s="82">
        <v>43658.43767361111</v>
      </c>
      <c r="X324" s="86">
        <v>43658</v>
      </c>
      <c r="Y324" s="88" t="s">
        <v>1132</v>
      </c>
      <c r="Z324" s="84" t="s">
        <v>1336</v>
      </c>
      <c r="AA324" s="80"/>
      <c r="AB324" s="80"/>
      <c r="AC324" s="88" t="s">
        <v>1540</v>
      </c>
      <c r="AD324" s="80"/>
      <c r="AE324" s="80" t="b">
        <v>0</v>
      </c>
      <c r="AF324" s="80">
        <v>1</v>
      </c>
      <c r="AG324" s="88" t="s">
        <v>1557</v>
      </c>
      <c r="AH324" s="80" t="b">
        <v>0</v>
      </c>
      <c r="AI324" s="80" t="s">
        <v>1573</v>
      </c>
      <c r="AJ324" s="80"/>
      <c r="AK324" s="88" t="s">
        <v>1557</v>
      </c>
      <c r="AL324" s="80" t="b">
        <v>0</v>
      </c>
      <c r="AM324" s="80">
        <v>0</v>
      </c>
      <c r="AN324" s="88" t="s">
        <v>1557</v>
      </c>
      <c r="AO324" s="80" t="s">
        <v>1609</v>
      </c>
      <c r="AP324" s="80" t="b">
        <v>0</v>
      </c>
      <c r="AQ324" s="88" t="s">
        <v>1540</v>
      </c>
      <c r="AR324" s="80" t="s">
        <v>210</v>
      </c>
      <c r="AS324" s="80">
        <v>0</v>
      </c>
      <c r="AT324" s="80">
        <v>0</v>
      </c>
      <c r="AU324" s="80"/>
      <c r="AV324" s="80"/>
      <c r="AW324" s="80"/>
      <c r="AX324" s="80"/>
      <c r="AY324" s="80"/>
      <c r="AZ324" s="80"/>
      <c r="BA324" s="80"/>
      <c r="BB324" s="80"/>
      <c r="BC324">
        <v>15</v>
      </c>
      <c r="BD324" s="79" t="str">
        <f>REPLACE(INDEX(GroupVertices[Group],MATCH(Edges[[#This Row],[Vertex 1]],GroupVertices[Vertex],0)),1,1,"")</f>
        <v>6</v>
      </c>
      <c r="BE324" s="79" t="str">
        <f>REPLACE(INDEX(GroupVertices[Group],MATCH(Edges[[#This Row],[Vertex 2]],GroupVertices[Vertex],0)),1,1,"")</f>
        <v>6</v>
      </c>
      <c r="BF324" s="48">
        <v>0</v>
      </c>
      <c r="BG324" s="49">
        <v>0</v>
      </c>
      <c r="BH324" s="48">
        <v>0</v>
      </c>
      <c r="BI324" s="49">
        <v>0</v>
      </c>
      <c r="BJ324" s="48">
        <v>0</v>
      </c>
      <c r="BK324" s="49">
        <v>0</v>
      </c>
      <c r="BL324" s="48">
        <v>33</v>
      </c>
      <c r="BM324" s="49">
        <v>100</v>
      </c>
      <c r="BN324" s="48">
        <v>33</v>
      </c>
    </row>
    <row r="325" spans="1:66" ht="15">
      <c r="A325" s="65" t="s">
        <v>349</v>
      </c>
      <c r="B325" s="65" t="s">
        <v>349</v>
      </c>
      <c r="C325" s="66" t="s">
        <v>4148</v>
      </c>
      <c r="D325" s="67">
        <v>4.166666666666667</v>
      </c>
      <c r="E325" s="68"/>
      <c r="F325" s="69">
        <v>24.166666666666668</v>
      </c>
      <c r="G325" s="66"/>
      <c r="H325" s="70"/>
      <c r="I325" s="71"/>
      <c r="J325" s="71"/>
      <c r="K325" s="34" t="s">
        <v>65</v>
      </c>
      <c r="L325" s="78">
        <v>325</v>
      </c>
      <c r="M325" s="78"/>
      <c r="N325" s="73"/>
      <c r="O325" s="80" t="s">
        <v>210</v>
      </c>
      <c r="P325" s="82">
        <v>43654.61488425926</v>
      </c>
      <c r="Q325" s="80" t="s">
        <v>551</v>
      </c>
      <c r="R325" s="84" t="s">
        <v>630</v>
      </c>
      <c r="S325" s="80" t="s">
        <v>676</v>
      </c>
      <c r="T325" s="80" t="s">
        <v>802</v>
      </c>
      <c r="U325" s="84" t="s">
        <v>859</v>
      </c>
      <c r="V325" s="84" t="s">
        <v>859</v>
      </c>
      <c r="W325" s="82">
        <v>43654.61488425926</v>
      </c>
      <c r="X325" s="86">
        <v>43654</v>
      </c>
      <c r="Y325" s="88" t="s">
        <v>1133</v>
      </c>
      <c r="Z325" s="84" t="s">
        <v>1337</v>
      </c>
      <c r="AA325" s="80"/>
      <c r="AB325" s="80"/>
      <c r="AC325" s="88" t="s">
        <v>1541</v>
      </c>
      <c r="AD325" s="80"/>
      <c r="AE325" s="80" t="b">
        <v>0</v>
      </c>
      <c r="AF325" s="80">
        <v>2</v>
      </c>
      <c r="AG325" s="88" t="s">
        <v>1557</v>
      </c>
      <c r="AH325" s="80" t="b">
        <v>0</v>
      </c>
      <c r="AI325" s="80" t="s">
        <v>1573</v>
      </c>
      <c r="AJ325" s="80"/>
      <c r="AK325" s="88" t="s">
        <v>1557</v>
      </c>
      <c r="AL325" s="80" t="b">
        <v>0</v>
      </c>
      <c r="AM325" s="80">
        <v>0</v>
      </c>
      <c r="AN325" s="88" t="s">
        <v>1557</v>
      </c>
      <c r="AO325" s="80" t="s">
        <v>1609</v>
      </c>
      <c r="AP325" s="80" t="b">
        <v>0</v>
      </c>
      <c r="AQ325" s="88" t="s">
        <v>1541</v>
      </c>
      <c r="AR325" s="80" t="s">
        <v>210</v>
      </c>
      <c r="AS325" s="80">
        <v>0</v>
      </c>
      <c r="AT325" s="80">
        <v>0</v>
      </c>
      <c r="AU325" s="80"/>
      <c r="AV325" s="80"/>
      <c r="AW325" s="80"/>
      <c r="AX325" s="80"/>
      <c r="AY325" s="80"/>
      <c r="AZ325" s="80"/>
      <c r="BA325" s="80"/>
      <c r="BB325" s="80"/>
      <c r="BC325">
        <v>2</v>
      </c>
      <c r="BD325" s="79" t="str">
        <f>REPLACE(INDEX(GroupVertices[Group],MATCH(Edges[[#This Row],[Vertex 1]],GroupVertices[Vertex],0)),1,1,"")</f>
        <v>2</v>
      </c>
      <c r="BE325" s="79" t="str">
        <f>REPLACE(INDEX(GroupVertices[Group],MATCH(Edges[[#This Row],[Vertex 2]],GroupVertices[Vertex],0)),1,1,"")</f>
        <v>2</v>
      </c>
      <c r="BF325" s="48">
        <v>0</v>
      </c>
      <c r="BG325" s="49">
        <v>0</v>
      </c>
      <c r="BH325" s="48">
        <v>1</v>
      </c>
      <c r="BI325" s="49">
        <v>2.7027027027027026</v>
      </c>
      <c r="BJ325" s="48">
        <v>0</v>
      </c>
      <c r="BK325" s="49">
        <v>0</v>
      </c>
      <c r="BL325" s="48">
        <v>36</v>
      </c>
      <c r="BM325" s="49">
        <v>97.29729729729729</v>
      </c>
      <c r="BN325" s="48">
        <v>37</v>
      </c>
    </row>
    <row r="326" spans="1:66" ht="15">
      <c r="A326" s="65" t="s">
        <v>349</v>
      </c>
      <c r="B326" s="65" t="s">
        <v>349</v>
      </c>
      <c r="C326" s="66" t="s">
        <v>4148</v>
      </c>
      <c r="D326" s="67">
        <v>4.166666666666667</v>
      </c>
      <c r="E326" s="68"/>
      <c r="F326" s="69">
        <v>24.166666666666668</v>
      </c>
      <c r="G326" s="66"/>
      <c r="H326" s="70"/>
      <c r="I326" s="71"/>
      <c r="J326" s="71"/>
      <c r="K326" s="34" t="s">
        <v>65</v>
      </c>
      <c r="L326" s="78">
        <v>326</v>
      </c>
      <c r="M326" s="78"/>
      <c r="N326" s="73"/>
      <c r="O326" s="80" t="s">
        <v>210</v>
      </c>
      <c r="P326" s="82">
        <v>43658.604479166665</v>
      </c>
      <c r="Q326" s="80" t="s">
        <v>552</v>
      </c>
      <c r="R326" s="80"/>
      <c r="S326" s="80"/>
      <c r="T326" s="80" t="s">
        <v>803</v>
      </c>
      <c r="U326" s="84" t="s">
        <v>860</v>
      </c>
      <c r="V326" s="84" t="s">
        <v>860</v>
      </c>
      <c r="W326" s="82">
        <v>43658.604479166665</v>
      </c>
      <c r="X326" s="86">
        <v>43658</v>
      </c>
      <c r="Y326" s="88" t="s">
        <v>1134</v>
      </c>
      <c r="Z326" s="84" t="s">
        <v>1338</v>
      </c>
      <c r="AA326" s="80"/>
      <c r="AB326" s="80"/>
      <c r="AC326" s="88" t="s">
        <v>1542</v>
      </c>
      <c r="AD326" s="80"/>
      <c r="AE326" s="80" t="b">
        <v>0</v>
      </c>
      <c r="AF326" s="80">
        <v>0</v>
      </c>
      <c r="AG326" s="88" t="s">
        <v>1557</v>
      </c>
      <c r="AH326" s="80" t="b">
        <v>0</v>
      </c>
      <c r="AI326" s="80" t="s">
        <v>1573</v>
      </c>
      <c r="AJ326" s="80"/>
      <c r="AK326" s="88" t="s">
        <v>1557</v>
      </c>
      <c r="AL326" s="80" t="b">
        <v>0</v>
      </c>
      <c r="AM326" s="80">
        <v>0</v>
      </c>
      <c r="AN326" s="88" t="s">
        <v>1557</v>
      </c>
      <c r="AO326" s="80" t="s">
        <v>1609</v>
      </c>
      <c r="AP326" s="80" t="b">
        <v>0</v>
      </c>
      <c r="AQ326" s="88" t="s">
        <v>1542</v>
      </c>
      <c r="AR326" s="80" t="s">
        <v>210</v>
      </c>
      <c r="AS326" s="80">
        <v>0</v>
      </c>
      <c r="AT326" s="80">
        <v>0</v>
      </c>
      <c r="AU326" s="80"/>
      <c r="AV326" s="80"/>
      <c r="AW326" s="80"/>
      <c r="AX326" s="80"/>
      <c r="AY326" s="80"/>
      <c r="AZ326" s="80"/>
      <c r="BA326" s="80"/>
      <c r="BB326" s="80"/>
      <c r="BC326">
        <v>2</v>
      </c>
      <c r="BD326" s="79" t="str">
        <f>REPLACE(INDEX(GroupVertices[Group],MATCH(Edges[[#This Row],[Vertex 1]],GroupVertices[Vertex],0)),1,1,"")</f>
        <v>2</v>
      </c>
      <c r="BE326" s="79" t="str">
        <f>REPLACE(INDEX(GroupVertices[Group],MATCH(Edges[[#This Row],[Vertex 2]],GroupVertices[Vertex],0)),1,1,"")</f>
        <v>2</v>
      </c>
      <c r="BF326" s="48">
        <v>1</v>
      </c>
      <c r="BG326" s="49">
        <v>3.225806451612903</v>
      </c>
      <c r="BH326" s="48">
        <v>0</v>
      </c>
      <c r="BI326" s="49">
        <v>0</v>
      </c>
      <c r="BJ326" s="48">
        <v>0</v>
      </c>
      <c r="BK326" s="49">
        <v>0</v>
      </c>
      <c r="BL326" s="48">
        <v>30</v>
      </c>
      <c r="BM326" s="49">
        <v>96.7741935483871</v>
      </c>
      <c r="BN326" s="48">
        <v>31</v>
      </c>
    </row>
    <row r="327" spans="1:66" ht="15">
      <c r="A327" s="65" t="s">
        <v>350</v>
      </c>
      <c r="B327" s="65" t="s">
        <v>350</v>
      </c>
      <c r="C327" s="66" t="s">
        <v>4147</v>
      </c>
      <c r="D327" s="67">
        <v>3</v>
      </c>
      <c r="E327" s="68"/>
      <c r="F327" s="69">
        <v>28</v>
      </c>
      <c r="G327" s="66"/>
      <c r="H327" s="70"/>
      <c r="I327" s="71"/>
      <c r="J327" s="71"/>
      <c r="K327" s="34" t="s">
        <v>65</v>
      </c>
      <c r="L327" s="78">
        <v>327</v>
      </c>
      <c r="M327" s="78"/>
      <c r="N327" s="73"/>
      <c r="O327" s="80" t="s">
        <v>210</v>
      </c>
      <c r="P327" s="82">
        <v>43658.63214120371</v>
      </c>
      <c r="Q327" s="80" t="s">
        <v>553</v>
      </c>
      <c r="R327" s="84" t="s">
        <v>631</v>
      </c>
      <c r="S327" s="80" t="s">
        <v>677</v>
      </c>
      <c r="T327" s="80" t="s">
        <v>804</v>
      </c>
      <c r="U327" s="80"/>
      <c r="V327" s="84" t="s">
        <v>937</v>
      </c>
      <c r="W327" s="82">
        <v>43658.63214120371</v>
      </c>
      <c r="X327" s="86">
        <v>43658</v>
      </c>
      <c r="Y327" s="88" t="s">
        <v>1135</v>
      </c>
      <c r="Z327" s="84" t="s">
        <v>1339</v>
      </c>
      <c r="AA327" s="80"/>
      <c r="AB327" s="80"/>
      <c r="AC327" s="88" t="s">
        <v>1543</v>
      </c>
      <c r="AD327" s="80"/>
      <c r="AE327" s="80" t="b">
        <v>0</v>
      </c>
      <c r="AF327" s="80">
        <v>0</v>
      </c>
      <c r="AG327" s="88" t="s">
        <v>1557</v>
      </c>
      <c r="AH327" s="80" t="b">
        <v>0</v>
      </c>
      <c r="AI327" s="80" t="s">
        <v>1573</v>
      </c>
      <c r="AJ327" s="80"/>
      <c r="AK327" s="88" t="s">
        <v>1557</v>
      </c>
      <c r="AL327" s="80" t="b">
        <v>0</v>
      </c>
      <c r="AM327" s="80">
        <v>0</v>
      </c>
      <c r="AN327" s="88" t="s">
        <v>1557</v>
      </c>
      <c r="AO327" s="80" t="s">
        <v>1609</v>
      </c>
      <c r="AP327" s="80" t="b">
        <v>0</v>
      </c>
      <c r="AQ327" s="88" t="s">
        <v>1543</v>
      </c>
      <c r="AR327" s="80" t="s">
        <v>210</v>
      </c>
      <c r="AS327" s="80">
        <v>0</v>
      </c>
      <c r="AT327" s="80">
        <v>0</v>
      </c>
      <c r="AU327" s="80"/>
      <c r="AV327" s="80"/>
      <c r="AW327" s="80"/>
      <c r="AX327" s="80"/>
      <c r="AY327" s="80"/>
      <c r="AZ327" s="80"/>
      <c r="BA327" s="80"/>
      <c r="BB327" s="80"/>
      <c r="BC327">
        <v>1</v>
      </c>
      <c r="BD327" s="79" t="str">
        <f>REPLACE(INDEX(GroupVertices[Group],MATCH(Edges[[#This Row],[Vertex 1]],GroupVertices[Vertex],0)),1,1,"")</f>
        <v>2</v>
      </c>
      <c r="BE327" s="79" t="str">
        <f>REPLACE(INDEX(GroupVertices[Group],MATCH(Edges[[#This Row],[Vertex 2]],GroupVertices[Vertex],0)),1,1,"")</f>
        <v>2</v>
      </c>
      <c r="BF327" s="48">
        <v>0</v>
      </c>
      <c r="BG327" s="49">
        <v>0</v>
      </c>
      <c r="BH327" s="48">
        <v>0</v>
      </c>
      <c r="BI327" s="49">
        <v>0</v>
      </c>
      <c r="BJ327" s="48">
        <v>0</v>
      </c>
      <c r="BK327" s="49">
        <v>0</v>
      </c>
      <c r="BL327" s="48">
        <v>34</v>
      </c>
      <c r="BM327" s="49">
        <v>100</v>
      </c>
      <c r="BN327" s="48">
        <v>34</v>
      </c>
    </row>
    <row r="328" spans="1:66" ht="15">
      <c r="A328" s="65" t="s">
        <v>351</v>
      </c>
      <c r="B328" s="65" t="s">
        <v>351</v>
      </c>
      <c r="C328" s="66" t="s">
        <v>4148</v>
      </c>
      <c r="D328" s="67">
        <v>4.166666666666667</v>
      </c>
      <c r="E328" s="68"/>
      <c r="F328" s="69">
        <v>24.166666666666668</v>
      </c>
      <c r="G328" s="66"/>
      <c r="H328" s="70"/>
      <c r="I328" s="71"/>
      <c r="J328" s="71"/>
      <c r="K328" s="34" t="s">
        <v>65</v>
      </c>
      <c r="L328" s="78">
        <v>328</v>
      </c>
      <c r="M328" s="78"/>
      <c r="N328" s="73"/>
      <c r="O328" s="80" t="s">
        <v>210</v>
      </c>
      <c r="P328" s="82">
        <v>43658.29730324074</v>
      </c>
      <c r="Q328" s="80" t="s">
        <v>531</v>
      </c>
      <c r="R328" s="84" t="s">
        <v>618</v>
      </c>
      <c r="S328" s="80" t="s">
        <v>674</v>
      </c>
      <c r="T328" s="80" t="s">
        <v>805</v>
      </c>
      <c r="U328" s="84" t="s">
        <v>861</v>
      </c>
      <c r="V328" s="84" t="s">
        <v>861</v>
      </c>
      <c r="W328" s="82">
        <v>43658.29730324074</v>
      </c>
      <c r="X328" s="86">
        <v>43658</v>
      </c>
      <c r="Y328" s="88" t="s">
        <v>1136</v>
      </c>
      <c r="Z328" s="84" t="s">
        <v>1340</v>
      </c>
      <c r="AA328" s="80"/>
      <c r="AB328" s="80"/>
      <c r="AC328" s="88" t="s">
        <v>1544</v>
      </c>
      <c r="AD328" s="80"/>
      <c r="AE328" s="80" t="b">
        <v>0</v>
      </c>
      <c r="AF328" s="80">
        <v>0</v>
      </c>
      <c r="AG328" s="88" t="s">
        <v>1557</v>
      </c>
      <c r="AH328" s="80" t="b">
        <v>0</v>
      </c>
      <c r="AI328" s="80" t="s">
        <v>1573</v>
      </c>
      <c r="AJ328" s="80"/>
      <c r="AK328" s="88" t="s">
        <v>1557</v>
      </c>
      <c r="AL328" s="80" t="b">
        <v>0</v>
      </c>
      <c r="AM328" s="80">
        <v>1</v>
      </c>
      <c r="AN328" s="88" t="s">
        <v>1557</v>
      </c>
      <c r="AO328" s="80" t="s">
        <v>1611</v>
      </c>
      <c r="AP328" s="80" t="b">
        <v>0</v>
      </c>
      <c r="AQ328" s="88" t="s">
        <v>1544</v>
      </c>
      <c r="AR328" s="80" t="s">
        <v>210</v>
      </c>
      <c r="AS328" s="80">
        <v>0</v>
      </c>
      <c r="AT328" s="80">
        <v>0</v>
      </c>
      <c r="AU328" s="80"/>
      <c r="AV328" s="80"/>
      <c r="AW328" s="80"/>
      <c r="AX328" s="80"/>
      <c r="AY328" s="80"/>
      <c r="AZ328" s="80"/>
      <c r="BA328" s="80"/>
      <c r="BB328" s="80"/>
      <c r="BC328">
        <v>2</v>
      </c>
      <c r="BD328" s="79" t="str">
        <f>REPLACE(INDEX(GroupVertices[Group],MATCH(Edges[[#This Row],[Vertex 1]],GroupVertices[Vertex],0)),1,1,"")</f>
        <v>20</v>
      </c>
      <c r="BE328" s="79" t="str">
        <f>REPLACE(INDEX(GroupVertices[Group],MATCH(Edges[[#This Row],[Vertex 2]],GroupVertices[Vertex],0)),1,1,"")</f>
        <v>20</v>
      </c>
      <c r="BF328" s="48">
        <v>0</v>
      </c>
      <c r="BG328" s="49">
        <v>0</v>
      </c>
      <c r="BH328" s="48">
        <v>0</v>
      </c>
      <c r="BI328" s="49">
        <v>0</v>
      </c>
      <c r="BJ328" s="48">
        <v>0</v>
      </c>
      <c r="BK328" s="49">
        <v>0</v>
      </c>
      <c r="BL328" s="48">
        <v>20</v>
      </c>
      <c r="BM328" s="49">
        <v>100</v>
      </c>
      <c r="BN328" s="48">
        <v>20</v>
      </c>
    </row>
    <row r="329" spans="1:66" ht="15">
      <c r="A329" s="65" t="s">
        <v>351</v>
      </c>
      <c r="B329" s="65" t="s">
        <v>351</v>
      </c>
      <c r="C329" s="66" t="s">
        <v>4148</v>
      </c>
      <c r="D329" s="67">
        <v>4.166666666666667</v>
      </c>
      <c r="E329" s="68"/>
      <c r="F329" s="69">
        <v>24.166666666666668</v>
      </c>
      <c r="G329" s="66"/>
      <c r="H329" s="70"/>
      <c r="I329" s="71"/>
      <c r="J329" s="71"/>
      <c r="K329" s="34" t="s">
        <v>65</v>
      </c>
      <c r="L329" s="78">
        <v>329</v>
      </c>
      <c r="M329" s="78"/>
      <c r="N329" s="73"/>
      <c r="O329" s="80" t="s">
        <v>210</v>
      </c>
      <c r="P329" s="82">
        <v>43658.651458333334</v>
      </c>
      <c r="Q329" s="80" t="s">
        <v>554</v>
      </c>
      <c r="R329" s="84" t="s">
        <v>632</v>
      </c>
      <c r="S329" s="80" t="s">
        <v>674</v>
      </c>
      <c r="T329" s="80" t="s">
        <v>805</v>
      </c>
      <c r="U329" s="84" t="s">
        <v>862</v>
      </c>
      <c r="V329" s="84" t="s">
        <v>862</v>
      </c>
      <c r="W329" s="82">
        <v>43658.651458333334</v>
      </c>
      <c r="X329" s="86">
        <v>43658</v>
      </c>
      <c r="Y329" s="88" t="s">
        <v>1137</v>
      </c>
      <c r="Z329" s="84" t="s">
        <v>1341</v>
      </c>
      <c r="AA329" s="80"/>
      <c r="AB329" s="80"/>
      <c r="AC329" s="88" t="s">
        <v>1545</v>
      </c>
      <c r="AD329" s="80"/>
      <c r="AE329" s="80" t="b">
        <v>0</v>
      </c>
      <c r="AF329" s="80">
        <v>0</v>
      </c>
      <c r="AG329" s="88" t="s">
        <v>1557</v>
      </c>
      <c r="AH329" s="80" t="b">
        <v>0</v>
      </c>
      <c r="AI329" s="80" t="s">
        <v>1573</v>
      </c>
      <c r="AJ329" s="80"/>
      <c r="AK329" s="88" t="s">
        <v>1557</v>
      </c>
      <c r="AL329" s="80" t="b">
        <v>0</v>
      </c>
      <c r="AM329" s="80">
        <v>0</v>
      </c>
      <c r="AN329" s="88" t="s">
        <v>1557</v>
      </c>
      <c r="AO329" s="80" t="s">
        <v>1611</v>
      </c>
      <c r="AP329" s="80" t="b">
        <v>0</v>
      </c>
      <c r="AQ329" s="88" t="s">
        <v>1545</v>
      </c>
      <c r="AR329" s="80" t="s">
        <v>210</v>
      </c>
      <c r="AS329" s="80">
        <v>0</v>
      </c>
      <c r="AT329" s="80">
        <v>0</v>
      </c>
      <c r="AU329" s="80"/>
      <c r="AV329" s="80"/>
      <c r="AW329" s="80"/>
      <c r="AX329" s="80"/>
      <c r="AY329" s="80"/>
      <c r="AZ329" s="80"/>
      <c r="BA329" s="80"/>
      <c r="BB329" s="80"/>
      <c r="BC329">
        <v>2</v>
      </c>
      <c r="BD329" s="79" t="str">
        <f>REPLACE(INDEX(GroupVertices[Group],MATCH(Edges[[#This Row],[Vertex 1]],GroupVertices[Vertex],0)),1,1,"")</f>
        <v>20</v>
      </c>
      <c r="BE329" s="79" t="str">
        <f>REPLACE(INDEX(GroupVertices[Group],MATCH(Edges[[#This Row],[Vertex 2]],GroupVertices[Vertex],0)),1,1,"")</f>
        <v>20</v>
      </c>
      <c r="BF329" s="48">
        <v>0</v>
      </c>
      <c r="BG329" s="49">
        <v>0</v>
      </c>
      <c r="BH329" s="48">
        <v>0</v>
      </c>
      <c r="BI329" s="49">
        <v>0</v>
      </c>
      <c r="BJ329" s="48">
        <v>0</v>
      </c>
      <c r="BK329" s="49">
        <v>0</v>
      </c>
      <c r="BL329" s="48">
        <v>20</v>
      </c>
      <c r="BM329" s="49">
        <v>100</v>
      </c>
      <c r="BN329"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ErrorMessage="1" sqref="N2:N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Color" prompt="To select an optional edge color, right-click and select Select Color on the right-click menu." sqref="C3:C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Opacity" prompt="Enter an optional edge opacity between 0 (transparent) and 100 (opaque)." errorTitle="Invalid Edge Opacity" error="The optional edge opacity must be a whole number between 0 and 10." sqref="F3:F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showErrorMessage="1" promptTitle="Vertex 1 Name" prompt="Enter the name of the edge's first vertex." sqref="A3:A329"/>
    <dataValidation allowBlank="1" showInputMessage="1" showErrorMessage="1" promptTitle="Vertex 2 Name" prompt="Enter the name of the edge's second vertex." sqref="B3:B329"/>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9"/>
  </dataValidations>
  <hyperlinks>
    <hyperlink ref="R3" r:id="rId1" display="https://bossofme.feeluforia.com/"/>
    <hyperlink ref="R7" r:id="rId2" display="https://twitter.com/TheaterUlm/status/1146076254183088128"/>
    <hyperlink ref="R8" r:id="rId3" display="https://onezero.medium.com/you-can-now-get-your-whole-genome-sequenced-for-less-than-an-iphone-a951e3d33f84"/>
    <hyperlink ref="R10" r:id="rId4" display="https://onezero.medium.com/you-can-now-get-your-whole-genome-sequenced-for-less-than-an-iphone-a951e3d33f84"/>
    <hyperlink ref="R12" r:id="rId5" display="https://onezero.medium.com/you-can-now-get-your-whole-genome-sequenced-for-less-than-an-iphone-a951e3d33f84"/>
    <hyperlink ref="R14" r:id="rId6" display="https://onezero.medium.com/you-can-now-get-your-whole-genome-sequenced-for-less-than-an-iphone-a951e3d33f84"/>
    <hyperlink ref="R16" r:id="rId7" display="https://onezero.medium.com/you-can-now-get-your-whole-genome-sequenced-for-less-than-an-iphone-a951e3d33f84"/>
    <hyperlink ref="R22" r:id="rId8" display="https://www.instagram.com/p/BzdiPGiggsV/?igshid=agxdz5jrztq6"/>
    <hyperlink ref="R29" r:id="rId9" display="https://www.instagram.com/p/BzeV2eylHc_/?igshid=2hzh4y70vucl"/>
    <hyperlink ref="R31" r:id="rId10" display="https://www.military.com/daily-news/2019/07/03/mail-ancestry-dna-kits-may-help-enemy-target-you-navys-top-officer-says.html#.XR1UBlcMNi0.twitter"/>
    <hyperlink ref="R32" r:id="rId11" display="https://www.military.com/daily-news/2019/07/03/mail-ancestry-dna-kits-may-help-enemy-target-you-navys-top-officer-says.html#.XR1UBlcMNi0.twitter"/>
    <hyperlink ref="R33" r:id="rId12" display="http://edition.cnn.com/2019/07/03/us/shark-tooth-trnd/index.html"/>
    <hyperlink ref="R34" r:id="rId13" display="http://edition.cnn.com/2019/07/03/us/shark-tooth-trnd/index.html"/>
    <hyperlink ref="R35" r:id="rId14" display="http://edition.cnn.com/2019/07/03/us/shark-tooth-trnd/index.html"/>
    <hyperlink ref="R36" r:id="rId15" display="http://edition.cnn.com/2019/07/03/us/shark-tooth-trnd/index.html"/>
    <hyperlink ref="R37" r:id="rId16" display="https://www.npr.org/2019/07/03/738586883/mideast-philistines-from-europe?utm_campaign=storyshare&amp;utm_source=twitter.com&amp;utm_medium=social"/>
    <hyperlink ref="R38" r:id="rId17" display="https://medicalxpress.com/news/2019-07-dna-reveals-schizophrenia-clue.html"/>
    <hyperlink ref="R39" r:id="rId18" display="https://www.cnet.com/news/how-sharing-your-dna-solves-horrible-crimes-and-stirs-a-privacy-debate/"/>
    <hyperlink ref="R40" r:id="rId19" display="https://www.theguardian.com/lifeandstyle/2016/feb/29/die-now-diet-later-could-nutrigenetics-save-your-life"/>
    <hyperlink ref="R42" r:id="rId20" display="https://www.cnet.com/news/how-sharing-your-dna-solves-horrible-crimes-and-stirs-a-privacy-debate/"/>
    <hyperlink ref="R43" r:id="rId21" display="https://bossofme.feeluforia.com/"/>
    <hyperlink ref="R44" r:id="rId22" display="https://bossofme.feeluforia.com/"/>
    <hyperlink ref="R45" r:id="rId23" display="https://howtofind.com/what-can-a-dna-test-really-say-about-you-part-ii"/>
    <hyperlink ref="R46" r:id="rId24" display="https://howtofind.com/what-can-a-dna-test-really-say-about-you-part-iii"/>
    <hyperlink ref="R47" r:id="rId25" display="http://trentinogenealogy.com/2019/05/dna-ethnicity-report-estimate/"/>
    <hyperlink ref="R48" r:id="rId26"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49" r:id="rId27"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50" r:id="rId28"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51" r:id="rId29"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52" r:id="rId30"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53" r:id="rId31"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96" r:id="rId32" display="https://www.cellmark.co.uk/dna-testing/immigration-relationship-test/"/>
    <hyperlink ref="R97" r:id="rId33" display="https://www.cellmark.co.uk/"/>
    <hyperlink ref="R98" r:id="rId34" display="http://www.dnasolutions.co.uk/paternity-test.htm"/>
    <hyperlink ref="R99" r:id="rId35" display="https://www.dailymail.co.uk/news/article-7091823/Crooning-lothario-Julio-Iglesias-faces-court-DNA-battle-claims-love-child.html"/>
    <hyperlink ref="R102" r:id="rId36" display="https://www.kwtx.com/content/news/Local-woman-discovers-lost-family-through-DNA-kit-512218561.html"/>
    <hyperlink ref="R104" r:id="rId37" display="https://www.instagram.com/p/BzjP5iehyx-/?igshid=jrsrv4lvazj0"/>
    <hyperlink ref="R109" r:id="rId38" display="https://twitter.com/DNApodcast/status/1147599193755803653"/>
    <hyperlink ref="R120" r:id="rId39" display="https://onezero.medium.com/you-can-now-get-your-whole-genome-sequenced-for-less-than-an-iphone-a951e3d33f84"/>
    <hyperlink ref="R121" r:id="rId40" display="https://www.cnbc.com/2019/07/01/for-600-veritas-genetics-sequences-6point4-billion-letters-of-your-dna.html"/>
    <hyperlink ref="R122" r:id="rId41" display="https://www.cnbc.com/2019/07/01/for-600-veritas-genetics-sequences-6point4-billion-letters-of-your-dna.html"/>
    <hyperlink ref="R123" r:id="rId42" display="https://www.cnbc.com/2019/07/01/for-600-veritas-genetics-sequences-6point4-billion-letters-of-your-dna.html"/>
    <hyperlink ref="R124" r:id="rId43" display="https://www.cnbc.com/2019/07/01/for-600-veritas-genetics-sequences-6point4-billion-letters-of-your-dna.html"/>
    <hyperlink ref="R130" r:id="rId44" display="https://podcasts.apple.com/us/podcast/everythings-relative-with-eve-sturges/id1459167540?i=1000443669158"/>
    <hyperlink ref="R131" r:id="rId45" display="https://podcasts.apple.com/us/podcast/everythings-relative-with-eve-sturges/id1459167540?i=1000443669158"/>
    <hyperlink ref="R132" r:id="rId46" display="https://podcasts.apple.com/us/podcast/everythings-relative-with-eve-sturges/id1459167540?i=1000443669158"/>
    <hyperlink ref="R133" r:id="rId47" display="https://zeenews.india.com/malayalam/kerala/dna-test-for-binoy-kodiyeri-in-connection-with-sexual-harassment-case-29529"/>
    <hyperlink ref="R134" r:id="rId48" display="https://tv.mathrubhumi.com/news/kerala/binoy-kodiyeri-1.22695?utm_source=dlvr.it&amp;utm_medium=twitter"/>
    <hyperlink ref="R135" r:id="rId49" display="https://www.nationalheraldindia.com/national/kerala-cpi-m-secretarys-son-appears-before-police-agrees-to-dna-test"/>
    <hyperlink ref="R136" r:id="rId50" display="https://www.nationalheraldindia.com/national/kerala-cpi-m-secretarys-son-appears-before-police-agrees-to-dna-test"/>
    <hyperlink ref="R138" r:id="rId51" display="https://melissajanelee.com/ancestry-dna-test/"/>
    <hyperlink ref="R139" r:id="rId52" display="https://mygenxdna.com/how-gars-can-help-fight-the-opioid-epidemic/"/>
    <hyperlink ref="R140" r:id="rId53" display="https://mygenxdna.com/learn/faqs/"/>
    <hyperlink ref="R141" r:id="rId54" display="https://twitter.com/budlight/status/1148308856071757824"/>
    <hyperlink ref="R142" r:id="rId55" display="https://www.theatlantic.com/science/archive/2019/03/dna-tests-for-envelopes-have-a-price/583636/"/>
    <hyperlink ref="R145" r:id="rId56" display="https://www.hartwigmedicalfoundation.nl/personalised-medicine-voor-alvleesklierkanker-toekomstmuziek/"/>
    <hyperlink ref="R147" r:id="rId57" display="https://www.instagram.com/p/BzoQDhtguLg/?igshid=1c6kmqpavg3om"/>
    <hyperlink ref="R148" r:id="rId58" display="https://www.instagram.com/p/Bzsn52CgFAb/?igshid=4o1ud7cxstm8"/>
    <hyperlink ref="R150" r:id="rId59" display="https://drtracygapin.com/transform-your-health-with-your-dna/"/>
    <hyperlink ref="R152" r:id="rId60" display="https://www.youtube.com/watch?v=4agufx2W9e8&amp;feature=youtu.be"/>
    <hyperlink ref="R156" r:id="rId61" display="https://www.hartwigmedicalfoundation.nl/gegevens-uit-de-echte-wereld-gebruiken-voor-betere-oncologische-zorg/"/>
    <hyperlink ref="R158" r:id="rId62" display="https://twitter.com/Trumpgi73068803/status/1148452840643260416"/>
    <hyperlink ref="R160" r:id="rId63" display="https://twitter.com/Trumpgi73068803/status/1148452840643260416"/>
    <hyperlink ref="R161" r:id="rId64" display="https://twitter.com/ewarren/status/1148327100614660097"/>
    <hyperlink ref="R163" r:id="rId65" display="https://twitter.com/Trumpgi73068803/status/1148452840643260416"/>
    <hyperlink ref="R164" r:id="rId66" display="https://twitter.com/ewarren/status/1148327100614660097"/>
    <hyperlink ref="R170" r:id="rId67" display="https://twitter.com/southerncharme7/status/1146645632448389120"/>
    <hyperlink ref="R171" r:id="rId68" display="https://twitter.com/Trumpgi73068803/status/1148452840643260416"/>
    <hyperlink ref="R172" r:id="rId69" display="https://twitter.com/ewarren/status/1148327100614660097"/>
    <hyperlink ref="R173" r:id="rId70" display="https://twitter.com/southerncharme7/status/1146645632448389120"/>
    <hyperlink ref="R174" r:id="rId71" display="https://twitter.com/Trumpgi73068803/status/1148452840643260416"/>
    <hyperlink ref="R175" r:id="rId72" display="https://twitter.com/ewarren/status/1148327100614660097"/>
    <hyperlink ref="R176" r:id="rId73" display="https://twitter.com/southerncharme7/status/1146645632448389120"/>
    <hyperlink ref="R177" r:id="rId74" display="https://twitter.com/Trumpgi73068803/status/1148452840643260416"/>
    <hyperlink ref="R178" r:id="rId75" display="https://twitter.com/ewarren/status/1148327100614660097"/>
    <hyperlink ref="R179" r:id="rId76" display="https://twitter.com/southerncharme7/status/1146645632448389120"/>
    <hyperlink ref="R180" r:id="rId77" display="https://twitter.com/Trumpgi73068803/status/1148452840643260416"/>
    <hyperlink ref="R181" r:id="rId78" display="https://twitter.com/ewarren/status/1148327100614660097"/>
    <hyperlink ref="R182" r:id="rId79" display="https://twitter.com/southerncharme7/status/1146645632448389120"/>
    <hyperlink ref="R183" r:id="rId80" display="https://twitter.com/Trumpgi73068803/status/1148452840643260416"/>
    <hyperlink ref="R184" r:id="rId81" display="https://twitter.com/ewarren/status/1148327100614660097"/>
    <hyperlink ref="R186" r:id="rId82" display="http://www.dna-at-home.co.uk/"/>
    <hyperlink ref="R187" r:id="rId83" display="http://www.dna-at-home.co.uk/"/>
    <hyperlink ref="R188" r:id="rId84" display="http://www.dna-at-home.co.uk/"/>
    <hyperlink ref="R189" r:id="rId85" display="http://www.dna-at-home.co.uk/"/>
    <hyperlink ref="R190" r:id="rId86" display="http://www.dna-at-home.co.uk/"/>
    <hyperlink ref="R191" r:id="rId87" display="https://www.hartwigmedicalfoundation.nl/gegevens-uit-de-echte-wereld-gebruiken-voor-betere-oncologische-zorg/"/>
    <hyperlink ref="R192" r:id="rId88" display="https://www.hartwigmedicalfoundation.nl/gegevens-uit-de-echte-wereld-gebruiken-voor-betere-oncologische-zorg/"/>
    <hyperlink ref="R193" r:id="rId89" display="http://www.live2019.myheritage.com/"/>
    <hyperlink ref="R195" r:id="rId90" display="https://melissajanelee.com/evergreen-life/"/>
    <hyperlink ref="R196" r:id="rId91" display="https://melissajanelee.com/ancestry-dna-test/"/>
    <hyperlink ref="R197" r:id="rId92" display="https://melissajanelee.com/ancestry-dna-test/"/>
    <hyperlink ref="R198" r:id="rId93" display="http://www.garthtoons.com/"/>
    <hyperlink ref="R202" r:id="rId94" display="https://www.spreaker.com/user/10973353/dna-testing"/>
    <hyperlink ref="R207" r:id="rId95" display="https://www.dailymail.co.uk/news/article-7236847/Trump-tweetstorm-botches-Warrens-DNA-test-confuses-campaign-launch-Election-Day.html?ito=social-twitter_dailymailus"/>
    <hyperlink ref="R208" r:id="rId96" display="https://twitter.com/dimitriuzaka/status/1149321144123777024"/>
    <hyperlink ref="R209" r:id="rId97" display="https://www.genomickitchen.com/blog/why-a-dna-test-is-important"/>
    <hyperlink ref="R210" r:id="rId98" display="https://alphabiolabs.us/public-testing-services/paternity-testing"/>
    <hyperlink ref="R211" r:id="rId99" display="https://www.dailymail.co.uk/news/article-7232351/Julio-Iglesias-LOSES-paternity-case-Spanish-court-rules-father-man.html"/>
    <hyperlink ref="R212" r:id="rId100" display="https://www.dailymail.co.uk/news/article-7232351/Julio-Iglesias-LOSES-paternity-case-Spanish-court-rules-father-man.html"/>
    <hyperlink ref="R215" r:id="rId101" display="https://www.npr.org/2019/07/03/738586883/mideast-philistines-from-europe?utm_campaign=storyshare&amp;utm_source=twitter.com&amp;utm_medium=social"/>
    <hyperlink ref="R216" r:id="rId102" display="https://medicalxpress.com/news/2019-07-dna-reveals-schizophrenia-clue.html"/>
    <hyperlink ref="R217" r:id="rId103" display="https://www.cnet.com/news/how-sharing-your-dna-solves-horrible-crimes-and-stirs-a-privacy-debate/"/>
    <hyperlink ref="R218" r:id="rId104"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19" r:id="rId105"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20" r:id="rId106" display="https://www.military.com/daily-news/2019/07/03/mail-ancestry-dna-kits-may-help-enemy-target-you-navys-top-officer-says.html#.XR1UBlcMNi0.twitter"/>
    <hyperlink ref="R221" r:id="rId107" display="https://www.military.com/daily-news/2019/07/03/mail-ancestry-dna-kits-may-help-enemy-target-you-navys-top-officer-says.html#.XR1UBlcMNi0.twitter"/>
    <hyperlink ref="R222" r:id="rId108" display="http://edition.cnn.com/2019/07/03/us/shark-tooth-trnd/index.html"/>
    <hyperlink ref="R223" r:id="rId109" display="http://edition.cnn.com/2019/07/03/us/shark-tooth-trnd/index.html"/>
    <hyperlink ref="R224" r:id="rId110" display="https://www.newscientist.com/article/2208581-ancient-dna-reveals-that-jews-biblical-rivals-were-from-greece/#.XR1Sa9dTS2o.twitter"/>
    <hyperlink ref="R225" r:id="rId111" display="https://www.theguardian.com/world/2019/may/29/former-belgian-king-albert-ii-agrees-to-dna-test-in-paternity-case-delphine-boel?CMP=share_btn_tw"/>
    <hyperlink ref="R226" r:id="rId112" display="https://www.wired.com/story/dna-sequencing-detect-infectious-disease/?mbid=social_twitter_onsiteshare"/>
    <hyperlink ref="R227" r:id="rId113" display="https://www.wired.com/story/dna-sequencing-detect-infectious-disease/?mbid=social_twitter_onsiteshare"/>
    <hyperlink ref="R228" r:id="rId114" display="https://www.theatlantic.com/science/archive/2019/03/dna-tests-for-envelopes-have-a-price/583636/"/>
    <hyperlink ref="R229" r:id="rId115" display="https://www.wcax.com/content/news/Winooski-tech-firm-sold-to-Calif-company-for-nearly-12B-512585481.html"/>
    <hyperlink ref="R230" r:id="rId116" display="https://www.wcax.com/content/news/Winooski-tech-firm-sold-to-Calif-company-for-nearly-12B-512585481.html"/>
    <hyperlink ref="R231" r:id="rId117" display="https://www.military.com/daily-news/2019/07/03/mail-ancestry-dna-kits-may-help-enemy-target-you-navys-top-officer-says.html#.XR1UBlcMNi0.twitter"/>
    <hyperlink ref="R232" r:id="rId118" display="https://www.military.com/daily-news/2019/07/03/mail-ancestry-dna-kits-may-help-enemy-target-you-navys-top-officer-says.html#.XR1UBlcMNi0.twitter"/>
    <hyperlink ref="R233" r:id="rId119" display="http://edition.cnn.com/2019/07/03/us/shark-tooth-trnd/index.html"/>
    <hyperlink ref="R234" r:id="rId120" display="http://edition.cnn.com/2019/07/03/us/shark-tooth-trnd/index.html"/>
    <hyperlink ref="R235" r:id="rId121" display="https://www.newscientist.com/article/2208581-ancient-dna-reveals-that-jews-biblical-rivals-were-from-greece/#.XR1Sa9dTS2o.twitter"/>
    <hyperlink ref="R236" r:id="rId122" display="https://www.wired.com/story/dna-sequencing-detect-infectious-disease/?mbid=social_twitter_onsiteshare"/>
    <hyperlink ref="R237" r:id="rId123" display="https://www.wired.com/story/dna-sequencing-detect-infectious-disease/?mbid=social_twitter_onsiteshare"/>
    <hyperlink ref="R238" r:id="rId124" display="https://www.theatlantic.com/science/archive/2019/03/dna-tests-for-envelopes-have-a-price/583636/"/>
    <hyperlink ref="R239" r:id="rId125"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40" r:id="rId126"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41" r:id="rId127" display="https://medicalxpress.com/news/2019-07-dna-reveals-schizophrenia-clue.html"/>
    <hyperlink ref="R242" r:id="rId128" display="https://www.cnet.com/news/how-sharing-your-dna-solves-horrible-crimes-and-stirs-a-privacy-debate/"/>
    <hyperlink ref="R243" r:id="rId129" display="https://www.npr.org/2019/07/03/738586883/mideast-philistines-from-europe?utm_campaign=storyshare&amp;utm_source=twitter.com&amp;utm_medium=social"/>
    <hyperlink ref="R244" r:id="rId130" display="https://www.theguardian.com/world/2019/may/29/former-belgian-king-albert-ii-agrees-to-dna-test-in-paternity-case-delphine-boel?CMP=share_btn_tw"/>
    <hyperlink ref="R245" r:id="rId131" display="https://dan.com/buy-domain/nutritionaldna.com?redirected=true&amp;tld=com"/>
    <hyperlink ref="R246" r:id="rId132" display="https://dan.com/buy-domain/nutritionaldna.com?redirected=true&amp;tld=com"/>
    <hyperlink ref="R247" r:id="rId133" display="https://www.cnet.com/news/how-sharing-your-dna-solves-horrible-crimes-and-stirs-a-privacy-debate/"/>
    <hyperlink ref="R248" r:id="rId134"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49" r:id="rId135"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50" r:id="rId136" display="https://www.npr.org/2019/07/03/738586883/mideast-philistines-from-europe?utm_campaign=storyshare&amp;utm_source=twitter.com&amp;utm_medium=social"/>
    <hyperlink ref="R251" r:id="rId137" display="http://edition.cnn.com/2019/07/03/us/shark-tooth-trnd/index.html"/>
    <hyperlink ref="R252" r:id="rId138" display="http://edition.cnn.com/2019/07/03/us/shark-tooth-trnd/index.html"/>
    <hyperlink ref="R253" r:id="rId139" display="https://dan.com/buy-domain/nutritionaldna.com?redirected=true&amp;tld=com"/>
    <hyperlink ref="R254" r:id="rId140" display="https://dan.com/buy-domain/nutritionaldna.com?redirected=true&amp;tld=com"/>
    <hyperlink ref="R255" r:id="rId141"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56" r:id="rId142"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58" r:id="rId143" display="https://www.theatlantic.com/science/archive/2019/03/dna-tests-for-envelopes-have-a-price/583636/"/>
    <hyperlink ref="R259" r:id="rId144" display="https://www.wired.com/story/dna-sequencing-detect-infectious-disease/?mbid=social_twitter_onsiteshare"/>
    <hyperlink ref="R260" r:id="rId145" display="https://www.wired.com/story/dna-sequencing-detect-infectious-disease/?mbid=social_twitter_onsiteshare"/>
    <hyperlink ref="R261" r:id="rId146" display="https://www.newscientist.com/article/2208581-ancient-dna-reveals-that-jews-biblical-rivals-were-from-greece/#.XR1Sa9dTS2o.twitter"/>
    <hyperlink ref="R262" r:id="rId147" display="http://edition.cnn.com/2019/07/03/us/shark-tooth-trnd/index.html"/>
    <hyperlink ref="R263" r:id="rId148" display="http://edition.cnn.com/2019/07/03/us/shark-tooth-trnd/index.html"/>
    <hyperlink ref="R264" r:id="rId149" display="https://www.ft.com/content/dcb2ea12-83c8-11e9-9935-ad75bb96c849?segmentid=acee4131-99c2-09d3-a635-873e61754ec6"/>
    <hyperlink ref="R266" r:id="rId150" display="https://www.military.com/daily-news/2019/07/03/mail-ancestry-dna-kits-may-help-enemy-target-you-navys-top-officer-says.html#.XR1UBlcMNi0.twitter"/>
    <hyperlink ref="R268" r:id="rId151" display="https://www.military.com/daily-news/2019/07/03/mail-ancestry-dna-kits-may-help-enemy-target-you-navys-top-officer-says.html#.XR1UBlcMNi0.twitter"/>
    <hyperlink ref="R269" r:id="rId152" display="https://www.military.com/daily-news/2019/07/03/mail-ancestry-dna-kits-may-help-enemy-target-you-navys-top-officer-says.html#.XR1UBlcMNi0.twitter"/>
    <hyperlink ref="R270" r:id="rId153" display="https://www.military.com/daily-news/2019/07/03/mail-ancestry-dna-kits-may-help-enemy-target-you-navys-top-officer-says.html#.XR1UBlcMNi0.twitter"/>
    <hyperlink ref="R271" r:id="rId154" display="https://www.military.com/daily-news/2019/07/03/mail-ancestry-dna-kits-may-help-enemy-target-you-navys-top-officer-says.html#.XR1UBlcMNi0.twitter"/>
    <hyperlink ref="R272" r:id="rId155"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73" r:id="rId156"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74" r:id="rId157" display="https://www.wired.com/story/dna-sequencing-detect-infectious-disease/?mbid=social_twitter_onsiteshare"/>
    <hyperlink ref="R275" r:id="rId158" display="https://www.wired.com/story/dna-sequencing-detect-infectious-disease/?mbid=social_twitter_onsiteshare"/>
    <hyperlink ref="R276" r:id="rId159" display="http://edition.cnn.com/2019/07/03/us/shark-tooth-trnd/index.html"/>
    <hyperlink ref="R277" r:id="rId160" display="http://edition.cnn.com/2019/07/03/us/shark-tooth-trnd/index.html"/>
    <hyperlink ref="R278" r:id="rId161" display="https://www.theverge.com/2019/3/13/18263734/familytreedna-dna-genetics-law-enforcement-fbi-police-forensics-matching-science?utm_campaign=theverge&amp;utm_content=entry&amp;utm_medium=social&amp;utm_source=twitter"/>
    <hyperlink ref="R279" r:id="rId162" display="https://www.theverge.com/2019/3/13/18263734/familytreedna-dna-genetics-law-enforcement-fbi-police-forensics-matching-science?utm_campaign=theverge&amp;utm_content=entry&amp;utm_medium=social&amp;utm_source=twitter"/>
    <hyperlink ref="R281" r:id="rId163" display="https://www.ft.com/content/dcb2ea12-83c8-11e9-9935-ad75bb96c849?segmentid=acee4131-99c2-09d3-a635-873e61754ec6"/>
    <hyperlink ref="R282" r:id="rId164" display="https://www.theatlantic.com/science/archive/2019/03/dna-tests-for-envelopes-have-a-price/583636/"/>
    <hyperlink ref="R283" r:id="rId165" display="https://www.theguardian.com/world/2019/may/29/former-belgian-king-albert-ii-agrees-to-dna-test-in-paternity-case-delphine-boel?CMP=share_btn_tw"/>
    <hyperlink ref="R285" r:id="rId166" display="https://www.newscientist.com/article/2208581-ancient-dna-reveals-that-jews-biblical-rivals-were-from-greece/#.XR1Sa9dTS2o.twitter"/>
    <hyperlink ref="R286" r:id="rId167" display="https://www.npr.org/2019/07/03/738586883/mideast-philistines-from-europe?utm_campaign=storyshare&amp;utm_source=twitter.com&amp;utm_medium=social"/>
    <hyperlink ref="R287" r:id="rId168" display="https://www.cnet.com/news/how-sharing-your-dna-solves-horrible-crimes-and-stirs-a-privacy-debate/"/>
    <hyperlink ref="R288" r:id="rId169" display="https://medicalxpress.com/news/2019-07-dna-reveals-schizophrenia-clue.html"/>
    <hyperlink ref="R289" r:id="rId170" display="https://www.npr.org/2019/07/03/738586883/mideast-philistines-from-europe?utm_campaign=storyshare&amp;utm_source=twitter.com&amp;utm_medium=social"/>
    <hyperlink ref="R290" r:id="rId171" display="https://www.cnet.com/news/how-sharing-your-dna-solves-horrible-crimes-and-stirs-a-privacy-debate/"/>
    <hyperlink ref="R291" r:id="rId172" display="https://medicalxpress.com/news/2019-07-dna-reveals-schizophrenia-clue.html"/>
    <hyperlink ref="R292" r:id="rId173" display="https://www.ft.com/content/dcb2ea12-83c8-11e9-9935-ad75bb96c849?segmentid=acee4131-99c2-09d3-a635-873e61754ec6"/>
    <hyperlink ref="R293" r:id="rId174"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294" r:id="rId175" display="https://www.theatlantic.com/science/archive/2019/03/dna-tests-for-envelopes-have-a-price/583636/"/>
    <hyperlink ref="R295" r:id="rId176" display="https://www.wired.com/story/dna-sequencing-detect-infectious-disease/?mbid=social_twitter_onsiteshare"/>
    <hyperlink ref="R296" r:id="rId177" display="http://edition.cnn.com/2019/07/03/us/shark-tooth-trnd/index.html"/>
    <hyperlink ref="R297" r:id="rId178" display="https://www.theverge.com/2019/3/13/18263734/familytreedna-dna-genetics-law-enforcement-fbi-police-forensics-matching-science?utm_campaign=theverge&amp;utm_content=entry&amp;utm_medium=social&amp;utm_source=twitter"/>
    <hyperlink ref="R298" r:id="rId179" display="https://www.nationalgeographic.com/magazine/2018/04/race-genetics-science-africa/"/>
    <hyperlink ref="R300" r:id="rId180" display="https://medo.ro/en/other-services/dna-and-paternity-tests/"/>
    <hyperlink ref="R301" r:id="rId181" display="https://www.nationalgeographic.com/magazine/2018/04/race-genetics-geno-dna-ancestry/"/>
    <hyperlink ref="R302" r:id="rId182" display="https://lifesciences.tecan.com/genetic-testing-innovations-in-genomics-and-ngs?utm_campaign=CP-PillarPage-Genetics&amp;utm_content=95783068&amp;utm_medium=social&amp;utm_source=twitter&amp;hss_channel=tw-76003810#Human-health-in-the-age-of-genomic-medicine"/>
    <hyperlink ref="R304" r:id="rId183" display="https://www.kibs.co.ke/index.php"/>
    <hyperlink ref="R305" r:id="rId184" display="https://www.alphabiolabs.co.uk/public-testing-services/paternity-testing/"/>
    <hyperlink ref="R306" r:id="rId185" display="https://www.alphabiolabs.co.uk/public-testing-services/paternity-testing/"/>
    <hyperlink ref="R307" r:id="rId186" display="https://www.dailymail.co.uk/news/article-7232351/Julio-Iglesias-LOSES-paternity-case-Spanish-court-rules-father-man.html"/>
    <hyperlink ref="R308" r:id="rId187" display="https://www.dailymail.co.uk/news/article-7232351/Julio-Iglesias-LOSES-paternity-case-Spanish-court-rules-father-man.html"/>
    <hyperlink ref="R309" r:id="rId188" display="https://www.alphabiolabs.co.uk/public-testing-services/zygosity-dna-testing/"/>
    <hyperlink ref="R310" r:id="rId189" display="https://www.alphabiolabs.co.uk/public-testing-services/"/>
    <hyperlink ref="R311" r:id="rId190" display="https://www.alphabiolabs.co.uk/2019/07/01/can-you-take-a-paternity-test-without-a-father/"/>
    <hyperlink ref="R312" r:id="rId191" display="https://www.alphabiolabs.co.uk/public-testing-services/zygosity-dna-testing/"/>
    <hyperlink ref="R313" r:id="rId192" display="https://www.alphabiolabs.co.uk/public-testing-services/prenatal-dna-testing/"/>
    <hyperlink ref="R314" r:id="rId193" display="https://www.alphabiolabs.co.uk/public-testing-services/paternity-testing/"/>
    <hyperlink ref="R315" r:id="rId194" display="https://www.alphabiolabs.co.uk/2019/07/02/paternity-test-in-pregnancy/"/>
    <hyperlink ref="R316" r:id="rId195" display="https://www.alphabiolabs.co.uk/product/paternity-test/"/>
    <hyperlink ref="R317" r:id="rId196" display="https://www.alphabiolabs.co.uk/public-testing-services/"/>
    <hyperlink ref="R318" r:id="rId197" display="https://www.alphabiolabs.co.uk/public-testing-services/grandparent-dna-test/"/>
    <hyperlink ref="R319" r:id="rId198" display="https://www.alphabiolabs.co.uk/public-testing-services/sibling-dna-test/"/>
    <hyperlink ref="R320" r:id="rId199" display="https://www.alphabiolabs.co.uk/public-testing-services/"/>
    <hyperlink ref="R321" r:id="rId200" display="https://www.alphabiolabs.co.uk/public-testing-services/"/>
    <hyperlink ref="R322" r:id="rId201" display="https://www.alphabiolabs.co.uk/legal-testing-services/"/>
    <hyperlink ref="R323" r:id="rId202" display="https://www.alphabiolabs.co.uk/public-testing-services/"/>
    <hyperlink ref="R325" r:id="rId203" display="https://originalgene.com/dna-tests/genetic-traits-testing"/>
    <hyperlink ref="R327" r:id="rId204" display="https://www.msn.com/en-us/health/health-news/woman-stunned-by-at-home-dna-test-i-literally-started-crying/ar-BBUCY69?li=BBnb7Kz&amp;ocid=mailsignout"/>
    <hyperlink ref="R328" r:id="rId205" display="https://lifesciences.tecan.com/genetic-testing-innovations-in-genomics-and-ngs?utm_campaign=CP-PillarPage-Genetics&amp;utm_content=95783068&amp;utm_medium=social&amp;utm_source=twitter&amp;hss_channel=tw-76003810#Human-health-in-the-age-of-genomic-medicine"/>
    <hyperlink ref="R329" r:id="rId206" display="https://lifesciences.tecan.com/genetic-testing-innovations-in-genomics-and-ngs?utm_campaign=CP-PillarPage-Genetics&amp;utm_content=95783069&amp;utm_medium=social&amp;utm_source=twitter&amp;hss_channel=tw-76003810#Human-health-in-the-age-of-genomic-medicine"/>
    <hyperlink ref="U25" r:id="rId207" display="https://pbs.twimg.com/media/D-lNcjgXsAMLwfq.jpg"/>
    <hyperlink ref="U26" r:id="rId208" display="https://pbs.twimg.com/ext_tw_video_thumb/1146279230235381762/pu/img/DqOnKEjsUbj0t4q_.jpg"/>
    <hyperlink ref="U44" r:id="rId209" display="https://pbs.twimg.com/media/D-ofgyaU4AYLUPT.jpg"/>
    <hyperlink ref="U45" r:id="rId210" display="https://pbs.twimg.com/media/D-kA6V1W4AAwsrJ.jpg"/>
    <hyperlink ref="U46" r:id="rId211" display="https://pbs.twimg.com/media/D-pKfTnX4AIaeyM.jpg"/>
    <hyperlink ref="U96" r:id="rId212" display="https://pbs.twimg.com/media/D-jmjRxXoAAguqm.jpg"/>
    <hyperlink ref="U97" r:id="rId213" display="https://pbs.twimg.com/media/D-tM7s8XoAAYeIj.jpg"/>
    <hyperlink ref="U98" r:id="rId214" display="https://pbs.twimg.com/media/D-oULOgWkAAmKBR.jpg"/>
    <hyperlink ref="U100" r:id="rId215" display="https://pbs.twimg.com/media/D-txOLCX4AA6QRI.jpg"/>
    <hyperlink ref="U111" r:id="rId216" display="https://pbs.twimg.com/media/D-1cMzeXsAIOt8p.png"/>
    <hyperlink ref="U112" r:id="rId217" display="https://pbs.twimg.com/media/Dpn2l4dUwAAU2BW.jpg"/>
    <hyperlink ref="U134" r:id="rId218" display="https://pbs.twimg.com/media/D-8YIOyU4AAgSWP.jpg"/>
    <hyperlink ref="U140" r:id="rId219" display="https://pbs.twimg.com/media/D--Hs1sXsAAMFj1.jpg"/>
    <hyperlink ref="U141" r:id="rId220" display="https://pbs.twimg.com/tweet_video_thumb/D--fIPIXoAYTISm.jpg"/>
    <hyperlink ref="U143" r:id="rId221" display="https://pbs.twimg.com/media/D-_sQoFUEAIJhLq.jpg"/>
    <hyperlink ref="U144" r:id="rId222" display="https://pbs.twimg.com/tweet_video_thumb/D_BeHLlW4AAbRC1.jpg"/>
    <hyperlink ref="U145" r:id="rId223" display="https://pbs.twimg.com/media/D5jyKZLXoAIcNd5.jpg"/>
    <hyperlink ref="U146" r:id="rId224" display="https://pbs.twimg.com/media/D-_sQoFUEAIJhLq.jpg"/>
    <hyperlink ref="U149" r:id="rId225" display="https://pbs.twimg.com/media/D-_sQoFUEAIJhLq.jpg"/>
    <hyperlink ref="U154" r:id="rId226" display="https://pbs.twimg.com/media/D-_sQoFUEAIJhLq.jpg"/>
    <hyperlink ref="U155" r:id="rId227" display="https://pbs.twimg.com/media/D-_sQoFUEAIJhLq.jpg"/>
    <hyperlink ref="U186" r:id="rId228" display="https://pbs.twimg.com/media/D-8kDubX4AEg6p2.jpg"/>
    <hyperlink ref="U187" r:id="rId229" display="https://pbs.twimg.com/media/D-8rbSiXkAA-1IZ.jpg"/>
    <hyperlink ref="U188" r:id="rId230" display="https://pbs.twimg.com/media/D-8sw1_XkAAZJ32.jpg"/>
    <hyperlink ref="U189" r:id="rId231" display="https://pbs.twimg.com/media/D-9QfdyXYAA3qig.jpg"/>
    <hyperlink ref="U190" r:id="rId232" display="https://pbs.twimg.com/media/D_GV2JgXsAEXnBK.jpg"/>
    <hyperlink ref="U191" r:id="rId233" display="https://pbs.twimg.com/media/D_BnUGXX4AEBxQy.jpg"/>
    <hyperlink ref="U194" r:id="rId234" display="https://pbs.twimg.com/media/D_HKu9iXYAEu2Lj.jpg"/>
    <hyperlink ref="U195" r:id="rId235" display="https://pbs.twimg.com/media/D-zd7exWwAE9nYI.jpg"/>
    <hyperlink ref="U196" r:id="rId236" display="https://pbs.twimg.com/media/D-9-_JcWwAAklZl.jpg"/>
    <hyperlink ref="U198" r:id="rId237" display="https://pbs.twimg.com/media/D_HbMsMU0AE_B1x.jpg"/>
    <hyperlink ref="U200" r:id="rId238" display="https://pbs.twimg.com/media/D_IU_HWXUAMCF_Q.jpg"/>
    <hyperlink ref="U201" r:id="rId239" display="https://pbs.twimg.com/media/D_IU_HWXUAMCF_Q.jpg"/>
    <hyperlink ref="U202" r:id="rId240" display="https://pbs.twimg.com/media/D_JfFAdXUAET3fZ.jpg"/>
    <hyperlink ref="U203" r:id="rId241" display="https://pbs.twimg.com/media/D_KXmDRWwAAlb48.jpg"/>
    <hyperlink ref="U209" r:id="rId242" display="https://pbs.twimg.com/media/D_NN4BLXkAMmzco.jpg"/>
    <hyperlink ref="U210" r:id="rId243" display="https://pbs.twimg.com/media/D-0HDgWW4AAI5sW.png"/>
    <hyperlink ref="U246" r:id="rId244" display="https://pbs.twimg.com/media/DmLJaPUW0AMQWP-.jpg"/>
    <hyperlink ref="U280" r:id="rId245" display="https://pbs.twimg.com/media/D8zMw6JXUAEFM1k.jpg"/>
    <hyperlink ref="U300" r:id="rId246" display="https://pbs.twimg.com/media/D_BzXK_WwAAHsRc.jpg"/>
    <hyperlink ref="U301" r:id="rId247" display="https://pbs.twimg.com/media/D_Ls31yXkAAT27w.jpg"/>
    <hyperlink ref="U304" r:id="rId248" display="https://pbs.twimg.com/media/D_RtK8CU4AMd8BQ.jpg"/>
    <hyperlink ref="U305" r:id="rId249" display="https://pbs.twimg.com/media/D-jsU2PW4AAFujb.png"/>
    <hyperlink ref="U306" r:id="rId250" display="https://pbs.twimg.com/media/D_HT8hKWkAUVeTY.jpg"/>
    <hyperlink ref="U309" r:id="rId251" display="https://pbs.twimg.com/media/D_SCpv_X4AAoEaR.jpg"/>
    <hyperlink ref="U310" r:id="rId252" display="https://pbs.twimg.com/media/D-kjPOLXUAAy8R4.jpg"/>
    <hyperlink ref="U312" r:id="rId253" display="https://pbs.twimg.com/media/D-ps1rUWwAIVNB6.jpg"/>
    <hyperlink ref="U313" r:id="rId254" display="https://pbs.twimg.com/media/D-u2bECX4AAnmxC.jpg"/>
    <hyperlink ref="U314" r:id="rId255" display="https://pbs.twimg.com/media/D-ySH5sWkAAow0A.jpg"/>
    <hyperlink ref="U316" r:id="rId256" display="https://pbs.twimg.com/media/D-4SpsuWwAAVSe0.png"/>
    <hyperlink ref="U317" r:id="rId257" display="https://pbs.twimg.com/media/D--TL6hXYAEbzFB.jpg"/>
    <hyperlink ref="U318" r:id="rId258" display="https://pbs.twimg.com/media/D_Bu6CfWwAEwrgW.jpg"/>
    <hyperlink ref="U319" r:id="rId259" display="https://pbs.twimg.com/media/D_DcynSXoAEybS4.jpg"/>
    <hyperlink ref="U320" r:id="rId260" display="https://pbs.twimg.com/media/D_G4fs4W4AEEm6T.jpg"/>
    <hyperlink ref="U321" r:id="rId261" display="https://pbs.twimg.com/media/D_HvcZ0WwAEFpWw.jpg"/>
    <hyperlink ref="U322" r:id="rId262" display="https://pbs.twimg.com/media/D_ImaD8XkAAvfaq.jpg"/>
    <hyperlink ref="U323" r:id="rId263" display="https://pbs.twimg.com/media/D_MCFZgW4AA6KFU.jpg"/>
    <hyperlink ref="U324" r:id="rId264" display="https://pbs.twimg.com/media/D_RLrlnU8AAoN4k.jpg"/>
    <hyperlink ref="U325" r:id="rId265" display="https://pbs.twimg.com/media/D-9fuvoWkAQfUgf.jpg"/>
    <hyperlink ref="U326" r:id="rId266" display="https://pbs.twimg.com/media/D_SCqJ5XkAENg_0.jpg"/>
    <hyperlink ref="U328" r:id="rId267" display="https://pbs.twimg.com/ext_tw_video_thumb/1149576119596670977/pu/img/VnUGkRRJYiMvIBhe.jpg"/>
    <hyperlink ref="U329" r:id="rId268" display="https://pbs.twimg.com/ext_tw_video_thumb/1149704467505438721/pu/img/ZFKRaz7jc79DzKom.jpg"/>
    <hyperlink ref="V3" r:id="rId269" display="http://pbs.twimg.com/profile_images/1082501359629287424/wxvBLPtH_normal.jpg"/>
    <hyperlink ref="V4" r:id="rId270" display="http://abs.twimg.com/sticky/default_profile_images/default_profile_normal.png"/>
    <hyperlink ref="V5" r:id="rId271" display="http://abs.twimg.com/sticky/default_profile_images/default_profile_normal.png"/>
    <hyperlink ref="V6" r:id="rId272" display="http://pbs.twimg.com/profile_images/1143873592129675266/0MfEtRWN_normal.jpg"/>
    <hyperlink ref="V7" r:id="rId273" display="http://pbs.twimg.com/profile_images/1135173545355632640/hywf_IPN_normal.png"/>
    <hyperlink ref="V8" r:id="rId274" display="http://pbs.twimg.com/profile_images/1145697671828692992/kQwBHOl1_normal.png"/>
    <hyperlink ref="V9" r:id="rId275" display="http://pbs.twimg.com/profile_images/1139970432436752384/Pe0HvjBV_normal.jpg"/>
    <hyperlink ref="V10" r:id="rId276" display="http://pbs.twimg.com/profile_images/1145697671828692992/kQwBHOl1_normal.png"/>
    <hyperlink ref="V11" r:id="rId277" display="http://pbs.twimg.com/profile_images/1139970432436752384/Pe0HvjBV_normal.jpg"/>
    <hyperlink ref="V12" r:id="rId278" display="http://pbs.twimg.com/profile_images/1145697671828692992/kQwBHOl1_normal.png"/>
    <hyperlink ref="V13" r:id="rId279" display="http://pbs.twimg.com/profile_images/1139970432436752384/Pe0HvjBV_normal.jpg"/>
    <hyperlink ref="V14" r:id="rId280" display="http://pbs.twimg.com/profile_images/1145697671828692992/kQwBHOl1_normal.png"/>
    <hyperlink ref="V15" r:id="rId281" display="http://pbs.twimg.com/profile_images/1139970432436752384/Pe0HvjBV_normal.jpg"/>
    <hyperlink ref="V16" r:id="rId282" display="http://pbs.twimg.com/profile_images/1145697671828692992/kQwBHOl1_normal.png"/>
    <hyperlink ref="V17" r:id="rId283" display="http://pbs.twimg.com/profile_images/1139970432436752384/Pe0HvjBV_normal.jpg"/>
    <hyperlink ref="V18" r:id="rId284" display="http://pbs.twimg.com/profile_images/1139970432436752384/Pe0HvjBV_normal.jpg"/>
    <hyperlink ref="V19" r:id="rId285" display="http://pbs.twimg.com/profile_images/1139970432436752384/Pe0HvjBV_normal.jpg"/>
    <hyperlink ref="V20" r:id="rId286" display="http://pbs.twimg.com/profile_images/752429386184306688/JJCVGyYv_normal.jpg"/>
    <hyperlink ref="V21" r:id="rId287" display="http://pbs.twimg.com/profile_images/752429386184306688/JJCVGyYv_normal.jpg"/>
    <hyperlink ref="V22" r:id="rId288" display="http://pbs.twimg.com/profile_images/1121531116085751808/JMJmjDdW_normal.jpg"/>
    <hyperlink ref="V23" r:id="rId289" display="http://pbs.twimg.com/profile_images/1098107131679641600/O8cov6pb_normal.png"/>
    <hyperlink ref="V24" r:id="rId290" display="http://pbs.twimg.com/profile_images/1149715874175000577/Al17cVfx_normal.jpg"/>
    <hyperlink ref="V25" r:id="rId291" display="https://pbs.twimg.com/media/D-lNcjgXsAMLwfq.jpg"/>
    <hyperlink ref="V26" r:id="rId292" display="https://pbs.twimg.com/ext_tw_video_thumb/1146279230235381762/pu/img/DqOnKEjsUbj0t4q_.jpg"/>
    <hyperlink ref="V27" r:id="rId293" display="http://pbs.twimg.com/profile_images/688526173937115137/ydfeBsgk_normal.png"/>
    <hyperlink ref="V28" r:id="rId294" display="http://pbs.twimg.com/profile_images/688526173937115137/ydfeBsgk_normal.png"/>
    <hyperlink ref="V29" r:id="rId295" display="http://pbs.twimg.com/profile_images/1136302589316780032/4oI0iYnW_normal.png"/>
    <hyperlink ref="V30" r:id="rId296" display="http://pbs.twimg.com/profile_images/959369369884164096/acJzKGJc_normal.jpg"/>
    <hyperlink ref="V31" r:id="rId297" display="http://pbs.twimg.com/profile_images/772931207105359873/Oz-qDBxE_normal.jpg"/>
    <hyperlink ref="V32" r:id="rId298" display="http://pbs.twimg.com/profile_images/772931207105359873/Oz-qDBxE_normal.jpg"/>
    <hyperlink ref="V33" r:id="rId299" display="http://pbs.twimg.com/profile_images/926788944297103361/o9tVzxqK_normal.jpg"/>
    <hyperlink ref="V34" r:id="rId300" display="http://pbs.twimg.com/profile_images/926788944297103361/o9tVzxqK_normal.jpg"/>
    <hyperlink ref="V35" r:id="rId301" display="http://pbs.twimg.com/profile_images/866588686749773824/TUXgZPt5_normal.jpg"/>
    <hyperlink ref="V36" r:id="rId302" display="http://pbs.twimg.com/profile_images/866588686749773824/TUXgZPt5_normal.jpg"/>
    <hyperlink ref="V37" r:id="rId303" display="http://pbs.twimg.com/profile_images/866588686749773824/TUXgZPt5_normal.jpg"/>
    <hyperlink ref="V38" r:id="rId304" display="http://pbs.twimg.com/profile_images/1040227290691653633/Z1g-upCw_normal.jpg"/>
    <hyperlink ref="V39" r:id="rId305" display="http://pbs.twimg.com/profile_images/1040227290691653633/Z1g-upCw_normal.jpg"/>
    <hyperlink ref="V40" r:id="rId306" display="http://abs.twimg.com/sticky/default_profile_images/default_profile_normal.png"/>
    <hyperlink ref="V41" r:id="rId307" display="http://pbs.twimg.com/profile_images/1071857523517521920/x9q7d9iA_normal.jpg"/>
    <hyperlink ref="V42" r:id="rId308" display="http://abs.twimg.com/sticky/default_profile_images/default_profile_normal.png"/>
    <hyperlink ref="V43" r:id="rId309" display="http://pbs.twimg.com/profile_images/1147387852537208833/B2poh8s8_normal.png"/>
    <hyperlink ref="V44" r:id="rId310" display="https://pbs.twimg.com/media/D-ofgyaU4AYLUPT.jpg"/>
    <hyperlink ref="V45" r:id="rId311" display="https://pbs.twimg.com/media/D-kA6V1W4AAwsrJ.jpg"/>
    <hyperlink ref="V46" r:id="rId312" display="https://pbs.twimg.com/media/D-pKfTnX4AIaeyM.jpg"/>
    <hyperlink ref="V47" r:id="rId313" display="http://pbs.twimg.com/profile_images/1024715710776463361/ZJ5fPQHi_normal.jpg"/>
    <hyperlink ref="V48" r:id="rId314" display="http://pbs.twimg.com/profile_images/1029045109579497474/UhsEpFpX_normal.jpg"/>
    <hyperlink ref="V49" r:id="rId315" display="http://pbs.twimg.com/profile_images/1029045109579497474/UhsEpFpX_normal.jpg"/>
    <hyperlink ref="V50" r:id="rId316" display="http://pbs.twimg.com/profile_images/814461106638950400/XMAXPklH_normal.jpg"/>
    <hyperlink ref="V51" r:id="rId317" display="http://pbs.twimg.com/profile_images/814461106638950400/XMAXPklH_normal.jpg"/>
    <hyperlink ref="V52" r:id="rId318" display="http://pbs.twimg.com/profile_images/1139910211983093760/1PWHNJxP_normal.png"/>
    <hyperlink ref="V53" r:id="rId319" display="http://pbs.twimg.com/profile_images/1139910211983093760/1PWHNJxP_normal.png"/>
    <hyperlink ref="V54" r:id="rId320" display="http://pbs.twimg.com/profile_images/1125220226688114689/hquiHgwr_normal.jpg"/>
    <hyperlink ref="V55" r:id="rId321" display="http://pbs.twimg.com/profile_images/1125220226688114689/hquiHgwr_normal.jpg"/>
    <hyperlink ref="V56" r:id="rId322" display="http://pbs.twimg.com/profile_images/1125220226688114689/hquiHgwr_normal.jpg"/>
    <hyperlink ref="V57" r:id="rId323" display="http://pbs.twimg.com/profile_images/1125220226688114689/hquiHgwr_normal.jpg"/>
    <hyperlink ref="V58" r:id="rId324" display="http://pbs.twimg.com/profile_images/1125220226688114689/hquiHgwr_normal.jpg"/>
    <hyperlink ref="V59" r:id="rId325" display="http://pbs.twimg.com/profile_images/1125220226688114689/hquiHgwr_normal.jpg"/>
    <hyperlink ref="V60" r:id="rId326" display="http://pbs.twimg.com/profile_images/1125220226688114689/hquiHgwr_normal.jpg"/>
    <hyperlink ref="V61" r:id="rId327" display="http://pbs.twimg.com/profile_images/1125220226688114689/hquiHgwr_normal.jpg"/>
    <hyperlink ref="V62" r:id="rId328" display="http://pbs.twimg.com/profile_images/1125220226688114689/hquiHgwr_normal.jpg"/>
    <hyperlink ref="V63" r:id="rId329" display="http://pbs.twimg.com/profile_images/1125220226688114689/hquiHgwr_normal.jpg"/>
    <hyperlink ref="V64" r:id="rId330" display="http://pbs.twimg.com/profile_images/1125220226688114689/hquiHgwr_normal.jpg"/>
    <hyperlink ref="V65" r:id="rId331" display="http://pbs.twimg.com/profile_images/1125220226688114689/hquiHgwr_normal.jpg"/>
    <hyperlink ref="V66" r:id="rId332" display="http://pbs.twimg.com/profile_images/1125220226688114689/hquiHgwr_normal.jpg"/>
    <hyperlink ref="V67" r:id="rId333" display="http://pbs.twimg.com/profile_images/1125220226688114689/hquiHgwr_normal.jpg"/>
    <hyperlink ref="V68" r:id="rId334" display="http://pbs.twimg.com/profile_images/1125220226688114689/hquiHgwr_normal.jpg"/>
    <hyperlink ref="V69" r:id="rId335" display="http://pbs.twimg.com/profile_images/1125220226688114689/hquiHgwr_normal.jpg"/>
    <hyperlink ref="V70" r:id="rId336" display="http://pbs.twimg.com/profile_images/1125220226688114689/hquiHgwr_normal.jpg"/>
    <hyperlink ref="V71" r:id="rId337" display="http://pbs.twimg.com/profile_images/1125220226688114689/hquiHgwr_normal.jpg"/>
    <hyperlink ref="V72" r:id="rId338" display="http://pbs.twimg.com/profile_images/1125220226688114689/hquiHgwr_normal.jpg"/>
    <hyperlink ref="V73" r:id="rId339" display="http://pbs.twimg.com/profile_images/1125220226688114689/hquiHgwr_normal.jpg"/>
    <hyperlink ref="V74" r:id="rId340" display="http://pbs.twimg.com/profile_images/1125220226688114689/hquiHgwr_normal.jpg"/>
    <hyperlink ref="V75" r:id="rId341" display="http://pbs.twimg.com/profile_images/1125220226688114689/hquiHgwr_normal.jpg"/>
    <hyperlink ref="V76" r:id="rId342" display="http://pbs.twimg.com/profile_images/1125220226688114689/hquiHgwr_normal.jpg"/>
    <hyperlink ref="V77" r:id="rId343" display="http://pbs.twimg.com/profile_images/1125220226688114689/hquiHgwr_normal.jpg"/>
    <hyperlink ref="V78" r:id="rId344" display="http://pbs.twimg.com/profile_images/1125220226688114689/hquiHgwr_normal.jpg"/>
    <hyperlink ref="V79" r:id="rId345" display="http://pbs.twimg.com/profile_images/1125220226688114689/hquiHgwr_normal.jpg"/>
    <hyperlink ref="V80" r:id="rId346" display="http://pbs.twimg.com/profile_images/1125220226688114689/hquiHgwr_normal.jpg"/>
    <hyperlink ref="V81" r:id="rId347" display="http://pbs.twimg.com/profile_images/1125220226688114689/hquiHgwr_normal.jpg"/>
    <hyperlink ref="V82" r:id="rId348" display="http://pbs.twimg.com/profile_images/1125220226688114689/hquiHgwr_normal.jpg"/>
    <hyperlink ref="V83" r:id="rId349" display="http://pbs.twimg.com/profile_images/1125220226688114689/hquiHgwr_normal.jpg"/>
    <hyperlink ref="V84" r:id="rId350" display="http://pbs.twimg.com/profile_images/1125220226688114689/hquiHgwr_normal.jpg"/>
    <hyperlink ref="V85" r:id="rId351" display="http://pbs.twimg.com/profile_images/1125220226688114689/hquiHgwr_normal.jpg"/>
    <hyperlink ref="V86" r:id="rId352" display="http://pbs.twimg.com/profile_images/1125220226688114689/hquiHgwr_normal.jpg"/>
    <hyperlink ref="V87" r:id="rId353" display="http://pbs.twimg.com/profile_images/1125220226688114689/hquiHgwr_normal.jpg"/>
    <hyperlink ref="V88" r:id="rId354" display="http://pbs.twimg.com/profile_images/1125220226688114689/hquiHgwr_normal.jpg"/>
    <hyperlink ref="V89" r:id="rId355" display="http://pbs.twimg.com/profile_images/1125220226688114689/hquiHgwr_normal.jpg"/>
    <hyperlink ref="V90" r:id="rId356" display="http://pbs.twimg.com/profile_images/1125220226688114689/hquiHgwr_normal.jpg"/>
    <hyperlink ref="V91" r:id="rId357" display="http://pbs.twimg.com/profile_images/626127448514494464/JAnon_Rk_normal.jpg"/>
    <hyperlink ref="V92" r:id="rId358" display="http://pbs.twimg.com/profile_images/626127448514494464/JAnon_Rk_normal.jpg"/>
    <hyperlink ref="V93" r:id="rId359" display="http://pbs.twimg.com/profile_images/921688782239174656/88hKpPbD_normal.jpg"/>
    <hyperlink ref="V94" r:id="rId360" display="http://pbs.twimg.com/profile_images/921688782239174656/88hKpPbD_normal.jpg"/>
    <hyperlink ref="V95" r:id="rId361" display="http://pbs.twimg.com/profile_images/921688782239174656/88hKpPbD_normal.jpg"/>
    <hyperlink ref="V96" r:id="rId362" display="https://pbs.twimg.com/media/D-jmjRxXoAAguqm.jpg"/>
    <hyperlink ref="V97" r:id="rId363" display="https://pbs.twimg.com/media/D-tM7s8XoAAYeIj.jpg"/>
    <hyperlink ref="V98" r:id="rId364" display="https://pbs.twimg.com/media/D-oULOgWkAAmKBR.jpg"/>
    <hyperlink ref="V99" r:id="rId365" display="http://pbs.twimg.com/profile_images/1131532028854382592/jnHf4dCU_normal.png"/>
    <hyperlink ref="V100" r:id="rId366" display="https://pbs.twimg.com/media/D-txOLCX4AA6QRI.jpg"/>
    <hyperlink ref="V101" r:id="rId367" display="http://pbs.twimg.com/profile_images/830927771484430336/Lb1GBxc3_normal.jpg"/>
    <hyperlink ref="V102" r:id="rId368" display="http://pbs.twimg.com/profile_images/1083939428488359936/ydvW3V-n_normal.jpg"/>
    <hyperlink ref="V103" r:id="rId369" display="http://pbs.twimg.com/profile_images/803676135469056000/JIfLGsbo_normal.jpg"/>
    <hyperlink ref="V104" r:id="rId370" display="http://pbs.twimg.com/profile_images/977035097063940096/JAmMu7B9_normal.jpg"/>
    <hyperlink ref="V105" r:id="rId371" display="http://pbs.twimg.com/profile_images/1121142210127368194/zlkIZ6nR_normal.jpg"/>
    <hyperlink ref="V106" r:id="rId372" display="http://pbs.twimg.com/profile_images/1121142210127368194/zlkIZ6nR_normal.jpg"/>
    <hyperlink ref="V107" r:id="rId373" display="http://pbs.twimg.com/profile_images/1121142210127368194/zlkIZ6nR_normal.jpg"/>
    <hyperlink ref="V108" r:id="rId374" display="http://pbs.twimg.com/profile_images/713369175301820417/UnQKODFd_normal.jpg"/>
    <hyperlink ref="V109" r:id="rId375" display="http://pbs.twimg.com/profile_images/884606234393018369/F6esxVge_normal.jpg"/>
    <hyperlink ref="V110" r:id="rId376" display="http://pbs.twimg.com/profile_images/1149579112236761088/qSEi2til_normal.jpg"/>
    <hyperlink ref="V111" r:id="rId377" display="https://pbs.twimg.com/media/D-1cMzeXsAIOt8p.png"/>
    <hyperlink ref="V112" r:id="rId378" display="https://pbs.twimg.com/media/Dpn2l4dUwAAU2BW.jpg"/>
    <hyperlink ref="V113" r:id="rId379" display="http://pbs.twimg.com/profile_images/1071580784555909120/_wnekqmC_normal.jpg"/>
    <hyperlink ref="V114" r:id="rId380" display="http://pbs.twimg.com/profile_images/1071580784555909120/_wnekqmC_normal.jpg"/>
    <hyperlink ref="V115" r:id="rId381" display="http://pbs.twimg.com/profile_images/1107799341564080131/8E9biIpz_normal.jpg"/>
    <hyperlink ref="V116" r:id="rId382" display="http://pbs.twimg.com/profile_images/1107799341564080131/8E9biIpz_normal.jpg"/>
    <hyperlink ref="V117" r:id="rId383" display="http://pbs.twimg.com/profile_images/1107799341564080131/8E9biIpz_normal.jpg"/>
    <hyperlink ref="V118" r:id="rId384" display="http://pbs.twimg.com/profile_images/1107799341564080131/8E9biIpz_normal.jpg"/>
    <hyperlink ref="V119" r:id="rId385" display="http://pbs.twimg.com/profile_images/1107799341564080131/8E9biIpz_normal.jpg"/>
    <hyperlink ref="V120" r:id="rId386" display="http://pbs.twimg.com/profile_images/1145697671828692992/kQwBHOl1_normal.png"/>
    <hyperlink ref="V121" r:id="rId387" display="http://pbs.twimg.com/profile_images/1145697671828692992/kQwBHOl1_normal.png"/>
    <hyperlink ref="V122" r:id="rId388" display="http://pbs.twimg.com/profile_images/1145697671828692992/kQwBHOl1_normal.png"/>
    <hyperlink ref="V123" r:id="rId389" display="http://pbs.twimg.com/profile_images/1145697671828692992/kQwBHOl1_normal.png"/>
    <hyperlink ref="V124" r:id="rId390" display="http://pbs.twimg.com/profile_images/1145697671828692992/kQwBHOl1_normal.png"/>
    <hyperlink ref="V125" r:id="rId391" display="http://pbs.twimg.com/profile_images/771099705631764485/uwmJ8_jm_normal.jpg"/>
    <hyperlink ref="V126" r:id="rId392" display="http://pbs.twimg.com/profile_images/771099705631764485/uwmJ8_jm_normal.jpg"/>
    <hyperlink ref="V127" r:id="rId393" display="http://pbs.twimg.com/profile_images/771099705631764485/uwmJ8_jm_normal.jpg"/>
    <hyperlink ref="V128" r:id="rId394" display="http://pbs.twimg.com/profile_images/771099705631764485/uwmJ8_jm_normal.jpg"/>
    <hyperlink ref="V129" r:id="rId395" display="http://pbs.twimg.com/profile_images/771099705631764485/uwmJ8_jm_normal.jpg"/>
    <hyperlink ref="V130" r:id="rId396" display="http://pbs.twimg.com/profile_images/732955284386144257/xrqTlucS_normal.jpg"/>
    <hyperlink ref="V131" r:id="rId397" display="http://pbs.twimg.com/profile_images/732955284386144257/xrqTlucS_normal.jpg"/>
    <hyperlink ref="V132" r:id="rId398" display="http://pbs.twimg.com/profile_images/732955284386144257/xrqTlucS_normal.jpg"/>
    <hyperlink ref="V133" r:id="rId399" display="http://pbs.twimg.com/profile_images/919588680636833792/zInJCegY_normal.jpg"/>
    <hyperlink ref="V134" r:id="rId400" display="https://pbs.twimg.com/media/D-8YIOyU4AAgSWP.jpg"/>
    <hyperlink ref="V135" r:id="rId401" display="http://pbs.twimg.com/profile_images/865440783444320259/LDZkKH5F_normal.jpg"/>
    <hyperlink ref="V136" r:id="rId402" display="http://pbs.twimg.com/profile_images/1087780190409740288/Ao_klrD1_normal.jpg"/>
    <hyperlink ref="V137" r:id="rId403" display="http://pbs.twimg.com/profile_images/828907922403053568/AG7DtLxE_normal.jpg"/>
    <hyperlink ref="V138" r:id="rId404" display="http://pbs.twimg.com/profile_images/1091405178639532032/AVMvHLEI_normal.jpg"/>
    <hyperlink ref="V139" r:id="rId405" display="http://pbs.twimg.com/profile_images/1103309489711783951/TGAfvqrn_normal.png"/>
    <hyperlink ref="V140" r:id="rId406" display="https://pbs.twimg.com/media/D--Hs1sXsAAMFj1.jpg"/>
    <hyperlink ref="V141" r:id="rId407" display="https://pbs.twimg.com/tweet_video_thumb/D--fIPIXoAYTISm.jpg"/>
    <hyperlink ref="V142" r:id="rId408" display="http://pbs.twimg.com/profile_images/1097583096260636672/1j6Pt4RO_normal.png"/>
    <hyperlink ref="V143" r:id="rId409" display="https://pbs.twimg.com/media/D-_sQoFUEAIJhLq.jpg"/>
    <hyperlink ref="V144" r:id="rId410" display="https://pbs.twimg.com/tweet_video_thumb/D_BeHLlW4AAbRC1.jpg"/>
    <hyperlink ref="V145" r:id="rId411" display="https://pbs.twimg.com/media/D5jyKZLXoAIcNd5.jpg"/>
    <hyperlink ref="V146" r:id="rId412" display="https://pbs.twimg.com/media/D-_sQoFUEAIJhLq.jpg"/>
    <hyperlink ref="V147" r:id="rId413" display="http://pbs.twimg.com/profile_images/1081384191625850881/mzIi0DAL_normal.jpg"/>
    <hyperlink ref="V148" r:id="rId414" display="http://pbs.twimg.com/profile_images/1081384191625850881/mzIi0DAL_normal.jpg"/>
    <hyperlink ref="V149" r:id="rId415" display="https://pbs.twimg.com/media/D-_sQoFUEAIJhLq.jpg"/>
    <hyperlink ref="V150" r:id="rId416" display="http://pbs.twimg.com/profile_images/843853694948978688/7Zljlxvm_normal.jpg"/>
    <hyperlink ref="V151" r:id="rId417" display="http://pbs.twimg.com/profile_images/963904127360172044/Aneo72um_normal.jpg"/>
    <hyperlink ref="V152" r:id="rId418" display="http://pbs.twimg.com/profile_images/1145648091606863874/hXiSmb9J_normal.jpg"/>
    <hyperlink ref="V153" r:id="rId419" display="http://pbs.twimg.com/profile_images/955897580747079680/8N4Ynhhd_normal.jpg"/>
    <hyperlink ref="V154" r:id="rId420" display="https://pbs.twimg.com/media/D-_sQoFUEAIJhLq.jpg"/>
    <hyperlink ref="V155" r:id="rId421" display="https://pbs.twimg.com/media/D-_sQoFUEAIJhLq.jpg"/>
    <hyperlink ref="V156" r:id="rId422" display="http://pbs.twimg.com/profile_images/3189033715/c268b328bb7fb794d841d35107b32487_normal.jpeg"/>
    <hyperlink ref="V157" r:id="rId423" display="http://pbs.twimg.com/profile_images/1066911566677721088/Y2c6R_vM_normal.jpg"/>
    <hyperlink ref="V158" r:id="rId424" display="http://pbs.twimg.com/profile_images/543701215264006144/OrNkt7_Z_normal.jpeg"/>
    <hyperlink ref="V159" r:id="rId425" display="http://pbs.twimg.com/profile_images/1066911566677721088/Y2c6R_vM_normal.jpg"/>
    <hyperlink ref="V160" r:id="rId426" display="http://pbs.twimg.com/profile_images/543701215264006144/OrNkt7_Z_normal.jpeg"/>
    <hyperlink ref="V161" r:id="rId427" display="http://pbs.twimg.com/profile_images/543701215264006144/OrNkt7_Z_normal.jpeg"/>
    <hyperlink ref="V162" r:id="rId428" display="http://pbs.twimg.com/profile_images/1066911566677721088/Y2c6R_vM_normal.jpg"/>
    <hyperlink ref="V163" r:id="rId429" display="http://pbs.twimg.com/profile_images/543701215264006144/OrNkt7_Z_normal.jpeg"/>
    <hyperlink ref="V164" r:id="rId430" display="http://pbs.twimg.com/profile_images/543701215264006144/OrNkt7_Z_normal.jpeg"/>
    <hyperlink ref="V165" r:id="rId431" display="http://pbs.twimg.com/profile_images/1066911566677721088/Y2c6R_vM_normal.jpg"/>
    <hyperlink ref="V166" r:id="rId432" display="http://pbs.twimg.com/profile_images/1066911566677721088/Y2c6R_vM_normal.jpg"/>
    <hyperlink ref="V167" r:id="rId433" display="http://pbs.twimg.com/profile_images/1066911566677721088/Y2c6R_vM_normal.jpg"/>
    <hyperlink ref="V168" r:id="rId434" display="http://pbs.twimg.com/profile_images/1066911566677721088/Y2c6R_vM_normal.jpg"/>
    <hyperlink ref="V169" r:id="rId435" display="http://pbs.twimg.com/profile_images/1066911566677721088/Y2c6R_vM_normal.jpg"/>
    <hyperlink ref="V170" r:id="rId436" display="http://pbs.twimg.com/profile_images/543701215264006144/OrNkt7_Z_normal.jpeg"/>
    <hyperlink ref="V171" r:id="rId437" display="http://pbs.twimg.com/profile_images/543701215264006144/OrNkt7_Z_normal.jpeg"/>
    <hyperlink ref="V172" r:id="rId438" display="http://pbs.twimg.com/profile_images/543701215264006144/OrNkt7_Z_normal.jpeg"/>
    <hyperlink ref="V173" r:id="rId439" display="http://pbs.twimg.com/profile_images/543701215264006144/OrNkt7_Z_normal.jpeg"/>
    <hyperlink ref="V174" r:id="rId440" display="http://pbs.twimg.com/profile_images/543701215264006144/OrNkt7_Z_normal.jpeg"/>
    <hyperlink ref="V175" r:id="rId441" display="http://pbs.twimg.com/profile_images/543701215264006144/OrNkt7_Z_normal.jpeg"/>
    <hyperlink ref="V176" r:id="rId442" display="http://pbs.twimg.com/profile_images/543701215264006144/OrNkt7_Z_normal.jpeg"/>
    <hyperlink ref="V177" r:id="rId443" display="http://pbs.twimg.com/profile_images/543701215264006144/OrNkt7_Z_normal.jpeg"/>
    <hyperlink ref="V178" r:id="rId444" display="http://pbs.twimg.com/profile_images/543701215264006144/OrNkt7_Z_normal.jpeg"/>
    <hyperlink ref="V179" r:id="rId445" display="http://pbs.twimg.com/profile_images/543701215264006144/OrNkt7_Z_normal.jpeg"/>
    <hyperlink ref="V180" r:id="rId446" display="http://pbs.twimg.com/profile_images/543701215264006144/OrNkt7_Z_normal.jpeg"/>
    <hyperlink ref="V181" r:id="rId447" display="http://pbs.twimg.com/profile_images/543701215264006144/OrNkt7_Z_normal.jpeg"/>
    <hyperlink ref="V182" r:id="rId448" display="http://pbs.twimg.com/profile_images/543701215264006144/OrNkt7_Z_normal.jpeg"/>
    <hyperlink ref="V183" r:id="rId449" display="http://pbs.twimg.com/profile_images/543701215264006144/OrNkt7_Z_normal.jpeg"/>
    <hyperlink ref="V184" r:id="rId450" display="http://pbs.twimg.com/profile_images/543701215264006144/OrNkt7_Z_normal.jpeg"/>
    <hyperlink ref="V185" r:id="rId451" display="http://pbs.twimg.com/profile_images/1872581065/_cid_599_normal.jpg"/>
    <hyperlink ref="V186" r:id="rId452" display="https://pbs.twimg.com/media/D-8kDubX4AEg6p2.jpg"/>
    <hyperlink ref="V187" r:id="rId453" display="https://pbs.twimg.com/media/D-8rbSiXkAA-1IZ.jpg"/>
    <hyperlink ref="V188" r:id="rId454" display="https://pbs.twimg.com/media/D-8sw1_XkAAZJ32.jpg"/>
    <hyperlink ref="V189" r:id="rId455" display="https://pbs.twimg.com/media/D-9QfdyXYAA3qig.jpg"/>
    <hyperlink ref="V190" r:id="rId456" display="https://pbs.twimg.com/media/D_GV2JgXsAEXnBK.jpg"/>
    <hyperlink ref="V191" r:id="rId457" display="https://pbs.twimg.com/media/D_BnUGXX4AEBxQy.jpg"/>
    <hyperlink ref="V192" r:id="rId458" display="http://pbs.twimg.com/profile_images/3736492331/abb2ac2e9d4c63cc2b7695b3fc0ce7f1_normal.jpeg"/>
    <hyperlink ref="V193" r:id="rId459" display="http://pbs.twimg.com/profile_images/530024491703738368/IpUWoLDg_normal.jpeg"/>
    <hyperlink ref="V194" r:id="rId460" display="https://pbs.twimg.com/media/D_HKu9iXYAEu2Lj.jpg"/>
    <hyperlink ref="V195" r:id="rId461" display="https://pbs.twimg.com/media/D-zd7exWwAE9nYI.jpg"/>
    <hyperlink ref="V196" r:id="rId462" display="https://pbs.twimg.com/media/D-9-_JcWwAAklZl.jpg"/>
    <hyperlink ref="V197" r:id="rId463" display="http://pbs.twimg.com/profile_images/767014602169286656/gAInEenp_normal.jpg"/>
    <hyperlink ref="V198" r:id="rId464" display="https://pbs.twimg.com/media/D_HbMsMU0AE_B1x.jpg"/>
    <hyperlink ref="V199" r:id="rId465" display="http://pbs.twimg.com/profile_images/767014602169286656/gAInEenp_normal.jpg"/>
    <hyperlink ref="V200" r:id="rId466" display="https://pbs.twimg.com/media/D_IU_HWXUAMCF_Q.jpg"/>
    <hyperlink ref="V201" r:id="rId467" display="https://pbs.twimg.com/media/D_IU_HWXUAMCF_Q.jpg"/>
    <hyperlink ref="V202" r:id="rId468" display="https://pbs.twimg.com/media/D_JfFAdXUAET3fZ.jpg"/>
    <hyperlink ref="V203" r:id="rId469" display="https://pbs.twimg.com/media/D_KXmDRWwAAlb48.jpg"/>
    <hyperlink ref="V204" r:id="rId470" display="http://pbs.twimg.com/profile_images/1141011657860083712/0HMDcgBo_normal.jpg"/>
    <hyperlink ref="V205" r:id="rId471" display="http://pbs.twimg.com/profile_images/1141011657860083712/0HMDcgBo_normal.jpg"/>
    <hyperlink ref="V206" r:id="rId472" display="http://pbs.twimg.com/profile_images/1141011657860083712/0HMDcgBo_normal.jpg"/>
    <hyperlink ref="V207" r:id="rId473" display="http://pbs.twimg.com/profile_images/898216681394262016/Ojqui59V_normal.jpg"/>
    <hyperlink ref="V208" r:id="rId474" display="http://pbs.twimg.com/profile_images/1017274072156303360/XHuVo0pn_normal.jpg"/>
    <hyperlink ref="V209" r:id="rId475" display="https://pbs.twimg.com/media/D_NN4BLXkAMmzco.jpg"/>
    <hyperlink ref="V210" r:id="rId476" display="https://pbs.twimg.com/media/D-0HDgWW4AAI5sW.png"/>
    <hyperlink ref="V211" r:id="rId477" display="http://pbs.twimg.com/profile_images/978270779707154433/_2Q66n9p_normal.jpg"/>
    <hyperlink ref="V212" r:id="rId478" display="http://pbs.twimg.com/profile_images/978270779707154433/_2Q66n9p_normal.jpg"/>
    <hyperlink ref="V213" r:id="rId479" display="http://pbs.twimg.com/profile_images/1003160959773495296/QNm1C2Ft_normal.jpg"/>
    <hyperlink ref="V214" r:id="rId480" display="http://pbs.twimg.com/profile_images/1134250767303315456/FhVf3yGm_normal.jpg"/>
    <hyperlink ref="V215" r:id="rId481" display="http://pbs.twimg.com/profile_images/1115062335700389888/TBz-L-_s_normal.jpg"/>
    <hyperlink ref="V216" r:id="rId482" display="http://pbs.twimg.com/profile_images/1115062335700389888/TBz-L-_s_normal.jpg"/>
    <hyperlink ref="V217" r:id="rId483" display="http://pbs.twimg.com/profile_images/1115062335700389888/TBz-L-_s_normal.jpg"/>
    <hyperlink ref="V218" r:id="rId484" display="http://pbs.twimg.com/profile_images/1115062335700389888/TBz-L-_s_normal.jpg"/>
    <hyperlink ref="V219" r:id="rId485" display="http://pbs.twimg.com/profile_images/1115062335700389888/TBz-L-_s_normal.jpg"/>
    <hyperlink ref="V220" r:id="rId486" display="http://pbs.twimg.com/profile_images/1115062335700389888/TBz-L-_s_normal.jpg"/>
    <hyperlink ref="V221" r:id="rId487" display="http://pbs.twimg.com/profile_images/1115062335700389888/TBz-L-_s_normal.jpg"/>
    <hyperlink ref="V222" r:id="rId488" display="http://pbs.twimg.com/profile_images/1115062335700389888/TBz-L-_s_normal.jpg"/>
    <hyperlink ref="V223" r:id="rId489" display="http://pbs.twimg.com/profile_images/1115062335700389888/TBz-L-_s_normal.jpg"/>
    <hyperlink ref="V224" r:id="rId490" display="http://pbs.twimg.com/profile_images/1115062335700389888/TBz-L-_s_normal.jpg"/>
    <hyperlink ref="V225" r:id="rId491" display="http://pbs.twimg.com/profile_images/1115062335700389888/TBz-L-_s_normal.jpg"/>
    <hyperlink ref="V226" r:id="rId492" display="http://pbs.twimg.com/profile_images/1115062335700389888/TBz-L-_s_normal.jpg"/>
    <hyperlink ref="V227" r:id="rId493" display="http://pbs.twimg.com/profile_images/1115062335700389888/TBz-L-_s_normal.jpg"/>
    <hyperlink ref="V228" r:id="rId494" display="http://pbs.twimg.com/profile_images/1115062335700389888/TBz-L-_s_normal.jpg"/>
    <hyperlink ref="V229" r:id="rId495" display="http://pbs.twimg.com/profile_images/1115062335700389888/TBz-L-_s_normal.jpg"/>
    <hyperlink ref="V230" r:id="rId496" display="http://pbs.twimg.com/profile_images/1115062335700389888/TBz-L-_s_normal.jpg"/>
    <hyperlink ref="V231" r:id="rId497" display="http://pbs.twimg.com/profile_images/1101456430593466369/tLtywTYG_normal.png"/>
    <hyperlink ref="V232" r:id="rId498" display="http://pbs.twimg.com/profile_images/1101456430593466369/tLtywTYG_normal.png"/>
    <hyperlink ref="V233" r:id="rId499" display="http://pbs.twimg.com/profile_images/1101456430593466369/tLtywTYG_normal.png"/>
    <hyperlink ref="V234" r:id="rId500" display="http://pbs.twimg.com/profile_images/1101456430593466369/tLtywTYG_normal.png"/>
    <hyperlink ref="V235" r:id="rId501" display="http://pbs.twimg.com/profile_images/1101456430593466369/tLtywTYG_normal.png"/>
    <hyperlink ref="V236" r:id="rId502" display="http://pbs.twimg.com/profile_images/1101456430593466369/tLtywTYG_normal.png"/>
    <hyperlink ref="V237" r:id="rId503" display="http://pbs.twimg.com/profile_images/1101456430593466369/tLtywTYG_normal.png"/>
    <hyperlink ref="V238" r:id="rId504" display="http://pbs.twimg.com/profile_images/1101456430593466369/tLtywTYG_normal.png"/>
    <hyperlink ref="V239" r:id="rId505" display="http://pbs.twimg.com/profile_images/1101456430593466369/tLtywTYG_normal.png"/>
    <hyperlink ref="V240" r:id="rId506" display="http://pbs.twimg.com/profile_images/1101456430593466369/tLtywTYG_normal.png"/>
    <hyperlink ref="V241" r:id="rId507" display="http://pbs.twimg.com/profile_images/1101456430593466369/tLtywTYG_normal.png"/>
    <hyperlink ref="V242" r:id="rId508" display="http://pbs.twimg.com/profile_images/1101456430593466369/tLtywTYG_normal.png"/>
    <hyperlink ref="V243" r:id="rId509" display="http://pbs.twimg.com/profile_images/1101456430593466369/tLtywTYG_normal.png"/>
    <hyperlink ref="V244" r:id="rId510" display="http://pbs.twimg.com/profile_images/1101456430593466369/tLtywTYG_normal.png"/>
    <hyperlink ref="V245" r:id="rId511" display="http://pbs.twimg.com/profile_images/1101456430593466369/tLtywTYG_normal.png"/>
    <hyperlink ref="V246" r:id="rId512" display="https://pbs.twimg.com/media/DmLJaPUW0AMQWP-.jpg"/>
    <hyperlink ref="V247" r:id="rId513" display="http://pbs.twimg.com/profile_images/1036523824081186817/kN9DigTQ_normal.jpg"/>
    <hyperlink ref="V248" r:id="rId514" display="http://pbs.twimg.com/profile_images/1036523824081186817/kN9DigTQ_normal.jpg"/>
    <hyperlink ref="V249" r:id="rId515" display="http://pbs.twimg.com/profile_images/1036523824081186817/kN9DigTQ_normal.jpg"/>
    <hyperlink ref="V250" r:id="rId516" display="http://pbs.twimg.com/profile_images/1036523824081186817/kN9DigTQ_normal.jpg"/>
    <hyperlink ref="V251" r:id="rId517" display="http://pbs.twimg.com/profile_images/1036523824081186817/kN9DigTQ_normal.jpg"/>
    <hyperlink ref="V252" r:id="rId518" display="http://pbs.twimg.com/profile_images/1036523824081186817/kN9DigTQ_normal.jpg"/>
    <hyperlink ref="V253" r:id="rId519" display="http://pbs.twimg.com/profile_images/1036523824081186817/kN9DigTQ_normal.jpg"/>
    <hyperlink ref="V254" r:id="rId520" display="http://pbs.twimg.com/profile_images/749364509190524928/UITNLp3U_normal.jpg"/>
    <hyperlink ref="V255" r:id="rId521" display="http://pbs.twimg.com/profile_images/749364509190524928/UITNLp3U_normal.jpg"/>
    <hyperlink ref="V256" r:id="rId522" display="http://pbs.twimg.com/profile_images/749364509190524928/UITNLp3U_normal.jpg"/>
    <hyperlink ref="V257" r:id="rId523" display="http://pbs.twimg.com/profile_images/749364509190524928/UITNLp3U_normal.jpg"/>
    <hyperlink ref="V258" r:id="rId524" display="http://pbs.twimg.com/profile_images/749364509190524928/UITNLp3U_normal.jpg"/>
    <hyperlink ref="V259" r:id="rId525" display="http://pbs.twimg.com/profile_images/749364509190524928/UITNLp3U_normal.jpg"/>
    <hyperlink ref="V260" r:id="rId526" display="http://pbs.twimg.com/profile_images/749364509190524928/UITNLp3U_normal.jpg"/>
    <hyperlink ref="V261" r:id="rId527" display="http://pbs.twimg.com/profile_images/749364509190524928/UITNLp3U_normal.jpg"/>
    <hyperlink ref="V262" r:id="rId528" display="http://pbs.twimg.com/profile_images/749364509190524928/UITNLp3U_normal.jpg"/>
    <hyperlink ref="V263" r:id="rId529" display="http://pbs.twimg.com/profile_images/749364509190524928/UITNLp3U_normal.jpg"/>
    <hyperlink ref="V264" r:id="rId530" display="http://pbs.twimg.com/profile_images/749364509190524928/UITNLp3U_normal.jpg"/>
    <hyperlink ref="V265" r:id="rId531" display="http://pbs.twimg.com/profile_images/749364509190524928/UITNLp3U_normal.jpg"/>
    <hyperlink ref="V266" r:id="rId532" display="http://pbs.twimg.com/profile_images/1142897501860704257/b0NvOzk-_normal.jpg"/>
    <hyperlink ref="V267" r:id="rId533" display="http://pbs.twimg.com/profile_images/1142897501860704257/b0NvOzk-_normal.jpg"/>
    <hyperlink ref="V268" r:id="rId534" display="http://pbs.twimg.com/profile_images/1142897501860704257/b0NvOzk-_normal.jpg"/>
    <hyperlink ref="V269" r:id="rId535" display="http://pbs.twimg.com/profile_images/1142897501860704257/b0NvOzk-_normal.jpg"/>
    <hyperlink ref="V270" r:id="rId536" display="http://pbs.twimg.com/profile_images/1041029715363069952/ekF0BCup_normal.jpg"/>
    <hyperlink ref="V271" r:id="rId537" display="http://pbs.twimg.com/profile_images/1041029715363069952/ekF0BCup_normal.jpg"/>
    <hyperlink ref="V272" r:id="rId538" display="http://pbs.twimg.com/profile_images/1041029715363069952/ekF0BCup_normal.jpg"/>
    <hyperlink ref="V273" r:id="rId539" display="http://pbs.twimg.com/profile_images/1041029715363069952/ekF0BCup_normal.jpg"/>
    <hyperlink ref="V274" r:id="rId540" display="http://pbs.twimg.com/profile_images/1041029715363069952/ekF0BCup_normal.jpg"/>
    <hyperlink ref="V275" r:id="rId541" display="http://pbs.twimg.com/profile_images/1041029715363069952/ekF0BCup_normal.jpg"/>
    <hyperlink ref="V276" r:id="rId542" display="http://pbs.twimg.com/profile_images/1041029715363069952/ekF0BCup_normal.jpg"/>
    <hyperlink ref="V277" r:id="rId543" display="http://pbs.twimg.com/profile_images/1041029715363069952/ekF0BCup_normal.jpg"/>
    <hyperlink ref="V278" r:id="rId544" display="http://pbs.twimg.com/profile_images/1041029715363069952/ekF0BCup_normal.jpg"/>
    <hyperlink ref="V279" r:id="rId545" display="http://pbs.twimg.com/profile_images/1041029715363069952/ekF0BCup_normal.jpg"/>
    <hyperlink ref="V280" r:id="rId546" display="https://pbs.twimg.com/media/D8zMw6JXUAEFM1k.jpg"/>
    <hyperlink ref="V281" r:id="rId547" display="http://pbs.twimg.com/profile_images/1041029715363069952/ekF0BCup_normal.jpg"/>
    <hyperlink ref="V282" r:id="rId548" display="http://pbs.twimg.com/profile_images/1041029715363069952/ekF0BCup_normal.jpg"/>
    <hyperlink ref="V283" r:id="rId549" display="http://pbs.twimg.com/profile_images/1041029715363069952/ekF0BCup_normal.jpg"/>
    <hyperlink ref="V284" r:id="rId550" display="http://pbs.twimg.com/profile_images/1041029715363069952/ekF0BCup_normal.jpg"/>
    <hyperlink ref="V285" r:id="rId551" display="http://pbs.twimg.com/profile_images/1041029715363069952/ekF0BCup_normal.jpg"/>
    <hyperlink ref="V286" r:id="rId552" display="http://pbs.twimg.com/profile_images/1041029715363069952/ekF0BCup_normal.jpg"/>
    <hyperlink ref="V287" r:id="rId553" display="http://pbs.twimg.com/profile_images/1041029715363069952/ekF0BCup_normal.jpg"/>
    <hyperlink ref="V288" r:id="rId554" display="http://pbs.twimg.com/profile_images/1041029715363069952/ekF0BCup_normal.jpg"/>
    <hyperlink ref="V289" r:id="rId555" display="http://pbs.twimg.com/profile_images/1041029715363069952/ekF0BCup_normal.jpg"/>
    <hyperlink ref="V290" r:id="rId556" display="http://pbs.twimg.com/profile_images/1041029715363069952/ekF0BCup_normal.jpg"/>
    <hyperlink ref="V291" r:id="rId557" display="http://pbs.twimg.com/profile_images/1041029715363069952/ekF0BCup_normal.jpg"/>
    <hyperlink ref="V292" r:id="rId558" display="http://pbs.twimg.com/profile_images/1041029715363069952/ekF0BCup_normal.jpg"/>
    <hyperlink ref="V293" r:id="rId559" display="http://pbs.twimg.com/profile_images/1041029715363069952/ekF0BCup_normal.jpg"/>
    <hyperlink ref="V294" r:id="rId560" display="http://pbs.twimg.com/profile_images/1041029715363069952/ekF0BCup_normal.jpg"/>
    <hyperlink ref="V295" r:id="rId561" display="http://pbs.twimg.com/profile_images/1041029715363069952/ekF0BCup_normal.jpg"/>
    <hyperlink ref="V296" r:id="rId562" display="http://pbs.twimg.com/profile_images/1041029715363069952/ekF0BCup_normal.jpg"/>
    <hyperlink ref="V297" r:id="rId563" display="http://pbs.twimg.com/profile_images/1041029715363069952/ekF0BCup_normal.jpg"/>
    <hyperlink ref="V298" r:id="rId564" display="http://pbs.twimg.com/profile_images/1276796161/IMAG0386_normal.jpg"/>
    <hyperlink ref="V299" r:id="rId565" display="http://pbs.twimg.com/profile_images/1276796161/IMAG0386_normal.jpg"/>
    <hyperlink ref="V300" r:id="rId566" display="https://pbs.twimg.com/media/D_BzXK_WwAAHsRc.jpg"/>
    <hyperlink ref="V301" r:id="rId567" display="https://pbs.twimg.com/media/D_Ls31yXkAAT27w.jpg"/>
    <hyperlink ref="V302" r:id="rId568" display="http://pbs.twimg.com/profile_images/1045016357257920512/1qA7HXn4_normal.jpg"/>
    <hyperlink ref="V303" r:id="rId569" display="http://pbs.twimg.com/profile_images/1064309399869505537/mVj6BJXT_normal.jpg"/>
    <hyperlink ref="V304" r:id="rId570" display="https://pbs.twimg.com/media/D_RtK8CU4AMd8BQ.jpg"/>
    <hyperlink ref="V305" r:id="rId571" display="https://pbs.twimg.com/media/D-jsU2PW4AAFujb.png"/>
    <hyperlink ref="V306" r:id="rId572" display="https://pbs.twimg.com/media/D_HT8hKWkAUVeTY.jpg"/>
    <hyperlink ref="V307" r:id="rId573" display="http://pbs.twimg.com/profile_images/966676343365791745/juOXzDmw_normal.jpg"/>
    <hyperlink ref="V308" r:id="rId574" display="http://pbs.twimg.com/profile_images/966676343365791745/juOXzDmw_normal.jpg"/>
    <hyperlink ref="V309" r:id="rId575" display="https://pbs.twimg.com/media/D_SCpv_X4AAoEaR.jpg"/>
    <hyperlink ref="V310" r:id="rId576" display="https://pbs.twimg.com/media/D-kjPOLXUAAy8R4.jpg"/>
    <hyperlink ref="V311" r:id="rId577" display="http://pbs.twimg.com/profile_images/966676343365791745/juOXzDmw_normal.jpg"/>
    <hyperlink ref="V312" r:id="rId578" display="https://pbs.twimg.com/media/D-ps1rUWwAIVNB6.jpg"/>
    <hyperlink ref="V313" r:id="rId579" display="https://pbs.twimg.com/media/D-u2bECX4AAnmxC.jpg"/>
    <hyperlink ref="V314" r:id="rId580" display="https://pbs.twimg.com/media/D-ySH5sWkAAow0A.jpg"/>
    <hyperlink ref="V315" r:id="rId581" display="http://pbs.twimg.com/profile_images/966676343365791745/juOXzDmw_normal.jpg"/>
    <hyperlink ref="V316" r:id="rId582" display="https://pbs.twimg.com/media/D-4SpsuWwAAVSe0.png"/>
    <hyperlink ref="V317" r:id="rId583" display="https://pbs.twimg.com/media/D--TL6hXYAEbzFB.jpg"/>
    <hyperlink ref="V318" r:id="rId584" display="https://pbs.twimg.com/media/D_Bu6CfWwAEwrgW.jpg"/>
    <hyperlink ref="V319" r:id="rId585" display="https://pbs.twimg.com/media/D_DcynSXoAEybS4.jpg"/>
    <hyperlink ref="V320" r:id="rId586" display="https://pbs.twimg.com/media/D_G4fs4W4AEEm6T.jpg"/>
    <hyperlink ref="V321" r:id="rId587" display="https://pbs.twimg.com/media/D_HvcZ0WwAEFpWw.jpg"/>
    <hyperlink ref="V322" r:id="rId588" display="https://pbs.twimg.com/media/D_ImaD8XkAAvfaq.jpg"/>
    <hyperlink ref="V323" r:id="rId589" display="https://pbs.twimg.com/media/D_MCFZgW4AA6KFU.jpg"/>
    <hyperlink ref="V324" r:id="rId590" display="https://pbs.twimg.com/media/D_RLrlnU8AAoN4k.jpg"/>
    <hyperlink ref="V325" r:id="rId591" display="https://pbs.twimg.com/media/D-9fuvoWkAQfUgf.jpg"/>
    <hyperlink ref="V326" r:id="rId592" display="https://pbs.twimg.com/media/D_SCqJ5XkAENg_0.jpg"/>
    <hyperlink ref="V327" r:id="rId593" display="http://pbs.twimg.com/profile_images/897595726884085760/hMD7qjSZ_normal.jpg"/>
    <hyperlink ref="V328" r:id="rId594" display="https://pbs.twimg.com/ext_tw_video_thumb/1149576119596670977/pu/img/VnUGkRRJYiMvIBhe.jpg"/>
    <hyperlink ref="V329" r:id="rId595" display="https://pbs.twimg.com/ext_tw_video_thumb/1149704467505438721/pu/img/ZFKRaz7jc79DzKom.jpg"/>
    <hyperlink ref="Z3" r:id="rId596" display="https://twitter.com/researchmrx/status/1146242812956086272"/>
    <hyperlink ref="Z4" r:id="rId597" display="https://twitter.com/aggie_east1/status/1146281692547768320"/>
    <hyperlink ref="Z5" r:id="rId598" display="https://twitter.com/aggie_east1/status/1146281692547768320"/>
    <hyperlink ref="Z6" r:id="rId599" display="https://twitter.com/vfd128/status/1146307446476091392"/>
    <hyperlink ref="Z7" r:id="rId600" display="https://twitter.com/nordcomputer/status/1146318968346599424"/>
    <hyperlink ref="Z8" r:id="rId601" display="https://twitter.com/veritasgenetics/status/1145743546982576128"/>
    <hyperlink ref="Z9" r:id="rId602" display="https://twitter.com/dnacowgirl/status/1146350035103297536"/>
    <hyperlink ref="Z10" r:id="rId603" display="https://twitter.com/veritasgenetics/status/1145743546982576128"/>
    <hyperlink ref="Z11" r:id="rId604" display="https://twitter.com/dnacowgirl/status/1146350035103297536"/>
    <hyperlink ref="Z12" r:id="rId605" display="https://twitter.com/veritasgenetics/status/1145743546982576128"/>
    <hyperlink ref="Z13" r:id="rId606" display="https://twitter.com/dnacowgirl/status/1146350035103297536"/>
    <hyperlink ref="Z14" r:id="rId607" display="https://twitter.com/veritasgenetics/status/1145743546982576128"/>
    <hyperlink ref="Z15" r:id="rId608" display="https://twitter.com/dnacowgirl/status/1146350035103297536"/>
    <hyperlink ref="Z16" r:id="rId609" display="https://twitter.com/veritasgenetics/status/1145743546982576128"/>
    <hyperlink ref="Z17" r:id="rId610" display="https://twitter.com/dnacowgirl/status/1146350035103297536"/>
    <hyperlink ref="Z18" r:id="rId611" display="https://twitter.com/dnacowgirl/status/1146350035103297536"/>
    <hyperlink ref="Z19" r:id="rId612" display="https://twitter.com/dnacowgirl/status/1146350035103297536"/>
    <hyperlink ref="Z20" r:id="rId613" display="https://twitter.com/piphutch1/status/1146398854880714757"/>
    <hyperlink ref="Z21" r:id="rId614" display="https://twitter.com/piphutch1/status/1146398854880714757"/>
    <hyperlink ref="Z22" r:id="rId615" display="https://twitter.com/cakunyili/status/1146457219292160002"/>
    <hyperlink ref="Z23" r:id="rId616" display="https://twitter.com/therealmcteag/status/1146469645542723584"/>
    <hyperlink ref="Z24" r:id="rId617" display="https://twitter.com/lokeshbezzam/status/1146471959661690880"/>
    <hyperlink ref="Z25" r:id="rId618" display="https://twitter.com/dnafitnesstest/status/1146532737261740034"/>
    <hyperlink ref="Z26" r:id="rId619" display="https://twitter.com/artemisfilms/status/1146279834315890689"/>
    <hyperlink ref="Z27" r:id="rId620" display="https://twitter.com/claireaforster/status/1146540430198112256"/>
    <hyperlink ref="Z28" r:id="rId621" display="https://twitter.com/claireaforster/status/1146540430198112256"/>
    <hyperlink ref="Z29" r:id="rId622" display="https://twitter.com/elizabethvosk/status/1146570704185249793"/>
    <hyperlink ref="Z30" r:id="rId623" display="https://twitter.com/cleansleeping/status/1146593632901840896"/>
    <hyperlink ref="Z31" r:id="rId624" display="https://twitter.com/tacticalvideos/status/1146593894525788161"/>
    <hyperlink ref="Z32" r:id="rId625" display="https://twitter.com/tacticalvideos/status/1146593894525788161"/>
    <hyperlink ref="Z33" r:id="rId626" display="https://twitter.com/cellfreelab/status/1146660172779180034"/>
    <hyperlink ref="Z34" r:id="rId627" display="https://twitter.com/cellfreelab/status/1146660172779180034"/>
    <hyperlink ref="Z35" r:id="rId628" display="https://twitter.com/rcadesignbio/status/1146660174259773440"/>
    <hyperlink ref="Z36" r:id="rId629" display="https://twitter.com/rcadesignbio/status/1146660174259773440"/>
    <hyperlink ref="Z37" r:id="rId630" display="https://twitter.com/rcadesignbio/status/1146660197894692865"/>
    <hyperlink ref="Z38" r:id="rId631" display="https://twitter.com/pivotcloud/status/1146673114690068480"/>
    <hyperlink ref="Z39" r:id="rId632" display="https://twitter.com/pivotcloud/status/1146674563603996673"/>
    <hyperlink ref="Z40" r:id="rId633" display="https://twitter.com/ediblearchive/status/1146701083496108032"/>
    <hyperlink ref="Z41" r:id="rId634" display="https://twitter.com/virastuceregim/status/1146703916857475072"/>
    <hyperlink ref="Z42" r:id="rId635" display="https://twitter.com/mn43751369/status/1146746279134781441"/>
    <hyperlink ref="Z43" r:id="rId636" display="https://twitter.com/jerrymtolle/status/1146242607393071104"/>
    <hyperlink ref="Z44" r:id="rId637" display="https://twitter.com/jerrymtolle/status/1146763704899260416"/>
    <hyperlink ref="Z45" r:id="rId638" display="https://twitter.com/howtofindcom/status/1146448586546266112"/>
    <hyperlink ref="Z46" r:id="rId639" display="https://twitter.com/howtofindcom/status/1146810958364454912"/>
    <hyperlink ref="Z47" r:id="rId640" display="https://twitter.com/lynnserafinn/status/1146841335971926017"/>
    <hyperlink ref="Z48" r:id="rId641" display="https://twitter.com/encrypgen/status/1146947073859698688"/>
    <hyperlink ref="Z49" r:id="rId642" display="https://twitter.com/encrypgen/status/1146947073859698688"/>
    <hyperlink ref="Z50" r:id="rId643" display="https://twitter.com/drkoepsell/status/1146950134866968576"/>
    <hyperlink ref="Z51" r:id="rId644" display="https://twitter.com/drkoepsell/status/1146950134866968576"/>
    <hyperlink ref="Z52" r:id="rId645" display="https://twitter.com/trojanmolotov/status/1146953283136905216"/>
    <hyperlink ref="Z53" r:id="rId646" display="https://twitter.com/trojanmolotov/status/1146953283136905216"/>
    <hyperlink ref="Z54" r:id="rId647" display="https://twitter.com/actdefiance/status/1146967722036621312"/>
    <hyperlink ref="Z55" r:id="rId648" display="https://twitter.com/actdefiance/status/1146967722036621312"/>
    <hyperlink ref="Z56" r:id="rId649" display="https://twitter.com/actdefiance/status/1146967722036621312"/>
    <hyperlink ref="Z57" r:id="rId650" display="https://twitter.com/actdefiance/status/1146967722036621312"/>
    <hyperlink ref="Z58" r:id="rId651" display="https://twitter.com/actdefiance/status/1146967722036621312"/>
    <hyperlink ref="Z59" r:id="rId652" display="https://twitter.com/actdefiance/status/1146967722036621312"/>
    <hyperlink ref="Z60" r:id="rId653" display="https://twitter.com/actdefiance/status/1146967722036621312"/>
    <hyperlink ref="Z61" r:id="rId654" display="https://twitter.com/actdefiance/status/1146967722036621312"/>
    <hyperlink ref="Z62" r:id="rId655" display="https://twitter.com/actdefiance/status/1146967722036621312"/>
    <hyperlink ref="Z63" r:id="rId656" display="https://twitter.com/actdefiance/status/1146967722036621312"/>
    <hyperlink ref="Z64" r:id="rId657" display="https://twitter.com/actdefiance/status/1146967722036621312"/>
    <hyperlink ref="Z65" r:id="rId658" display="https://twitter.com/actdefiance/status/1146967722036621312"/>
    <hyperlink ref="Z66" r:id="rId659" display="https://twitter.com/actdefiance/status/1146967722036621312"/>
    <hyperlink ref="Z67" r:id="rId660" display="https://twitter.com/actdefiance/status/1146967722036621312"/>
    <hyperlink ref="Z68" r:id="rId661" display="https://twitter.com/actdefiance/status/1146967722036621312"/>
    <hyperlink ref="Z69" r:id="rId662" display="https://twitter.com/actdefiance/status/1146967722036621312"/>
    <hyperlink ref="Z70" r:id="rId663" display="https://twitter.com/actdefiance/status/1146967722036621312"/>
    <hyperlink ref="Z71" r:id="rId664" display="https://twitter.com/actdefiance/status/1146967722036621312"/>
    <hyperlink ref="Z72" r:id="rId665" display="https://twitter.com/actdefiance/status/1146967722036621312"/>
    <hyperlink ref="Z73" r:id="rId666" display="https://twitter.com/actdefiance/status/1146967722036621312"/>
    <hyperlink ref="Z74" r:id="rId667" display="https://twitter.com/actdefiance/status/1146967722036621312"/>
    <hyperlink ref="Z75" r:id="rId668" display="https://twitter.com/actdefiance/status/1146967722036621312"/>
    <hyperlink ref="Z76" r:id="rId669" display="https://twitter.com/actdefiance/status/1146967722036621312"/>
    <hyperlink ref="Z77" r:id="rId670" display="https://twitter.com/actdefiance/status/1146967722036621312"/>
    <hyperlink ref="Z78" r:id="rId671" display="https://twitter.com/actdefiance/status/1146967722036621312"/>
    <hyperlink ref="Z79" r:id="rId672" display="https://twitter.com/actdefiance/status/1146967722036621312"/>
    <hyperlink ref="Z80" r:id="rId673" display="https://twitter.com/actdefiance/status/1146967722036621312"/>
    <hyperlink ref="Z81" r:id="rId674" display="https://twitter.com/actdefiance/status/1146967722036621312"/>
    <hyperlink ref="Z82" r:id="rId675" display="https://twitter.com/actdefiance/status/1146967722036621312"/>
    <hyperlink ref="Z83" r:id="rId676" display="https://twitter.com/actdefiance/status/1146967722036621312"/>
    <hyperlink ref="Z84" r:id="rId677" display="https://twitter.com/actdefiance/status/1146967722036621312"/>
    <hyperlink ref="Z85" r:id="rId678" display="https://twitter.com/actdefiance/status/1146967722036621312"/>
    <hyperlink ref="Z86" r:id="rId679" display="https://twitter.com/actdefiance/status/1146967722036621312"/>
    <hyperlink ref="Z87" r:id="rId680" display="https://twitter.com/actdefiance/status/1146967722036621312"/>
    <hyperlink ref="Z88" r:id="rId681" display="https://twitter.com/actdefiance/status/1146967722036621312"/>
    <hyperlink ref="Z89" r:id="rId682" display="https://twitter.com/actdefiance/status/1146967722036621312"/>
    <hyperlink ref="Z90" r:id="rId683" display="https://twitter.com/actdefiance/status/1146967722036621312"/>
    <hyperlink ref="Z91" r:id="rId684" display="https://twitter.com/anuacharya/status/1147034117629853696"/>
    <hyperlink ref="Z92" r:id="rId685" display="https://twitter.com/anuacharya/status/1147034117629853696"/>
    <hyperlink ref="Z93" r:id="rId686" display="https://twitter.com/akhibear1/status/1147051874555613184"/>
    <hyperlink ref="Z94" r:id="rId687" display="https://twitter.com/akhibear1/status/1147051874555613184"/>
    <hyperlink ref="Z95" r:id="rId688" display="https://twitter.com/akhibear1/status/1147051874555613184"/>
    <hyperlink ref="Z96" r:id="rId689" display="https://twitter.com/cellmarkdna/status/1146421064744013824"/>
    <hyperlink ref="Z97" r:id="rId690" display="https://twitter.com/cellmarkdna/status/1147095123160907776"/>
    <hyperlink ref="Z98" r:id="rId691" display="https://twitter.com/dnasolutions_uk/status/1146757184765792256"/>
    <hyperlink ref="Z99" r:id="rId692" display="https://twitter.com/dnasolutions_uk/status/1147124861371895808"/>
    <hyperlink ref="Z100" r:id="rId693" display="https://twitter.com/jtsoutherland/status/1147135329658441728"/>
    <hyperlink ref="Z101" r:id="rId694" display="https://twitter.com/hayleytx8/status/1147146051855507456"/>
    <hyperlink ref="Z102" r:id="rId695" display="https://twitter.com/txadopteerights/status/1147126081469763585"/>
    <hyperlink ref="Z103" r:id="rId696" display="https://twitter.com/marcipurcell/status/1147168557630984192"/>
    <hyperlink ref="Z104" r:id="rId697" display="https://twitter.com/hi_im_chewie/status/1147261357475147776"/>
    <hyperlink ref="Z105" r:id="rId698" display="https://twitter.com/marcbesselink/status/1147487624900296706"/>
    <hyperlink ref="Z106" r:id="rId699" display="https://twitter.com/marcbesselink/status/1147487624900296706"/>
    <hyperlink ref="Z107" r:id="rId700" display="https://twitter.com/marcbesselink/status/1147487624900296706"/>
    <hyperlink ref="Z108" r:id="rId701" display="https://twitter.com/chicagogenetics/status/1147602921313452032"/>
    <hyperlink ref="Z109" r:id="rId702" display="https://twitter.com/dnapodcast/status/1147601042961551360"/>
    <hyperlink ref="Z110" r:id="rId703" display="https://twitter.com/ruthvsharpe/status/1147614381615865857"/>
    <hyperlink ref="Z111" r:id="rId704" display="https://twitter.com/endbslforever/status/1147675442700267521"/>
    <hyperlink ref="Z112" r:id="rId705" display="https://twitter.com/meechelleo/status/1052143124456361984"/>
    <hyperlink ref="Z113" r:id="rId706" display="https://twitter.com/obamahasbigears/status/1147714414096912384"/>
    <hyperlink ref="Z114" r:id="rId707" display="https://twitter.com/obamahasbigears/status/1147714414096912384"/>
    <hyperlink ref="Z115" r:id="rId708" display="https://twitter.com/azalea5560/status/1147743530821046273"/>
    <hyperlink ref="Z116" r:id="rId709" display="https://twitter.com/azalea5560/status/1147743530821046273"/>
    <hyperlink ref="Z117" r:id="rId710" display="https://twitter.com/azalea5560/status/1147743530821046273"/>
    <hyperlink ref="Z118" r:id="rId711" display="https://twitter.com/azalea5560/status/1147743530821046273"/>
    <hyperlink ref="Z119" r:id="rId712" display="https://twitter.com/azalea5560/status/1147743530821046273"/>
    <hyperlink ref="Z120" r:id="rId713" display="https://twitter.com/veritasgenetics/status/1145743546982576128"/>
    <hyperlink ref="Z121" r:id="rId714" display="https://twitter.com/veritasgenetics/status/1145796566445432832"/>
    <hyperlink ref="Z122" r:id="rId715" display="https://twitter.com/veritasgenetics/status/1145796566445432832"/>
    <hyperlink ref="Z123" r:id="rId716" display="https://twitter.com/veritasgenetics/status/1145796566445432832"/>
    <hyperlink ref="Z124" r:id="rId717" display="https://twitter.com/veritasgenetics/status/1145796566445432832"/>
    <hyperlink ref="Z125" r:id="rId718" display="https://twitter.com/gregroumelvbhc/status/1147912678234398720"/>
    <hyperlink ref="Z126" r:id="rId719" display="https://twitter.com/gregroumelvbhc/status/1147912678234398720"/>
    <hyperlink ref="Z127" r:id="rId720" display="https://twitter.com/gregroumelvbhc/status/1147912678234398720"/>
    <hyperlink ref="Z128" r:id="rId721" display="https://twitter.com/gregroumelvbhc/status/1147912678234398720"/>
    <hyperlink ref="Z129" r:id="rId722" display="https://twitter.com/gregroumelvbhc/status/1147912678234398720"/>
    <hyperlink ref="Z130" r:id="rId723" display="https://twitter.com/evesturges/status/1147943152927424512"/>
    <hyperlink ref="Z131" r:id="rId724" display="https://twitter.com/evesturges/status/1147943152927424512"/>
    <hyperlink ref="Z132" r:id="rId725" display="https://twitter.com/evesturges/status/1147943152927424512"/>
    <hyperlink ref="Z133" r:id="rId726" display="https://twitter.com/zeemalayalam/status/1148149884765085696"/>
    <hyperlink ref="Z134" r:id="rId727" display="https://twitter.com/mathrubhuminews/status/1148162961204060161"/>
    <hyperlink ref="Z135" r:id="rId728" display="https://twitter.com/nh_india/status/1148211049331601408"/>
    <hyperlink ref="Z136" r:id="rId729" display="https://twitter.com/24x7politics/status/1148211786627371009"/>
    <hyperlink ref="Z137" r:id="rId730" display="https://twitter.com/parentingjungle/status/1148227213009010689"/>
    <hyperlink ref="Z138" r:id="rId731" display="https://twitter.com/genealogytips1/status/1148284468152528897"/>
    <hyperlink ref="Z139" r:id="rId732" display="https://twitter.com/mygenxdna/status/1146609828078465024"/>
    <hyperlink ref="Z140" r:id="rId733" display="https://twitter.com/mygenxdna/status/1148285639017848832"/>
    <hyperlink ref="Z141" r:id="rId734" display="https://twitter.com/steviekarbo69/status/1148311399426330624"/>
    <hyperlink ref="Z142" r:id="rId735" display="https://twitter.com/severancemag/status/1148440811442511877"/>
    <hyperlink ref="Z143" r:id="rId736" display="https://twitter.com/katesblanchard/status/1148476881022464000"/>
    <hyperlink ref="Z144" r:id="rId737" display="https://twitter.com/gillian_seetso/status/1148521389021900800"/>
    <hyperlink ref="Z145" r:id="rId738" display="https://twitter.com/hartwigmedical/status/1123914378695389186"/>
    <hyperlink ref="Z146" r:id="rId739" display="https://twitter.com/levine3levine/status/1148574918008889344"/>
    <hyperlink ref="Z147" r:id="rId740" display="https://twitter.com/coastaldna/status/1147965333334048768"/>
    <hyperlink ref="Z148" r:id="rId741" display="https://twitter.com/coastaldna/status/1148580728235601920"/>
    <hyperlink ref="Z149" r:id="rId742" display="https://twitter.com/aoils/status/1148634304207052805"/>
    <hyperlink ref="Z150" r:id="rId743" display="https://twitter.com/hifudoctor/status/1148640311062740992"/>
    <hyperlink ref="Z151" r:id="rId744" display="https://twitter.com/deuceontheair/status/1148644519602057216"/>
    <hyperlink ref="Z152" r:id="rId745" display="https://twitter.com/957theparty/status/1148642340149424128"/>
    <hyperlink ref="Z153" r:id="rId746" display="https://twitter.com/theninablanco/status/1148646470519644160"/>
    <hyperlink ref="Z154" r:id="rId747" display="https://twitter.com/orig3n/status/1148396209435901953"/>
    <hyperlink ref="Z155" r:id="rId748" display="https://twitter.com/mglicksman2/status/1148650289534255107"/>
    <hyperlink ref="Z156" r:id="rId749" display="https://twitter.com/ecuppen/status/1148664368684511232"/>
    <hyperlink ref="Z157" r:id="rId750" display="https://twitter.com/immoralreport/status/1148460539225317376"/>
    <hyperlink ref="Z158" r:id="rId751" display="https://twitter.com/rickenrich/status/1148460024856891392"/>
    <hyperlink ref="Z159" r:id="rId752" display="https://twitter.com/immoralreport/status/1148460539225317376"/>
    <hyperlink ref="Z160" r:id="rId753" display="https://twitter.com/rickenrich/status/1148460024856891392"/>
    <hyperlink ref="Z161" r:id="rId754" display="https://twitter.com/rickenrich/status/1148736189920247808"/>
    <hyperlink ref="Z162" r:id="rId755" display="https://twitter.com/immoralreport/status/1148460539225317376"/>
    <hyperlink ref="Z163" r:id="rId756" display="https://twitter.com/rickenrich/status/1148460024856891392"/>
    <hyperlink ref="Z164" r:id="rId757" display="https://twitter.com/rickenrich/status/1148736189920247808"/>
    <hyperlink ref="Z165" r:id="rId758" display="https://twitter.com/immoralreport/status/1148460539225317376"/>
    <hyperlink ref="Z166" r:id="rId759" display="https://twitter.com/immoralreport/status/1148460539225317376"/>
    <hyperlink ref="Z167" r:id="rId760" display="https://twitter.com/immoralreport/status/1148460539225317376"/>
    <hyperlink ref="Z168" r:id="rId761" display="https://twitter.com/immoralreport/status/1148460539225317376"/>
    <hyperlink ref="Z169" r:id="rId762" display="https://twitter.com/immoralreport/status/1148460539225317376"/>
    <hyperlink ref="Z170" r:id="rId763" display="https://twitter.com/rickenrich/status/1146869193851068417"/>
    <hyperlink ref="Z171" r:id="rId764" display="https://twitter.com/rickenrich/status/1148460024856891392"/>
    <hyperlink ref="Z172" r:id="rId765" display="https://twitter.com/rickenrich/status/1148736189920247808"/>
    <hyperlink ref="Z173" r:id="rId766" display="https://twitter.com/rickenrich/status/1146869193851068417"/>
    <hyperlink ref="Z174" r:id="rId767" display="https://twitter.com/rickenrich/status/1148460024856891392"/>
    <hyperlink ref="Z175" r:id="rId768" display="https://twitter.com/rickenrich/status/1148736189920247808"/>
    <hyperlink ref="Z176" r:id="rId769" display="https://twitter.com/rickenrich/status/1146869193851068417"/>
    <hyperlink ref="Z177" r:id="rId770" display="https://twitter.com/rickenrich/status/1148460024856891392"/>
    <hyperlink ref="Z178" r:id="rId771" display="https://twitter.com/rickenrich/status/1148736189920247808"/>
    <hyperlink ref="Z179" r:id="rId772" display="https://twitter.com/rickenrich/status/1146869193851068417"/>
    <hyperlink ref="Z180" r:id="rId773" display="https://twitter.com/rickenrich/status/1148460024856891392"/>
    <hyperlink ref="Z181" r:id="rId774" display="https://twitter.com/rickenrich/status/1148736189920247808"/>
    <hyperlink ref="Z182" r:id="rId775" display="https://twitter.com/rickenrich/status/1146869193851068417"/>
    <hyperlink ref="Z183" r:id="rId776" display="https://twitter.com/rickenrich/status/1148460024856891392"/>
    <hyperlink ref="Z184" r:id="rId777" display="https://twitter.com/rickenrich/status/1148736189920247808"/>
    <hyperlink ref="Z185" r:id="rId778" display="https://twitter.com/jeremymowery/status/1148780510631661568"/>
    <hyperlink ref="Z186" r:id="rId779" display="https://twitter.com/dnahome1/status/1148176272977211393"/>
    <hyperlink ref="Z187" r:id="rId780" display="https://twitter.com/dnahome1/status/1148184409545347072"/>
    <hyperlink ref="Z188" r:id="rId781" display="https://twitter.com/dnahome1/status/1148185829795344384"/>
    <hyperlink ref="Z189" r:id="rId782" display="https://twitter.com/dnahome1/status/1148225277446828032"/>
    <hyperlink ref="Z190" r:id="rId783" display="https://twitter.com/dnahome1/status/1148866774638714881"/>
    <hyperlink ref="Z191" r:id="rId784" display="https://twitter.com/hartwigmedical/status/1148531760281653250"/>
    <hyperlink ref="Z192" r:id="rId785" display="https://twitter.com/umcugenetica/status/1148881711842942976"/>
    <hyperlink ref="Z193" r:id="rId786" display="https://twitter.com/myheritagenorge/status/1148916507121819650"/>
    <hyperlink ref="Z194" r:id="rId787" display="https://twitter.com/angie_lefty22/status/1148922293567021056"/>
    <hyperlink ref="Z195" r:id="rId788" display="https://twitter.com/mjlblogger/status/1147536027504054272"/>
    <hyperlink ref="Z196" r:id="rId789" display="https://twitter.com/mjlblogger/status/1148276061370761217"/>
    <hyperlink ref="Z197" r:id="rId790" display="https://twitter.com/familytreetips2/status/1148280798086336512"/>
    <hyperlink ref="Z198" r:id="rId791" display="https://twitter.com/garthgerman/status/1148940394853326849"/>
    <hyperlink ref="Z199" r:id="rId792" display="https://twitter.com/familytreetips2/status/1148945211936190464"/>
    <hyperlink ref="Z200" r:id="rId793" display="https://twitter.com/comradenambu/status/1149004099993690112"/>
    <hyperlink ref="Z201" r:id="rId794" display="https://twitter.com/comradenambu/status/1149004099993690112"/>
    <hyperlink ref="Z202" r:id="rId795" display="https://twitter.com/writersafterdrk/status/1149085396279726086"/>
    <hyperlink ref="Z203" r:id="rId796" display="https://twitter.com/sakurachingbchu/status/1149147548084518912"/>
    <hyperlink ref="Z204" r:id="rId797" display="https://twitter.com/angieservellon_/status/1149318483009667073"/>
    <hyperlink ref="Z205" r:id="rId798" display="https://twitter.com/angieservellon_/status/1149318483009667073"/>
    <hyperlink ref="Z206" r:id="rId799" display="https://twitter.com/angieservellon_/status/1149318483009667073"/>
    <hyperlink ref="Z207" r:id="rId800" display="https://twitter.com/bizarroclone/status/1149332331959689216"/>
    <hyperlink ref="Z208" r:id="rId801" display="https://twitter.com/naijasnow/status/1149344701872529409"/>
    <hyperlink ref="Z209" r:id="rId802" display="https://twitter.com/genomickitchen/status/1149347956023332864"/>
    <hyperlink ref="Z210" r:id="rId803" display="https://twitter.com/alphabiolabsusa/status/1147581239739789312"/>
    <hyperlink ref="Z211" r:id="rId804" display="https://twitter.com/alphabiolabsusa/status/1149362859379429379"/>
    <hyperlink ref="Z212" r:id="rId805" display="https://twitter.com/alphabiolabsusa/status/1149362859379429379"/>
    <hyperlink ref="Z213" r:id="rId806" display="https://twitter.com/alabamajean/status/1149409827380191233"/>
    <hyperlink ref="Z214" r:id="rId807" display="https://twitter.com/johnber52009576/status/1149412317467013120"/>
    <hyperlink ref="Z215" r:id="rId808" display="https://twitter.com/mjbiotech/status/1146924801715527681"/>
    <hyperlink ref="Z216" r:id="rId809" display="https://twitter.com/mjbiotech/status/1146924837132259328"/>
    <hyperlink ref="Z217" r:id="rId810" display="https://twitter.com/mjbiotech/status/1146924842127712257"/>
    <hyperlink ref="Z218" r:id="rId811" display="https://twitter.com/mjbiotech/status/1146924850554003456"/>
    <hyperlink ref="Z219" r:id="rId812" display="https://twitter.com/mjbiotech/status/1146924850554003456"/>
    <hyperlink ref="Z220" r:id="rId813" display="https://twitter.com/mjbiotech/status/1146924876017614848"/>
    <hyperlink ref="Z221" r:id="rId814" display="https://twitter.com/mjbiotech/status/1146924876017614848"/>
    <hyperlink ref="Z222" r:id="rId815" display="https://twitter.com/mjbiotech/status/1146924883168944128"/>
    <hyperlink ref="Z223" r:id="rId816" display="https://twitter.com/mjbiotech/status/1146924883168944128"/>
    <hyperlink ref="Z224" r:id="rId817" display="https://twitter.com/mjbiotech/status/1146924891205226497"/>
    <hyperlink ref="Z225" r:id="rId818" display="https://twitter.com/mjbiotech/status/1146924935304163328"/>
    <hyperlink ref="Z226" r:id="rId819" display="https://twitter.com/mjbiotech/status/1146924941104885760"/>
    <hyperlink ref="Z227" r:id="rId820" display="https://twitter.com/mjbiotech/status/1146924941104885760"/>
    <hyperlink ref="Z228" r:id="rId821" display="https://twitter.com/mjbiotech/status/1146924964177743873"/>
    <hyperlink ref="Z229" r:id="rId822" display="https://twitter.com/mjbiotech/status/1149431417023225856"/>
    <hyperlink ref="Z230" r:id="rId823" display="https://twitter.com/mjbiotech/status/1149431521360699395"/>
    <hyperlink ref="Z231" r:id="rId824" display="https://twitter.com/prioritydomains/status/1149437254391226368"/>
    <hyperlink ref="Z232" r:id="rId825" display="https://twitter.com/prioritydomains/status/1149437254391226368"/>
    <hyperlink ref="Z233" r:id="rId826" display="https://twitter.com/prioritydomains/status/1149437573057699840"/>
    <hyperlink ref="Z234" r:id="rId827" display="https://twitter.com/prioritydomains/status/1149437573057699840"/>
    <hyperlink ref="Z235" r:id="rId828" display="https://twitter.com/prioritydomains/status/1149437581148508160"/>
    <hyperlink ref="Z236" r:id="rId829" display="https://twitter.com/prioritydomains/status/1149437615483101184"/>
    <hyperlink ref="Z237" r:id="rId830" display="https://twitter.com/prioritydomains/status/1149437615483101184"/>
    <hyperlink ref="Z238" r:id="rId831" display="https://twitter.com/prioritydomains/status/1149437625834622976"/>
    <hyperlink ref="Z239" r:id="rId832" display="https://twitter.com/prioritydomains/status/1149437631673118720"/>
    <hyperlink ref="Z240" r:id="rId833" display="https://twitter.com/prioritydomains/status/1149437631673118720"/>
    <hyperlink ref="Z241" r:id="rId834" display="https://twitter.com/prioritydomains/status/1149437675344138240"/>
    <hyperlink ref="Z242" r:id="rId835" display="https://twitter.com/prioritydomains/status/1149437684760236032"/>
    <hyperlink ref="Z243" r:id="rId836" display="https://twitter.com/prioritydomains/status/1149437699193016327"/>
    <hyperlink ref="Z244" r:id="rId837" display="https://twitter.com/prioritydomains/status/1149437768591912962"/>
    <hyperlink ref="Z245" r:id="rId838" display="https://twitter.com/prioritydomains/status/1149438028852736001"/>
    <hyperlink ref="Z246" r:id="rId839" display="https://twitter.com/nutritionaldna/status/1036612324268892160"/>
    <hyperlink ref="Z247" r:id="rId840" display="https://twitter.com/nutritionaldna/status/1146659401232715777"/>
    <hyperlink ref="Z248" r:id="rId841" display="https://twitter.com/nutritionaldna/status/1146659412574134272"/>
    <hyperlink ref="Z249" r:id="rId842" display="https://twitter.com/nutritionaldna/status/1146659412574134272"/>
    <hyperlink ref="Z250" r:id="rId843" display="https://twitter.com/nutritionaldna/status/1146659449127526400"/>
    <hyperlink ref="Z251" r:id="rId844" display="https://twitter.com/nutritionaldna/status/1146659458707316736"/>
    <hyperlink ref="Z252" r:id="rId845" display="https://twitter.com/nutritionaldna/status/1146659458707316736"/>
    <hyperlink ref="Z253" r:id="rId846" display="https://twitter.com/nutritionaldna/status/1149083315145773056"/>
    <hyperlink ref="Z254" r:id="rId847" display="https://twitter.com/dnaed_tech/status/1149448775917813763"/>
    <hyperlink ref="Z255" r:id="rId848" display="https://twitter.com/dnaed_tech/status/1146594972088643587"/>
    <hyperlink ref="Z256" r:id="rId849" display="https://twitter.com/dnaed_tech/status/1146594972088643587"/>
    <hyperlink ref="Z257" r:id="rId850" display="https://twitter.com/dnaed_tech/status/1146595007614377985"/>
    <hyperlink ref="Z258" r:id="rId851" display="https://twitter.com/dnaed_tech/status/1146927136856510465"/>
    <hyperlink ref="Z259" r:id="rId852" display="https://twitter.com/dnaed_tech/status/1146927179940421632"/>
    <hyperlink ref="Z260" r:id="rId853" display="https://twitter.com/dnaed_tech/status/1146927179940421632"/>
    <hyperlink ref="Z261" r:id="rId854" display="https://twitter.com/dnaed_tech/status/1146927228892135425"/>
    <hyperlink ref="Z262" r:id="rId855" display="https://twitter.com/dnaed_tech/status/1146927246860533765"/>
    <hyperlink ref="Z263" r:id="rId856" display="https://twitter.com/dnaed_tech/status/1146927246860533765"/>
    <hyperlink ref="Z264" r:id="rId857" display="https://twitter.com/dnaed_tech/status/1147516017125539842"/>
    <hyperlink ref="Z265" r:id="rId858" display="https://twitter.com/dnaed_tech/status/1148663632273780737"/>
    <hyperlink ref="Z266" r:id="rId859" display="https://twitter.com/defencebriefing/status/1146589356343345152"/>
    <hyperlink ref="Z267" r:id="rId860" display="https://twitter.com/defencebriefing/status/1146589748779028480"/>
    <hyperlink ref="Z268" r:id="rId861" display="https://twitter.com/defencebriefing/status/1148699425235230721"/>
    <hyperlink ref="Z269" r:id="rId862" display="https://twitter.com/defencebriefing/status/1148699425235230721"/>
    <hyperlink ref="Z270" r:id="rId863" display="https://twitter.com/dnaintel/status/1146589558945042432"/>
    <hyperlink ref="Z271" r:id="rId864" display="https://twitter.com/dnaintel/status/1146589558945042432"/>
    <hyperlink ref="Z272" r:id="rId865" display="https://twitter.com/dnaintel/status/1146588000022872064"/>
    <hyperlink ref="Z273" r:id="rId866" display="https://twitter.com/dnaintel/status/1148424435462021121"/>
    <hyperlink ref="Z274" r:id="rId867" display="https://twitter.com/dnaintel/status/1055095586142216192"/>
    <hyperlink ref="Z275" r:id="rId868" display="https://twitter.com/dnaintel/status/1148424508677742592"/>
    <hyperlink ref="Z276" r:id="rId869" display="https://twitter.com/dnaintel/status/1146588248711602177"/>
    <hyperlink ref="Z277" r:id="rId870" display="https://twitter.com/dnaintel/status/1148424537513570307"/>
    <hyperlink ref="Z278" r:id="rId871" display="https://twitter.com/dnaintel/status/1107466350857990144"/>
    <hyperlink ref="Z279" r:id="rId872" display="https://twitter.com/dnaintel/status/1149515146034700290"/>
    <hyperlink ref="Z280" r:id="rId873" display="https://twitter.com/dnaintel/status/1138509950530072578"/>
    <hyperlink ref="Z281" r:id="rId874" display="https://twitter.com/dnaintel/status/1139307695977226241"/>
    <hyperlink ref="Z282" r:id="rId875" display="https://twitter.com/dnaintel/status/1102240644280524802"/>
    <hyperlink ref="Z283" r:id="rId876" display="https://twitter.com/dnaintel/status/1133727939592368129"/>
    <hyperlink ref="Z284" r:id="rId877" display="https://twitter.com/dnaintel/status/1146586944895426560"/>
    <hyperlink ref="Z285" r:id="rId878" display="https://twitter.com/dnaintel/status/1146587639870566405"/>
    <hyperlink ref="Z286" r:id="rId879" display="https://twitter.com/dnaintel/status/1146588576357986304"/>
    <hyperlink ref="Z287" r:id="rId880" display="https://twitter.com/dnaintel/status/1146588818176446464"/>
    <hyperlink ref="Z288" r:id="rId881" display="https://twitter.com/dnaintel/status/1146589111190528000"/>
    <hyperlink ref="Z289" r:id="rId882" display="https://twitter.com/dnaintel/status/1146589407996239873"/>
    <hyperlink ref="Z290" r:id="rId883" display="https://twitter.com/dnaintel/status/1146603303196925952"/>
    <hyperlink ref="Z291" r:id="rId884" display="https://twitter.com/dnaintel/status/1146603330283692032"/>
    <hyperlink ref="Z292" r:id="rId885" display="https://twitter.com/dnaintel/status/1147515250704601088"/>
    <hyperlink ref="Z293" r:id="rId886" display="https://twitter.com/dnaintel/status/1148424435462021121"/>
    <hyperlink ref="Z294" r:id="rId887" display="https://twitter.com/dnaintel/status/1148424497315426304"/>
    <hyperlink ref="Z295" r:id="rId888" display="https://twitter.com/dnaintel/status/1148424508677742592"/>
    <hyperlink ref="Z296" r:id="rId889" display="https://twitter.com/dnaintel/status/1148424537513570307"/>
    <hyperlink ref="Z297" r:id="rId890" display="https://twitter.com/dnaintel/status/1149515146034700290"/>
    <hyperlink ref="Z298" r:id="rId891" display="https://twitter.com/medoromania/status/1149240427964506112"/>
    <hyperlink ref="Z299" r:id="rId892" display="https://twitter.com/medoromania/status/1146698208074227712"/>
    <hyperlink ref="Z300" r:id="rId893" display="https://twitter.com/medoromania/status/1148544786476994561"/>
    <hyperlink ref="Z301" r:id="rId894" display="https://twitter.com/medoromania/status/1149608837558591489"/>
    <hyperlink ref="Z302" r:id="rId895" display="https://twitter.com/biocompare/status/1149638560158326789"/>
    <hyperlink ref="Z303" r:id="rId896" display="https://twitter.com/arlenebheed/status/1149646429318606848"/>
    <hyperlink ref="Z304" r:id="rId897" display="https://twitter.com/kenyabioinfo/status/1149664163683135494"/>
    <hyperlink ref="Z305" r:id="rId898" display="https://twitter.com/alphabiolabs/status/1146425958158802946"/>
    <hyperlink ref="Z306" r:id="rId899" display="https://twitter.com/alphabiolabs/status/1148932418168078336"/>
    <hyperlink ref="Z307" r:id="rId900" display="https://twitter.com/alphabiolabs/status/1149294807820451852"/>
    <hyperlink ref="Z308" r:id="rId901" display="https://twitter.com/alphabiolabs/status/1149294807820451852"/>
    <hyperlink ref="Z309" r:id="rId902" display="https://twitter.com/alphabiolabs/status/1149687459938217984"/>
    <hyperlink ref="Z310" r:id="rId903" display="https://twitter.com/alphabiolabs/status/1146486327468273666"/>
    <hyperlink ref="Z311" r:id="rId904" display="https://twitter.com/alphabiolabs/status/1146788387698946049"/>
    <hyperlink ref="Z312" r:id="rId905" display="https://twitter.com/alphabiolabs/status/1146848726612361216"/>
    <hyperlink ref="Z313" r:id="rId906" display="https://twitter.com/alphabiolabs/status/1147211108438220800"/>
    <hyperlink ref="Z314" r:id="rId907" display="https://twitter.com/alphabiolabs/status/1147452672594927616"/>
    <hyperlink ref="Z315" r:id="rId908" display="https://twitter.com/alphabiolabs/status/1147513091128745985"/>
    <hyperlink ref="Z316" r:id="rId909" display="https://twitter.com/alphabiolabs/status/1147875465413255169"/>
    <hyperlink ref="Z317" r:id="rId910" display="https://twitter.com/alphabiolabs/status/1148298264577544197"/>
    <hyperlink ref="Z318" r:id="rId911" display="https://twitter.com/alphabiolabs/status/1148539850058084353"/>
    <hyperlink ref="Z319" r:id="rId912" display="https://twitter.com/alphabiolabs/status/1148660668482146305"/>
    <hyperlink ref="Z320" r:id="rId913" display="https://twitter.com/alphabiolabs/status/1148902238364065793"/>
    <hyperlink ref="Z321" r:id="rId914" display="https://twitter.com/alphabiolabs/status/1148962653840297990"/>
    <hyperlink ref="Z322" r:id="rId915" display="https://twitter.com/alphabiolabs/status/1149023086043422720"/>
    <hyperlink ref="Z323" r:id="rId916" display="https://twitter.com/alphabiolabs/status/1149264625285894144"/>
    <hyperlink ref="Z324" r:id="rId917" display="https://twitter.com/alphabiolabs/status/1149627020352974853"/>
    <hyperlink ref="Z325" r:id="rId918" display="https://twitter.com/original_gene/status/1148241689053716480"/>
    <hyperlink ref="Z326" r:id="rId919" display="https://twitter.com/original_gene/status/1149687467311865858"/>
    <hyperlink ref="Z327" r:id="rId920" display="https://twitter.com/marthaatccs/status/1149697494164615168"/>
    <hyperlink ref="Z328" r:id="rId921" display="https://twitter.com/tecan_talk/status/1149576151439798273"/>
    <hyperlink ref="Z329" r:id="rId922" display="https://twitter.com/tecan_talk/status/1149704495150096384"/>
    <hyperlink ref="BB22" r:id="rId923" display="https://api.twitter.com/1.1/geo/id/01fb108e6298e285.json"/>
    <hyperlink ref="BB91" r:id="rId924" display="https://api.twitter.com/1.1/geo/id/243cc16f6417a167.json"/>
    <hyperlink ref="BB92" r:id="rId925" display="https://api.twitter.com/1.1/geo/id/243cc16f6417a167.json"/>
    <hyperlink ref="BB104" r:id="rId926" display="https://api.twitter.com/1.1/geo/id/3b77caf94bfc81fe.json"/>
    <hyperlink ref="BB144" r:id="rId927" display="https://api.twitter.com/1.1/geo/id/178a87b8e2eaa375.json"/>
    <hyperlink ref="BB154" r:id="rId928" display="https://api.twitter.com/1.1/geo/id/35fd5bacecc4c6e5.json"/>
  </hyperlinks>
  <printOptions/>
  <pageMargins left="0.7" right="0.7" top="0.75" bottom="0.75" header="0.3" footer="0.3"/>
  <pageSetup horizontalDpi="600" verticalDpi="600" orientation="portrait" r:id="rId932"/>
  <legacyDrawing r:id="rId930"/>
  <tableParts>
    <tablePart r:id="rId9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F6AC-5747-4497-9C2E-941B9FA6FD7B}">
  <dimension ref="A1:L1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3499</v>
      </c>
      <c r="B1" s="13" t="s">
        <v>3500</v>
      </c>
      <c r="C1" s="13" t="s">
        <v>3493</v>
      </c>
      <c r="D1" s="13" t="s">
        <v>3494</v>
      </c>
      <c r="E1" s="13" t="s">
        <v>3501</v>
      </c>
      <c r="F1" s="13" t="s">
        <v>144</v>
      </c>
      <c r="G1" s="13" t="s">
        <v>3502</v>
      </c>
      <c r="H1" s="13" t="s">
        <v>3503</v>
      </c>
      <c r="I1" s="13" t="s">
        <v>3504</v>
      </c>
      <c r="J1" s="13" t="s">
        <v>3505</v>
      </c>
      <c r="K1" s="13" t="s">
        <v>3506</v>
      </c>
      <c r="L1" s="13" t="s">
        <v>3507</v>
      </c>
    </row>
    <row r="2" spans="1:12" ht="15">
      <c r="A2" s="87" t="s">
        <v>2987</v>
      </c>
      <c r="B2" s="87" t="s">
        <v>2986</v>
      </c>
      <c r="C2" s="87">
        <v>86</v>
      </c>
      <c r="D2" s="122">
        <v>0.007792591205719922</v>
      </c>
      <c r="E2" s="122">
        <v>1.1991397676536808</v>
      </c>
      <c r="F2" s="87" t="s">
        <v>3495</v>
      </c>
      <c r="G2" s="87" t="b">
        <v>0</v>
      </c>
      <c r="H2" s="87" t="b">
        <v>0</v>
      </c>
      <c r="I2" s="87" t="b">
        <v>0</v>
      </c>
      <c r="J2" s="87" t="b">
        <v>0</v>
      </c>
      <c r="K2" s="87" t="b">
        <v>0</v>
      </c>
      <c r="L2" s="87" t="b">
        <v>0</v>
      </c>
    </row>
    <row r="3" spans="1:12" ht="15">
      <c r="A3" s="87" t="s">
        <v>2986</v>
      </c>
      <c r="B3" s="87" t="s">
        <v>2989</v>
      </c>
      <c r="C3" s="87">
        <v>82</v>
      </c>
      <c r="D3" s="122">
        <v>0.007839840056391045</v>
      </c>
      <c r="E3" s="122">
        <v>1.3696827617268916</v>
      </c>
      <c r="F3" s="87" t="s">
        <v>3495</v>
      </c>
      <c r="G3" s="87" t="b">
        <v>0</v>
      </c>
      <c r="H3" s="87" t="b">
        <v>0</v>
      </c>
      <c r="I3" s="87" t="b">
        <v>0</v>
      </c>
      <c r="J3" s="87" t="b">
        <v>0</v>
      </c>
      <c r="K3" s="87" t="b">
        <v>0</v>
      </c>
      <c r="L3" s="87" t="b">
        <v>0</v>
      </c>
    </row>
    <row r="4" spans="1:12" ht="15">
      <c r="A4" s="87" t="s">
        <v>2989</v>
      </c>
      <c r="B4" s="87" t="s">
        <v>2994</v>
      </c>
      <c r="C4" s="87">
        <v>64</v>
      </c>
      <c r="D4" s="122">
        <v>0.007782804922775058</v>
      </c>
      <c r="E4" s="122">
        <v>1.6574118421394408</v>
      </c>
      <c r="F4" s="87" t="s">
        <v>3495</v>
      </c>
      <c r="G4" s="87" t="b">
        <v>0</v>
      </c>
      <c r="H4" s="87" t="b">
        <v>0</v>
      </c>
      <c r="I4" s="87" t="b">
        <v>0</v>
      </c>
      <c r="J4" s="87" t="b">
        <v>0</v>
      </c>
      <c r="K4" s="87" t="b">
        <v>0</v>
      </c>
      <c r="L4" s="87" t="b">
        <v>0</v>
      </c>
    </row>
    <row r="5" spans="1:12" ht="15">
      <c r="A5" s="87" t="s">
        <v>2994</v>
      </c>
      <c r="B5" s="87" t="s">
        <v>2991</v>
      </c>
      <c r="C5" s="87">
        <v>64</v>
      </c>
      <c r="D5" s="122">
        <v>0.007782804922775058</v>
      </c>
      <c r="E5" s="122">
        <v>1.689596525510842</v>
      </c>
      <c r="F5" s="87" t="s">
        <v>3495</v>
      </c>
      <c r="G5" s="87" t="b">
        <v>0</v>
      </c>
      <c r="H5" s="87" t="b">
        <v>0</v>
      </c>
      <c r="I5" s="87" t="b">
        <v>0</v>
      </c>
      <c r="J5" s="87" t="b">
        <v>0</v>
      </c>
      <c r="K5" s="87" t="b">
        <v>0</v>
      </c>
      <c r="L5" s="87" t="b">
        <v>0</v>
      </c>
    </row>
    <row r="6" spans="1:12" ht="15">
      <c r="A6" s="87" t="s">
        <v>2992</v>
      </c>
      <c r="B6" s="87" t="s">
        <v>2995</v>
      </c>
      <c r="C6" s="87">
        <v>64</v>
      </c>
      <c r="D6" s="122">
        <v>0.007782804922775058</v>
      </c>
      <c r="E6" s="122">
        <v>1.7142414974785125</v>
      </c>
      <c r="F6" s="87" t="s">
        <v>3495</v>
      </c>
      <c r="G6" s="87" t="b">
        <v>0</v>
      </c>
      <c r="H6" s="87" t="b">
        <v>0</v>
      </c>
      <c r="I6" s="87" t="b">
        <v>0</v>
      </c>
      <c r="J6" s="87" t="b">
        <v>0</v>
      </c>
      <c r="K6" s="87" t="b">
        <v>0</v>
      </c>
      <c r="L6" s="87" t="b">
        <v>0</v>
      </c>
    </row>
    <row r="7" spans="1:12" ht="15">
      <c r="A7" s="87" t="s">
        <v>2991</v>
      </c>
      <c r="B7" s="87" t="s">
        <v>2993</v>
      </c>
      <c r="C7" s="87">
        <v>62</v>
      </c>
      <c r="D7" s="122">
        <v>0.0077460834858729425</v>
      </c>
      <c r="E7" s="122">
        <v>1.6502541365528205</v>
      </c>
      <c r="F7" s="87" t="s">
        <v>3495</v>
      </c>
      <c r="G7" s="87" t="b">
        <v>0</v>
      </c>
      <c r="H7" s="87" t="b">
        <v>0</v>
      </c>
      <c r="I7" s="87" t="b">
        <v>0</v>
      </c>
      <c r="J7" s="87" t="b">
        <v>0</v>
      </c>
      <c r="K7" s="87" t="b">
        <v>0</v>
      </c>
      <c r="L7" s="87" t="b">
        <v>0</v>
      </c>
    </row>
    <row r="8" spans="1:12" ht="15">
      <c r="A8" s="87" t="s">
        <v>2993</v>
      </c>
      <c r="B8" s="87" t="s">
        <v>2992</v>
      </c>
      <c r="C8" s="87">
        <v>62</v>
      </c>
      <c r="D8" s="122">
        <v>0.0077460834858729425</v>
      </c>
      <c r="E8" s="122">
        <v>1.6615351469625095</v>
      </c>
      <c r="F8" s="87" t="s">
        <v>3495</v>
      </c>
      <c r="G8" s="87" t="b">
        <v>0</v>
      </c>
      <c r="H8" s="87" t="b">
        <v>0</v>
      </c>
      <c r="I8" s="87" t="b">
        <v>0</v>
      </c>
      <c r="J8" s="87" t="b">
        <v>0</v>
      </c>
      <c r="K8" s="87" t="b">
        <v>0</v>
      </c>
      <c r="L8" s="87" t="b">
        <v>0</v>
      </c>
    </row>
    <row r="9" spans="1:12" ht="15">
      <c r="A9" s="87" t="s">
        <v>2995</v>
      </c>
      <c r="B9" s="87" t="s">
        <v>2990</v>
      </c>
      <c r="C9" s="87">
        <v>56</v>
      </c>
      <c r="D9" s="122">
        <v>0.007594386440459688</v>
      </c>
      <c r="E9" s="122">
        <v>1.6339731557896735</v>
      </c>
      <c r="F9" s="87" t="s">
        <v>3495</v>
      </c>
      <c r="G9" s="87" t="b">
        <v>0</v>
      </c>
      <c r="H9" s="87" t="b">
        <v>0</v>
      </c>
      <c r="I9" s="87" t="b">
        <v>0</v>
      </c>
      <c r="J9" s="87" t="b">
        <v>0</v>
      </c>
      <c r="K9" s="87" t="b">
        <v>0</v>
      </c>
      <c r="L9" s="87" t="b">
        <v>0</v>
      </c>
    </row>
    <row r="10" spans="1:12" ht="15">
      <c r="A10" s="87" t="s">
        <v>2990</v>
      </c>
      <c r="B10" s="87" t="s">
        <v>2997</v>
      </c>
      <c r="C10" s="87">
        <v>56</v>
      </c>
      <c r="D10" s="122">
        <v>0.007594386440459688</v>
      </c>
      <c r="E10" s="122">
        <v>1.7625461770530675</v>
      </c>
      <c r="F10" s="87" t="s">
        <v>3495</v>
      </c>
      <c r="G10" s="87" t="b">
        <v>0</v>
      </c>
      <c r="H10" s="87" t="b">
        <v>0</v>
      </c>
      <c r="I10" s="87" t="b">
        <v>0</v>
      </c>
      <c r="J10" s="87" t="b">
        <v>0</v>
      </c>
      <c r="K10" s="87" t="b">
        <v>0</v>
      </c>
      <c r="L10" s="87" t="b">
        <v>0</v>
      </c>
    </row>
    <row r="11" spans="1:12" ht="15">
      <c r="A11" s="87" t="s">
        <v>2998</v>
      </c>
      <c r="B11" s="87" t="s">
        <v>2996</v>
      </c>
      <c r="C11" s="87">
        <v>55</v>
      </c>
      <c r="D11" s="122">
        <v>0.007562732194744208</v>
      </c>
      <c r="E11" s="122">
        <v>1.8391802340868124</v>
      </c>
      <c r="F11" s="87" t="s">
        <v>3495</v>
      </c>
      <c r="G11" s="87" t="b">
        <v>0</v>
      </c>
      <c r="H11" s="87" t="b">
        <v>0</v>
      </c>
      <c r="I11" s="87" t="b">
        <v>0</v>
      </c>
      <c r="J11" s="87" t="b">
        <v>0</v>
      </c>
      <c r="K11" s="87" t="b">
        <v>0</v>
      </c>
      <c r="L11" s="87" t="b">
        <v>0</v>
      </c>
    </row>
    <row r="12" spans="1:12" ht="15">
      <c r="A12" s="87" t="s">
        <v>2997</v>
      </c>
      <c r="B12" s="87" t="s">
        <v>2999</v>
      </c>
      <c r="C12" s="87">
        <v>47</v>
      </c>
      <c r="D12" s="122">
        <v>0.007237685639139738</v>
      </c>
      <c r="E12" s="122">
        <v>1.8468670627531034</v>
      </c>
      <c r="F12" s="87" t="s">
        <v>3495</v>
      </c>
      <c r="G12" s="87" t="b">
        <v>0</v>
      </c>
      <c r="H12" s="87" t="b">
        <v>0</v>
      </c>
      <c r="I12" s="87" t="b">
        <v>0</v>
      </c>
      <c r="J12" s="87" t="b">
        <v>0</v>
      </c>
      <c r="K12" s="87" t="b">
        <v>0</v>
      </c>
      <c r="L12" s="87" t="b">
        <v>0</v>
      </c>
    </row>
    <row r="13" spans="1:12" ht="15">
      <c r="A13" s="87" t="s">
        <v>2999</v>
      </c>
      <c r="B13" s="87" t="s">
        <v>3000</v>
      </c>
      <c r="C13" s="87">
        <v>42</v>
      </c>
      <c r="D13" s="122">
        <v>0.006963284259704329</v>
      </c>
      <c r="E13" s="122">
        <v>1.9718057993614033</v>
      </c>
      <c r="F13" s="87" t="s">
        <v>3495</v>
      </c>
      <c r="G13" s="87" t="b">
        <v>0</v>
      </c>
      <c r="H13" s="87" t="b">
        <v>0</v>
      </c>
      <c r="I13" s="87" t="b">
        <v>0</v>
      </c>
      <c r="J13" s="87" t="b">
        <v>0</v>
      </c>
      <c r="K13" s="87" t="b">
        <v>0</v>
      </c>
      <c r="L13" s="87" t="b">
        <v>0</v>
      </c>
    </row>
    <row r="14" spans="1:12" ht="15">
      <c r="A14" s="87" t="s">
        <v>3000</v>
      </c>
      <c r="B14" s="87" t="s">
        <v>2998</v>
      </c>
      <c r="C14" s="87">
        <v>37</v>
      </c>
      <c r="D14" s="122">
        <v>0.006626292851275226</v>
      </c>
      <c r="E14" s="122">
        <v>1.7996448339341546</v>
      </c>
      <c r="F14" s="87" t="s">
        <v>3495</v>
      </c>
      <c r="G14" s="87" t="b">
        <v>0</v>
      </c>
      <c r="H14" s="87" t="b">
        <v>0</v>
      </c>
      <c r="I14" s="87" t="b">
        <v>0</v>
      </c>
      <c r="J14" s="87" t="b">
        <v>0</v>
      </c>
      <c r="K14" s="87" t="b">
        <v>0</v>
      </c>
      <c r="L14" s="87" t="b">
        <v>0</v>
      </c>
    </row>
    <row r="15" spans="1:12" ht="15">
      <c r="A15" s="87" t="s">
        <v>2996</v>
      </c>
      <c r="B15" s="87" t="s">
        <v>3002</v>
      </c>
      <c r="C15" s="87">
        <v>34</v>
      </c>
      <c r="D15" s="122">
        <v>0.00639061413358548</v>
      </c>
      <c r="E15" s="122">
        <v>1.9048590097307903</v>
      </c>
      <c r="F15" s="87" t="s">
        <v>3495</v>
      </c>
      <c r="G15" s="87" t="b">
        <v>0</v>
      </c>
      <c r="H15" s="87" t="b">
        <v>0</v>
      </c>
      <c r="I15" s="87" t="b">
        <v>0</v>
      </c>
      <c r="J15" s="87" t="b">
        <v>0</v>
      </c>
      <c r="K15" s="87" t="b">
        <v>0</v>
      </c>
      <c r="L15" s="87" t="b">
        <v>0</v>
      </c>
    </row>
    <row r="16" spans="1:12" ht="15">
      <c r="A16" s="87" t="s">
        <v>2988</v>
      </c>
      <c r="B16" s="87" t="s">
        <v>3001</v>
      </c>
      <c r="C16" s="87">
        <v>21</v>
      </c>
      <c r="D16" s="122">
        <v>0.005008605875973808</v>
      </c>
      <c r="E16" s="122">
        <v>1.4045899882760595</v>
      </c>
      <c r="F16" s="87" t="s">
        <v>3495</v>
      </c>
      <c r="G16" s="87" t="b">
        <v>0</v>
      </c>
      <c r="H16" s="87" t="b">
        <v>0</v>
      </c>
      <c r="I16" s="87" t="b">
        <v>0</v>
      </c>
      <c r="J16" s="87" t="b">
        <v>0</v>
      </c>
      <c r="K16" s="87" t="b">
        <v>0</v>
      </c>
      <c r="L16" s="87" t="b">
        <v>0</v>
      </c>
    </row>
    <row r="17" spans="1:12" ht="15">
      <c r="A17" s="87" t="s">
        <v>3007</v>
      </c>
      <c r="B17" s="87" t="s">
        <v>3004</v>
      </c>
      <c r="C17" s="87">
        <v>20</v>
      </c>
      <c r="D17" s="122">
        <v>0.004872464597883659</v>
      </c>
      <c r="E17" s="122">
        <v>2.1971150810872664</v>
      </c>
      <c r="F17" s="87" t="s">
        <v>3495</v>
      </c>
      <c r="G17" s="87" t="b">
        <v>0</v>
      </c>
      <c r="H17" s="87" t="b">
        <v>0</v>
      </c>
      <c r="I17" s="87" t="b">
        <v>0</v>
      </c>
      <c r="J17" s="87" t="b">
        <v>0</v>
      </c>
      <c r="K17" s="87" t="b">
        <v>0</v>
      </c>
      <c r="L17" s="87" t="b">
        <v>0</v>
      </c>
    </row>
    <row r="18" spans="1:12" ht="15">
      <c r="A18" s="87" t="s">
        <v>3011</v>
      </c>
      <c r="B18" s="87" t="s">
        <v>3013</v>
      </c>
      <c r="C18" s="87">
        <v>16</v>
      </c>
      <c r="D18" s="122">
        <v>0.004272503129545793</v>
      </c>
      <c r="E18" s="122">
        <v>2.339782584655998</v>
      </c>
      <c r="F18" s="87" t="s">
        <v>3495</v>
      </c>
      <c r="G18" s="87" t="b">
        <v>0</v>
      </c>
      <c r="H18" s="87" t="b">
        <v>0</v>
      </c>
      <c r="I18" s="87" t="b">
        <v>0</v>
      </c>
      <c r="J18" s="87" t="b">
        <v>0</v>
      </c>
      <c r="K18" s="87" t="b">
        <v>0</v>
      </c>
      <c r="L18" s="87" t="b">
        <v>0</v>
      </c>
    </row>
    <row r="19" spans="1:12" ht="15">
      <c r="A19" s="87" t="s">
        <v>3013</v>
      </c>
      <c r="B19" s="87" t="s">
        <v>3014</v>
      </c>
      <c r="C19" s="87">
        <v>16</v>
      </c>
      <c r="D19" s="122">
        <v>0.004272503129545793</v>
      </c>
      <c r="E19" s="122">
        <v>2.3909351071033793</v>
      </c>
      <c r="F19" s="87" t="s">
        <v>3495</v>
      </c>
      <c r="G19" s="87" t="b">
        <v>0</v>
      </c>
      <c r="H19" s="87" t="b">
        <v>0</v>
      </c>
      <c r="I19" s="87" t="b">
        <v>0</v>
      </c>
      <c r="J19" s="87" t="b">
        <v>0</v>
      </c>
      <c r="K19" s="87" t="b">
        <v>0</v>
      </c>
      <c r="L19" s="87" t="b">
        <v>0</v>
      </c>
    </row>
    <row r="20" spans="1:12" ht="15">
      <c r="A20" s="87" t="s">
        <v>3002</v>
      </c>
      <c r="B20" s="87" t="s">
        <v>3016</v>
      </c>
      <c r="C20" s="87">
        <v>15</v>
      </c>
      <c r="D20" s="122">
        <v>0.004107025030326875</v>
      </c>
      <c r="E20" s="122">
        <v>2.2526324089370977</v>
      </c>
      <c r="F20" s="87" t="s">
        <v>3495</v>
      </c>
      <c r="G20" s="87" t="b">
        <v>0</v>
      </c>
      <c r="H20" s="87" t="b">
        <v>0</v>
      </c>
      <c r="I20" s="87" t="b">
        <v>0</v>
      </c>
      <c r="J20" s="87" t="b">
        <v>0</v>
      </c>
      <c r="K20" s="87" t="b">
        <v>0</v>
      </c>
      <c r="L20" s="87" t="b">
        <v>0</v>
      </c>
    </row>
    <row r="21" spans="1:12" ht="15">
      <c r="A21" s="87" t="s">
        <v>3005</v>
      </c>
      <c r="B21" s="87" t="s">
        <v>2986</v>
      </c>
      <c r="C21" s="87">
        <v>14</v>
      </c>
      <c r="D21" s="122">
        <v>0.003934548271610447</v>
      </c>
      <c r="E21" s="122">
        <v>1.1848806246702546</v>
      </c>
      <c r="F21" s="87" t="s">
        <v>3495</v>
      </c>
      <c r="G21" s="87" t="b">
        <v>0</v>
      </c>
      <c r="H21" s="87" t="b">
        <v>0</v>
      </c>
      <c r="I21" s="87" t="b">
        <v>0</v>
      </c>
      <c r="J21" s="87" t="b">
        <v>0</v>
      </c>
      <c r="K21" s="87" t="b">
        <v>0</v>
      </c>
      <c r="L21" s="87" t="b">
        <v>0</v>
      </c>
    </row>
    <row r="22" spans="1:12" ht="15">
      <c r="A22" s="87" t="s">
        <v>2989</v>
      </c>
      <c r="B22" s="87" t="s">
        <v>2990</v>
      </c>
      <c r="C22" s="87">
        <v>13</v>
      </c>
      <c r="D22" s="122">
        <v>0.0037545721247700015</v>
      </c>
      <c r="E22" s="122">
        <v>0.8816291690123154</v>
      </c>
      <c r="F22" s="87" t="s">
        <v>3495</v>
      </c>
      <c r="G22" s="87" t="b">
        <v>0</v>
      </c>
      <c r="H22" s="87" t="b">
        <v>0</v>
      </c>
      <c r="I22" s="87" t="b">
        <v>0</v>
      </c>
      <c r="J22" s="87" t="b">
        <v>0</v>
      </c>
      <c r="K22" s="87" t="b">
        <v>0</v>
      </c>
      <c r="L22" s="87" t="b">
        <v>0</v>
      </c>
    </row>
    <row r="23" spans="1:12" ht="15">
      <c r="A23" s="87" t="s">
        <v>2988</v>
      </c>
      <c r="B23" s="87" t="s">
        <v>3003</v>
      </c>
      <c r="C23" s="87">
        <v>12</v>
      </c>
      <c r="D23" s="122">
        <v>0.003566518612690649</v>
      </c>
      <c r="E23" s="122">
        <v>1.2983898994977727</v>
      </c>
      <c r="F23" s="87" t="s">
        <v>3495</v>
      </c>
      <c r="G23" s="87" t="b">
        <v>0</v>
      </c>
      <c r="H23" s="87" t="b">
        <v>0</v>
      </c>
      <c r="I23" s="87" t="b">
        <v>0</v>
      </c>
      <c r="J23" s="87" t="b">
        <v>0</v>
      </c>
      <c r="K23" s="87" t="b">
        <v>0</v>
      </c>
      <c r="L23" s="87" t="b">
        <v>0</v>
      </c>
    </row>
    <row r="24" spans="1:12" ht="15">
      <c r="A24" s="87" t="s">
        <v>2988</v>
      </c>
      <c r="B24" s="87" t="s">
        <v>3010</v>
      </c>
      <c r="C24" s="87">
        <v>10</v>
      </c>
      <c r="D24" s="122">
        <v>0.003163357892333089</v>
      </c>
      <c r="E24" s="122">
        <v>1.3952999125058292</v>
      </c>
      <c r="F24" s="87" t="s">
        <v>3495</v>
      </c>
      <c r="G24" s="87" t="b">
        <v>0</v>
      </c>
      <c r="H24" s="87" t="b">
        <v>0</v>
      </c>
      <c r="I24" s="87" t="b">
        <v>0</v>
      </c>
      <c r="J24" s="87" t="b">
        <v>0</v>
      </c>
      <c r="K24" s="87" t="b">
        <v>0</v>
      </c>
      <c r="L24" s="87" t="b">
        <v>0</v>
      </c>
    </row>
    <row r="25" spans="1:12" ht="15">
      <c r="A25" s="87" t="s">
        <v>3028</v>
      </c>
      <c r="B25" s="87" t="s">
        <v>3006</v>
      </c>
      <c r="C25" s="87">
        <v>10</v>
      </c>
      <c r="D25" s="122">
        <v>0.003163357892333089</v>
      </c>
      <c r="E25" s="122">
        <v>2.272835795025385</v>
      </c>
      <c r="F25" s="87" t="s">
        <v>3495</v>
      </c>
      <c r="G25" s="87" t="b">
        <v>0</v>
      </c>
      <c r="H25" s="87" t="b">
        <v>0</v>
      </c>
      <c r="I25" s="87" t="b">
        <v>0</v>
      </c>
      <c r="J25" s="87" t="b">
        <v>0</v>
      </c>
      <c r="K25" s="87" t="b">
        <v>0</v>
      </c>
      <c r="L25" s="87" t="b">
        <v>0</v>
      </c>
    </row>
    <row r="26" spans="1:12" ht="15">
      <c r="A26" s="87" t="s">
        <v>2990</v>
      </c>
      <c r="B26" s="87" t="s">
        <v>2991</v>
      </c>
      <c r="C26" s="87">
        <v>9</v>
      </c>
      <c r="D26" s="122">
        <v>0.0029464949086664654</v>
      </c>
      <c r="E26" s="122">
        <v>0.824694083801912</v>
      </c>
      <c r="F26" s="87" t="s">
        <v>3495</v>
      </c>
      <c r="G26" s="87" t="b">
        <v>0</v>
      </c>
      <c r="H26" s="87" t="b">
        <v>0</v>
      </c>
      <c r="I26" s="87" t="b">
        <v>0</v>
      </c>
      <c r="J26" s="87" t="b">
        <v>0</v>
      </c>
      <c r="K26" s="87" t="b">
        <v>0</v>
      </c>
      <c r="L26" s="87" t="b">
        <v>0</v>
      </c>
    </row>
    <row r="27" spans="1:12" ht="15">
      <c r="A27" s="87" t="s">
        <v>2991</v>
      </c>
      <c r="B27" s="87" t="s">
        <v>3032</v>
      </c>
      <c r="C27" s="87">
        <v>9</v>
      </c>
      <c r="D27" s="122">
        <v>0.0029464949086664654</v>
      </c>
      <c r="E27" s="122">
        <v>1.7029604870688235</v>
      </c>
      <c r="F27" s="87" t="s">
        <v>3495</v>
      </c>
      <c r="G27" s="87" t="b">
        <v>0</v>
      </c>
      <c r="H27" s="87" t="b">
        <v>0</v>
      </c>
      <c r="I27" s="87" t="b">
        <v>0</v>
      </c>
      <c r="J27" s="87" t="b">
        <v>0</v>
      </c>
      <c r="K27" s="87" t="b">
        <v>0</v>
      </c>
      <c r="L27" s="87" t="b">
        <v>0</v>
      </c>
    </row>
    <row r="28" spans="1:12" ht="15">
      <c r="A28" s="87" t="s">
        <v>3032</v>
      </c>
      <c r="B28" s="87" t="s">
        <v>3033</v>
      </c>
      <c r="C28" s="87">
        <v>9</v>
      </c>
      <c r="D28" s="122">
        <v>0.0029464949086664654</v>
      </c>
      <c r="E28" s="122">
        <v>2.640812580319979</v>
      </c>
      <c r="F28" s="87" t="s">
        <v>3495</v>
      </c>
      <c r="G28" s="87" t="b">
        <v>0</v>
      </c>
      <c r="H28" s="87" t="b">
        <v>0</v>
      </c>
      <c r="I28" s="87" t="b">
        <v>0</v>
      </c>
      <c r="J28" s="87" t="b">
        <v>0</v>
      </c>
      <c r="K28" s="87" t="b">
        <v>0</v>
      </c>
      <c r="L28" s="87" t="b">
        <v>0</v>
      </c>
    </row>
    <row r="29" spans="1:12" ht="15">
      <c r="A29" s="87" t="s">
        <v>3033</v>
      </c>
      <c r="B29" s="87" t="s">
        <v>3034</v>
      </c>
      <c r="C29" s="87">
        <v>9</v>
      </c>
      <c r="D29" s="122">
        <v>0.0029464949086664654</v>
      </c>
      <c r="E29" s="122">
        <v>2.640812580319979</v>
      </c>
      <c r="F29" s="87" t="s">
        <v>3495</v>
      </c>
      <c r="G29" s="87" t="b">
        <v>0</v>
      </c>
      <c r="H29" s="87" t="b">
        <v>0</v>
      </c>
      <c r="I29" s="87" t="b">
        <v>0</v>
      </c>
      <c r="J29" s="87" t="b">
        <v>0</v>
      </c>
      <c r="K29" s="87" t="b">
        <v>0</v>
      </c>
      <c r="L29" s="87" t="b">
        <v>0</v>
      </c>
    </row>
    <row r="30" spans="1:12" ht="15">
      <c r="A30" s="87" t="s">
        <v>3034</v>
      </c>
      <c r="B30" s="87" t="s">
        <v>3020</v>
      </c>
      <c r="C30" s="87">
        <v>9</v>
      </c>
      <c r="D30" s="122">
        <v>0.0029464949086664654</v>
      </c>
      <c r="E30" s="122">
        <v>2.515873843711679</v>
      </c>
      <c r="F30" s="87" t="s">
        <v>3495</v>
      </c>
      <c r="G30" s="87" t="b">
        <v>0</v>
      </c>
      <c r="H30" s="87" t="b">
        <v>0</v>
      </c>
      <c r="I30" s="87" t="b">
        <v>0</v>
      </c>
      <c r="J30" s="87" t="b">
        <v>0</v>
      </c>
      <c r="K30" s="87" t="b">
        <v>0</v>
      </c>
      <c r="L30" s="87" t="b">
        <v>0</v>
      </c>
    </row>
    <row r="31" spans="1:12" ht="15">
      <c r="A31" s="87" t="s">
        <v>3020</v>
      </c>
      <c r="B31" s="87" t="s">
        <v>3021</v>
      </c>
      <c r="C31" s="87">
        <v>9</v>
      </c>
      <c r="D31" s="122">
        <v>0.0029464949086664654</v>
      </c>
      <c r="E31" s="122">
        <v>2.390935107103379</v>
      </c>
      <c r="F31" s="87" t="s">
        <v>3495</v>
      </c>
      <c r="G31" s="87" t="b">
        <v>0</v>
      </c>
      <c r="H31" s="87" t="b">
        <v>0</v>
      </c>
      <c r="I31" s="87" t="b">
        <v>0</v>
      </c>
      <c r="J31" s="87" t="b">
        <v>0</v>
      </c>
      <c r="K31" s="87" t="b">
        <v>0</v>
      </c>
      <c r="L31" s="87" t="b">
        <v>0</v>
      </c>
    </row>
    <row r="32" spans="1:12" ht="15">
      <c r="A32" s="87" t="s">
        <v>3021</v>
      </c>
      <c r="B32" s="87" t="s">
        <v>2992</v>
      </c>
      <c r="C32" s="87">
        <v>9</v>
      </c>
      <c r="D32" s="122">
        <v>0.0029464949086664654</v>
      </c>
      <c r="E32" s="122">
        <v>1.5893027608702126</v>
      </c>
      <c r="F32" s="87" t="s">
        <v>3495</v>
      </c>
      <c r="G32" s="87" t="b">
        <v>0</v>
      </c>
      <c r="H32" s="87" t="b">
        <v>0</v>
      </c>
      <c r="I32" s="87" t="b">
        <v>0</v>
      </c>
      <c r="J32" s="87" t="b">
        <v>0</v>
      </c>
      <c r="K32" s="87" t="b">
        <v>0</v>
      </c>
      <c r="L32" s="87" t="b">
        <v>0</v>
      </c>
    </row>
    <row r="33" spans="1:12" ht="15">
      <c r="A33" s="87" t="s">
        <v>2992</v>
      </c>
      <c r="B33" s="87" t="s">
        <v>3022</v>
      </c>
      <c r="C33" s="87">
        <v>9</v>
      </c>
      <c r="D33" s="122">
        <v>0.0029464949086664654</v>
      </c>
      <c r="E33" s="122">
        <v>1.5893027608702126</v>
      </c>
      <c r="F33" s="87" t="s">
        <v>3495</v>
      </c>
      <c r="G33" s="87" t="b">
        <v>0</v>
      </c>
      <c r="H33" s="87" t="b">
        <v>0</v>
      </c>
      <c r="I33" s="87" t="b">
        <v>0</v>
      </c>
      <c r="J33" s="87" t="b">
        <v>0</v>
      </c>
      <c r="K33" s="87" t="b">
        <v>0</v>
      </c>
      <c r="L33" s="87" t="b">
        <v>0</v>
      </c>
    </row>
    <row r="34" spans="1:12" ht="15">
      <c r="A34" s="87" t="s">
        <v>3022</v>
      </c>
      <c r="B34" s="87" t="s">
        <v>3035</v>
      </c>
      <c r="C34" s="87">
        <v>9</v>
      </c>
      <c r="D34" s="122">
        <v>0.0029464949086664654</v>
      </c>
      <c r="E34" s="122">
        <v>2.515873843711679</v>
      </c>
      <c r="F34" s="87" t="s">
        <v>3495</v>
      </c>
      <c r="G34" s="87" t="b">
        <v>0</v>
      </c>
      <c r="H34" s="87" t="b">
        <v>0</v>
      </c>
      <c r="I34" s="87" t="b">
        <v>0</v>
      </c>
      <c r="J34" s="87" t="b">
        <v>0</v>
      </c>
      <c r="K34" s="87" t="b">
        <v>0</v>
      </c>
      <c r="L34" s="87" t="b">
        <v>0</v>
      </c>
    </row>
    <row r="35" spans="1:12" ht="15">
      <c r="A35" s="87" t="s">
        <v>3036</v>
      </c>
      <c r="B35" s="87" t="s">
        <v>3037</v>
      </c>
      <c r="C35" s="87">
        <v>9</v>
      </c>
      <c r="D35" s="122">
        <v>0.0029464949086664654</v>
      </c>
      <c r="E35" s="122">
        <v>2.640812580319979</v>
      </c>
      <c r="F35" s="87" t="s">
        <v>3495</v>
      </c>
      <c r="G35" s="87" t="b">
        <v>0</v>
      </c>
      <c r="H35" s="87" t="b">
        <v>0</v>
      </c>
      <c r="I35" s="87" t="b">
        <v>0</v>
      </c>
      <c r="J35" s="87" t="b">
        <v>0</v>
      </c>
      <c r="K35" s="87" t="b">
        <v>0</v>
      </c>
      <c r="L35" s="87" t="b">
        <v>0</v>
      </c>
    </row>
    <row r="36" spans="1:12" ht="15">
      <c r="A36" s="87" t="s">
        <v>3038</v>
      </c>
      <c r="B36" s="87" t="s">
        <v>3039</v>
      </c>
      <c r="C36" s="87">
        <v>9</v>
      </c>
      <c r="D36" s="122">
        <v>0.0029464949086664654</v>
      </c>
      <c r="E36" s="122">
        <v>2.640812580319979</v>
      </c>
      <c r="F36" s="87" t="s">
        <v>3495</v>
      </c>
      <c r="G36" s="87" t="b">
        <v>0</v>
      </c>
      <c r="H36" s="87" t="b">
        <v>0</v>
      </c>
      <c r="I36" s="87" t="b">
        <v>0</v>
      </c>
      <c r="J36" s="87" t="b">
        <v>0</v>
      </c>
      <c r="K36" s="87" t="b">
        <v>0</v>
      </c>
      <c r="L36" s="87" t="b">
        <v>0</v>
      </c>
    </row>
    <row r="37" spans="1:12" ht="15">
      <c r="A37" s="87" t="s">
        <v>3040</v>
      </c>
      <c r="B37" s="87" t="s">
        <v>2988</v>
      </c>
      <c r="C37" s="87">
        <v>9</v>
      </c>
      <c r="D37" s="122">
        <v>0.0029464949086664654</v>
      </c>
      <c r="E37" s="122">
        <v>1.7142414974785125</v>
      </c>
      <c r="F37" s="87" t="s">
        <v>3495</v>
      </c>
      <c r="G37" s="87" t="b">
        <v>0</v>
      </c>
      <c r="H37" s="87" t="b">
        <v>0</v>
      </c>
      <c r="I37" s="87" t="b">
        <v>0</v>
      </c>
      <c r="J37" s="87" t="b">
        <v>0</v>
      </c>
      <c r="K37" s="87" t="b">
        <v>0</v>
      </c>
      <c r="L37" s="87" t="b">
        <v>0</v>
      </c>
    </row>
    <row r="38" spans="1:12" ht="15">
      <c r="A38" s="87" t="s">
        <v>2988</v>
      </c>
      <c r="B38" s="87" t="s">
        <v>3041</v>
      </c>
      <c r="C38" s="87">
        <v>9</v>
      </c>
      <c r="D38" s="122">
        <v>0.0029464949086664654</v>
      </c>
      <c r="E38" s="122">
        <v>1.6505724176091352</v>
      </c>
      <c r="F38" s="87" t="s">
        <v>3495</v>
      </c>
      <c r="G38" s="87" t="b">
        <v>0</v>
      </c>
      <c r="H38" s="87" t="b">
        <v>0</v>
      </c>
      <c r="I38" s="87" t="b">
        <v>0</v>
      </c>
      <c r="J38" s="87" t="b">
        <v>0</v>
      </c>
      <c r="K38" s="87" t="b">
        <v>0</v>
      </c>
      <c r="L38" s="87" t="b">
        <v>0</v>
      </c>
    </row>
    <row r="39" spans="1:12" ht="15">
      <c r="A39" s="87" t="s">
        <v>3041</v>
      </c>
      <c r="B39" s="87" t="s">
        <v>3042</v>
      </c>
      <c r="C39" s="87">
        <v>9</v>
      </c>
      <c r="D39" s="122">
        <v>0.0029464949086664654</v>
      </c>
      <c r="E39" s="122">
        <v>2.640812580319979</v>
      </c>
      <c r="F39" s="87" t="s">
        <v>3495</v>
      </c>
      <c r="G39" s="87" t="b">
        <v>0</v>
      </c>
      <c r="H39" s="87" t="b">
        <v>0</v>
      </c>
      <c r="I39" s="87" t="b">
        <v>0</v>
      </c>
      <c r="J39" s="87" t="b">
        <v>1</v>
      </c>
      <c r="K39" s="87" t="b">
        <v>0</v>
      </c>
      <c r="L39" s="87" t="b">
        <v>0</v>
      </c>
    </row>
    <row r="40" spans="1:12" ht="15">
      <c r="A40" s="87" t="s">
        <v>3042</v>
      </c>
      <c r="B40" s="87" t="s">
        <v>3043</v>
      </c>
      <c r="C40" s="87">
        <v>9</v>
      </c>
      <c r="D40" s="122">
        <v>0.0029464949086664654</v>
      </c>
      <c r="E40" s="122">
        <v>2.640812580319979</v>
      </c>
      <c r="F40" s="87" t="s">
        <v>3495</v>
      </c>
      <c r="G40" s="87" t="b">
        <v>1</v>
      </c>
      <c r="H40" s="87" t="b">
        <v>0</v>
      </c>
      <c r="I40" s="87" t="b">
        <v>0</v>
      </c>
      <c r="J40" s="87" t="b">
        <v>0</v>
      </c>
      <c r="K40" s="87" t="b">
        <v>1</v>
      </c>
      <c r="L40" s="87" t="b">
        <v>0</v>
      </c>
    </row>
    <row r="41" spans="1:12" ht="15">
      <c r="A41" s="87" t="s">
        <v>3043</v>
      </c>
      <c r="B41" s="87" t="s">
        <v>3044</v>
      </c>
      <c r="C41" s="87">
        <v>9</v>
      </c>
      <c r="D41" s="122">
        <v>0.0029464949086664654</v>
      </c>
      <c r="E41" s="122">
        <v>2.640812580319979</v>
      </c>
      <c r="F41" s="87" t="s">
        <v>3495</v>
      </c>
      <c r="G41" s="87" t="b">
        <v>0</v>
      </c>
      <c r="H41" s="87" t="b">
        <v>1</v>
      </c>
      <c r="I41" s="87" t="b">
        <v>0</v>
      </c>
      <c r="J41" s="87" t="b">
        <v>0</v>
      </c>
      <c r="K41" s="87" t="b">
        <v>0</v>
      </c>
      <c r="L41" s="87" t="b">
        <v>0</v>
      </c>
    </row>
    <row r="42" spans="1:12" ht="15">
      <c r="A42" s="87" t="s">
        <v>3044</v>
      </c>
      <c r="B42" s="87" t="s">
        <v>3045</v>
      </c>
      <c r="C42" s="87">
        <v>9</v>
      </c>
      <c r="D42" s="122">
        <v>0.0029464949086664654</v>
      </c>
      <c r="E42" s="122">
        <v>2.640812580319979</v>
      </c>
      <c r="F42" s="87" t="s">
        <v>3495</v>
      </c>
      <c r="G42" s="87" t="b">
        <v>0</v>
      </c>
      <c r="H42" s="87" t="b">
        <v>0</v>
      </c>
      <c r="I42" s="87" t="b">
        <v>0</v>
      </c>
      <c r="J42" s="87" t="b">
        <v>0</v>
      </c>
      <c r="K42" s="87" t="b">
        <v>0</v>
      </c>
      <c r="L42" s="87" t="b">
        <v>0</v>
      </c>
    </row>
    <row r="43" spans="1:12" ht="15">
      <c r="A43" s="87" t="s">
        <v>3045</v>
      </c>
      <c r="B43" s="87" t="s">
        <v>3027</v>
      </c>
      <c r="C43" s="87">
        <v>9</v>
      </c>
      <c r="D43" s="122">
        <v>0.0029464949086664654</v>
      </c>
      <c r="E43" s="122">
        <v>2.553662404601079</v>
      </c>
      <c r="F43" s="87" t="s">
        <v>3495</v>
      </c>
      <c r="G43" s="87" t="b">
        <v>0</v>
      </c>
      <c r="H43" s="87" t="b">
        <v>0</v>
      </c>
      <c r="I43" s="87" t="b">
        <v>0</v>
      </c>
      <c r="J43" s="87" t="b">
        <v>0</v>
      </c>
      <c r="K43" s="87" t="b">
        <v>0</v>
      </c>
      <c r="L43" s="87" t="b">
        <v>0</v>
      </c>
    </row>
    <row r="44" spans="1:12" ht="15">
      <c r="A44" s="87" t="s">
        <v>3027</v>
      </c>
      <c r="B44" s="87" t="s">
        <v>3019</v>
      </c>
      <c r="C44" s="87">
        <v>9</v>
      </c>
      <c r="D44" s="122">
        <v>0.0029464949086664654</v>
      </c>
      <c r="E44" s="122">
        <v>2.393961561733567</v>
      </c>
      <c r="F44" s="87" t="s">
        <v>3495</v>
      </c>
      <c r="G44" s="87" t="b">
        <v>0</v>
      </c>
      <c r="H44" s="87" t="b">
        <v>0</v>
      </c>
      <c r="I44" s="87" t="b">
        <v>0</v>
      </c>
      <c r="J44" s="87" t="b">
        <v>0</v>
      </c>
      <c r="K44" s="87" t="b">
        <v>0</v>
      </c>
      <c r="L44" s="87" t="b">
        <v>0</v>
      </c>
    </row>
    <row r="45" spans="1:12" ht="15">
      <c r="A45" s="87" t="s">
        <v>3019</v>
      </c>
      <c r="B45" s="87" t="s">
        <v>3023</v>
      </c>
      <c r="C45" s="87">
        <v>9</v>
      </c>
      <c r="D45" s="122">
        <v>0.0029464949086664654</v>
      </c>
      <c r="E45" s="122">
        <v>2.356173000844167</v>
      </c>
      <c r="F45" s="87" t="s">
        <v>3495</v>
      </c>
      <c r="G45" s="87" t="b">
        <v>0</v>
      </c>
      <c r="H45" s="87" t="b">
        <v>0</v>
      </c>
      <c r="I45" s="87" t="b">
        <v>0</v>
      </c>
      <c r="J45" s="87" t="b">
        <v>0</v>
      </c>
      <c r="K45" s="87" t="b">
        <v>0</v>
      </c>
      <c r="L45" s="87" t="b">
        <v>0</v>
      </c>
    </row>
    <row r="46" spans="1:12" ht="15">
      <c r="A46" s="87" t="s">
        <v>3023</v>
      </c>
      <c r="B46" s="87" t="s">
        <v>363</v>
      </c>
      <c r="C46" s="87">
        <v>9</v>
      </c>
      <c r="D46" s="122">
        <v>0.0029464949086664654</v>
      </c>
      <c r="E46" s="122">
        <v>2.515873843711679</v>
      </c>
      <c r="F46" s="87" t="s">
        <v>3495</v>
      </c>
      <c r="G46" s="87" t="b">
        <v>0</v>
      </c>
      <c r="H46" s="87" t="b">
        <v>0</v>
      </c>
      <c r="I46" s="87" t="b">
        <v>0</v>
      </c>
      <c r="J46" s="87" t="b">
        <v>0</v>
      </c>
      <c r="K46" s="87" t="b">
        <v>0</v>
      </c>
      <c r="L46" s="87" t="b">
        <v>0</v>
      </c>
    </row>
    <row r="47" spans="1:12" ht="15">
      <c r="A47" s="87" t="s">
        <v>363</v>
      </c>
      <c r="B47" s="87" t="s">
        <v>3011</v>
      </c>
      <c r="C47" s="87">
        <v>9</v>
      </c>
      <c r="D47" s="122">
        <v>0.0029464949086664654</v>
      </c>
      <c r="E47" s="122">
        <v>2.553662404601079</v>
      </c>
      <c r="F47" s="87" t="s">
        <v>3495</v>
      </c>
      <c r="G47" s="87" t="b">
        <v>0</v>
      </c>
      <c r="H47" s="87" t="b">
        <v>0</v>
      </c>
      <c r="I47" s="87" t="b">
        <v>0</v>
      </c>
      <c r="J47" s="87" t="b">
        <v>0</v>
      </c>
      <c r="K47" s="87" t="b">
        <v>0</v>
      </c>
      <c r="L47" s="87" t="b">
        <v>0</v>
      </c>
    </row>
    <row r="48" spans="1:12" ht="15">
      <c r="A48" s="87" t="s">
        <v>3014</v>
      </c>
      <c r="B48" s="87" t="s">
        <v>2987</v>
      </c>
      <c r="C48" s="87">
        <v>9</v>
      </c>
      <c r="D48" s="122">
        <v>0.0029464949086664654</v>
      </c>
      <c r="E48" s="122">
        <v>1.358405882276459</v>
      </c>
      <c r="F48" s="87" t="s">
        <v>3495</v>
      </c>
      <c r="G48" s="87" t="b">
        <v>0</v>
      </c>
      <c r="H48" s="87" t="b">
        <v>0</v>
      </c>
      <c r="I48" s="87" t="b">
        <v>0</v>
      </c>
      <c r="J48" s="87" t="b">
        <v>0</v>
      </c>
      <c r="K48" s="87" t="b">
        <v>0</v>
      </c>
      <c r="L48" s="87" t="b">
        <v>0</v>
      </c>
    </row>
    <row r="49" spans="1:12" ht="15">
      <c r="A49" s="87" t="s">
        <v>2997</v>
      </c>
      <c r="B49" s="87" t="s">
        <v>3012</v>
      </c>
      <c r="C49" s="87">
        <v>9</v>
      </c>
      <c r="D49" s="122">
        <v>0.0029464949086664654</v>
      </c>
      <c r="E49" s="122">
        <v>1.5458370670891224</v>
      </c>
      <c r="F49" s="87" t="s">
        <v>3495</v>
      </c>
      <c r="G49" s="87" t="b">
        <v>0</v>
      </c>
      <c r="H49" s="87" t="b">
        <v>0</v>
      </c>
      <c r="I49" s="87" t="b">
        <v>0</v>
      </c>
      <c r="J49" s="87" t="b">
        <v>0</v>
      </c>
      <c r="K49" s="87" t="b">
        <v>0</v>
      </c>
      <c r="L49" s="87" t="b">
        <v>0</v>
      </c>
    </row>
    <row r="50" spans="1:12" ht="15">
      <c r="A50" s="87" t="s">
        <v>3046</v>
      </c>
      <c r="B50" s="87" t="s">
        <v>3008</v>
      </c>
      <c r="C50" s="87">
        <v>8</v>
      </c>
      <c r="D50" s="122">
        <v>0.0027179520394859037</v>
      </c>
      <c r="E50" s="122">
        <v>2.316301488806475</v>
      </c>
      <c r="F50" s="87" t="s">
        <v>3495</v>
      </c>
      <c r="G50" s="87" t="b">
        <v>0</v>
      </c>
      <c r="H50" s="87" t="b">
        <v>0</v>
      </c>
      <c r="I50" s="87" t="b">
        <v>0</v>
      </c>
      <c r="J50" s="87" t="b">
        <v>0</v>
      </c>
      <c r="K50" s="87" t="b">
        <v>0</v>
      </c>
      <c r="L50" s="87" t="b">
        <v>0</v>
      </c>
    </row>
    <row r="51" spans="1:12" ht="15">
      <c r="A51" s="87" t="s">
        <v>3050</v>
      </c>
      <c r="B51" s="87" t="s">
        <v>3025</v>
      </c>
      <c r="C51" s="87">
        <v>8</v>
      </c>
      <c r="D51" s="122">
        <v>0.0027179520394859037</v>
      </c>
      <c r="E51" s="122">
        <v>2.553662404601079</v>
      </c>
      <c r="F51" s="87" t="s">
        <v>3495</v>
      </c>
      <c r="G51" s="87" t="b">
        <v>0</v>
      </c>
      <c r="H51" s="87" t="b">
        <v>0</v>
      </c>
      <c r="I51" s="87" t="b">
        <v>0</v>
      </c>
      <c r="J51" s="87" t="b">
        <v>0</v>
      </c>
      <c r="K51" s="87" t="b">
        <v>1</v>
      </c>
      <c r="L51" s="87" t="b">
        <v>0</v>
      </c>
    </row>
    <row r="52" spans="1:12" ht="15">
      <c r="A52" s="87" t="s">
        <v>3025</v>
      </c>
      <c r="B52" s="87" t="s">
        <v>3051</v>
      </c>
      <c r="C52" s="87">
        <v>8</v>
      </c>
      <c r="D52" s="122">
        <v>0.0027179520394859037</v>
      </c>
      <c r="E52" s="122">
        <v>2.553662404601079</v>
      </c>
      <c r="F52" s="87" t="s">
        <v>3495</v>
      </c>
      <c r="G52" s="87" t="b">
        <v>0</v>
      </c>
      <c r="H52" s="87" t="b">
        <v>1</v>
      </c>
      <c r="I52" s="87" t="b">
        <v>0</v>
      </c>
      <c r="J52" s="87" t="b">
        <v>0</v>
      </c>
      <c r="K52" s="87" t="b">
        <v>0</v>
      </c>
      <c r="L52" s="87" t="b">
        <v>0</v>
      </c>
    </row>
    <row r="53" spans="1:12" ht="15">
      <c r="A53" s="87" t="s">
        <v>3051</v>
      </c>
      <c r="B53" s="87" t="s">
        <v>3052</v>
      </c>
      <c r="C53" s="87">
        <v>8</v>
      </c>
      <c r="D53" s="122">
        <v>0.0027179520394859037</v>
      </c>
      <c r="E53" s="122">
        <v>2.69196510276736</v>
      </c>
      <c r="F53" s="87" t="s">
        <v>3495</v>
      </c>
      <c r="G53" s="87" t="b">
        <v>0</v>
      </c>
      <c r="H53" s="87" t="b">
        <v>0</v>
      </c>
      <c r="I53" s="87" t="b">
        <v>0</v>
      </c>
      <c r="J53" s="87" t="b">
        <v>0</v>
      </c>
      <c r="K53" s="87" t="b">
        <v>0</v>
      </c>
      <c r="L53" s="87" t="b">
        <v>0</v>
      </c>
    </row>
    <row r="54" spans="1:12" ht="15">
      <c r="A54" s="87" t="s">
        <v>3052</v>
      </c>
      <c r="B54" s="87" t="s">
        <v>3031</v>
      </c>
      <c r="C54" s="87">
        <v>8</v>
      </c>
      <c r="D54" s="122">
        <v>0.0027179520394859037</v>
      </c>
      <c r="E54" s="122">
        <v>2.640812580319979</v>
      </c>
      <c r="F54" s="87" t="s">
        <v>3495</v>
      </c>
      <c r="G54" s="87" t="b">
        <v>0</v>
      </c>
      <c r="H54" s="87" t="b">
        <v>0</v>
      </c>
      <c r="I54" s="87" t="b">
        <v>0</v>
      </c>
      <c r="J54" s="87" t="b">
        <v>0</v>
      </c>
      <c r="K54" s="87" t="b">
        <v>0</v>
      </c>
      <c r="L54" s="87" t="b">
        <v>0</v>
      </c>
    </row>
    <row r="55" spans="1:12" ht="15">
      <c r="A55" s="87" t="s">
        <v>3031</v>
      </c>
      <c r="B55" s="87" t="s">
        <v>3053</v>
      </c>
      <c r="C55" s="87">
        <v>8</v>
      </c>
      <c r="D55" s="122">
        <v>0.0027179520394859037</v>
      </c>
      <c r="E55" s="122">
        <v>2.640812580319979</v>
      </c>
      <c r="F55" s="87" t="s">
        <v>3495</v>
      </c>
      <c r="G55" s="87" t="b">
        <v>0</v>
      </c>
      <c r="H55" s="87" t="b">
        <v>0</v>
      </c>
      <c r="I55" s="87" t="b">
        <v>0</v>
      </c>
      <c r="J55" s="87" t="b">
        <v>0</v>
      </c>
      <c r="K55" s="87" t="b">
        <v>0</v>
      </c>
      <c r="L55" s="87" t="b">
        <v>0</v>
      </c>
    </row>
    <row r="56" spans="1:12" ht="15">
      <c r="A56" s="87" t="s">
        <v>3053</v>
      </c>
      <c r="B56" s="87" t="s">
        <v>3054</v>
      </c>
      <c r="C56" s="87">
        <v>8</v>
      </c>
      <c r="D56" s="122">
        <v>0.0027179520394859037</v>
      </c>
      <c r="E56" s="122">
        <v>2.69196510276736</v>
      </c>
      <c r="F56" s="87" t="s">
        <v>3495</v>
      </c>
      <c r="G56" s="87" t="b">
        <v>0</v>
      </c>
      <c r="H56" s="87" t="b">
        <v>0</v>
      </c>
      <c r="I56" s="87" t="b">
        <v>0</v>
      </c>
      <c r="J56" s="87" t="b">
        <v>0</v>
      </c>
      <c r="K56" s="87" t="b">
        <v>0</v>
      </c>
      <c r="L56" s="87" t="b">
        <v>0</v>
      </c>
    </row>
    <row r="57" spans="1:12" ht="15">
      <c r="A57" s="87" t="s">
        <v>3054</v>
      </c>
      <c r="B57" s="87" t="s">
        <v>2988</v>
      </c>
      <c r="C57" s="87">
        <v>8</v>
      </c>
      <c r="D57" s="122">
        <v>0.0027179520394859037</v>
      </c>
      <c r="E57" s="122">
        <v>1.7142414974785125</v>
      </c>
      <c r="F57" s="87" t="s">
        <v>3495</v>
      </c>
      <c r="G57" s="87" t="b">
        <v>0</v>
      </c>
      <c r="H57" s="87" t="b">
        <v>0</v>
      </c>
      <c r="I57" s="87" t="b">
        <v>0</v>
      </c>
      <c r="J57" s="87" t="b">
        <v>0</v>
      </c>
      <c r="K57" s="87" t="b">
        <v>0</v>
      </c>
      <c r="L57" s="87" t="b">
        <v>0</v>
      </c>
    </row>
    <row r="58" spans="1:12" ht="15">
      <c r="A58" s="87" t="s">
        <v>2988</v>
      </c>
      <c r="B58" s="87" t="s">
        <v>362</v>
      </c>
      <c r="C58" s="87">
        <v>8</v>
      </c>
      <c r="D58" s="122">
        <v>0.0027179520394859037</v>
      </c>
      <c r="E58" s="122">
        <v>1.6505724176091352</v>
      </c>
      <c r="F58" s="87" t="s">
        <v>3495</v>
      </c>
      <c r="G58" s="87" t="b">
        <v>0</v>
      </c>
      <c r="H58" s="87" t="b">
        <v>0</v>
      </c>
      <c r="I58" s="87" t="b">
        <v>0</v>
      </c>
      <c r="J58" s="87" t="b">
        <v>0</v>
      </c>
      <c r="K58" s="87" t="b">
        <v>0</v>
      </c>
      <c r="L58" s="87" t="b">
        <v>0</v>
      </c>
    </row>
    <row r="59" spans="1:12" ht="15">
      <c r="A59" s="87" t="s">
        <v>362</v>
      </c>
      <c r="B59" s="87" t="s">
        <v>3055</v>
      </c>
      <c r="C59" s="87">
        <v>8</v>
      </c>
      <c r="D59" s="122">
        <v>0.0027179520394859037</v>
      </c>
      <c r="E59" s="122">
        <v>2.69196510276736</v>
      </c>
      <c r="F59" s="87" t="s">
        <v>3495</v>
      </c>
      <c r="G59" s="87" t="b">
        <v>0</v>
      </c>
      <c r="H59" s="87" t="b">
        <v>0</v>
      </c>
      <c r="I59" s="87" t="b">
        <v>0</v>
      </c>
      <c r="J59" s="87" t="b">
        <v>0</v>
      </c>
      <c r="K59" s="87" t="b">
        <v>0</v>
      </c>
      <c r="L59" s="87" t="b">
        <v>0</v>
      </c>
    </row>
    <row r="60" spans="1:12" ht="15">
      <c r="A60" s="87" t="s">
        <v>3055</v>
      </c>
      <c r="B60" s="87" t="s">
        <v>3056</v>
      </c>
      <c r="C60" s="87">
        <v>8</v>
      </c>
      <c r="D60" s="122">
        <v>0.0027179520394859037</v>
      </c>
      <c r="E60" s="122">
        <v>2.69196510276736</v>
      </c>
      <c r="F60" s="87" t="s">
        <v>3495</v>
      </c>
      <c r="G60" s="87" t="b">
        <v>0</v>
      </c>
      <c r="H60" s="87" t="b">
        <v>0</v>
      </c>
      <c r="I60" s="87" t="b">
        <v>0</v>
      </c>
      <c r="J60" s="87" t="b">
        <v>0</v>
      </c>
      <c r="K60" s="87" t="b">
        <v>0</v>
      </c>
      <c r="L60" s="87" t="b">
        <v>0</v>
      </c>
    </row>
    <row r="61" spans="1:12" ht="15">
      <c r="A61" s="87" t="s">
        <v>3056</v>
      </c>
      <c r="B61" s="87" t="s">
        <v>2987</v>
      </c>
      <c r="C61" s="87">
        <v>8</v>
      </c>
      <c r="D61" s="122">
        <v>0.0027179520394859037</v>
      </c>
      <c r="E61" s="122">
        <v>1.6082833554930591</v>
      </c>
      <c r="F61" s="87" t="s">
        <v>3495</v>
      </c>
      <c r="G61" s="87" t="b">
        <v>0</v>
      </c>
      <c r="H61" s="87" t="b">
        <v>0</v>
      </c>
      <c r="I61" s="87" t="b">
        <v>0</v>
      </c>
      <c r="J61" s="87" t="b">
        <v>0</v>
      </c>
      <c r="K61" s="87" t="b">
        <v>0</v>
      </c>
      <c r="L61" s="87" t="b">
        <v>0</v>
      </c>
    </row>
    <row r="62" spans="1:12" ht="15">
      <c r="A62" s="87" t="s">
        <v>3014</v>
      </c>
      <c r="B62" s="87" t="s">
        <v>3012</v>
      </c>
      <c r="C62" s="87">
        <v>7</v>
      </c>
      <c r="D62" s="122">
        <v>0.0024762620511791047</v>
      </c>
      <c r="E62" s="122">
        <v>1.9807606420143298</v>
      </c>
      <c r="F62" s="87" t="s">
        <v>3495</v>
      </c>
      <c r="G62" s="87" t="b">
        <v>0</v>
      </c>
      <c r="H62" s="87" t="b">
        <v>0</v>
      </c>
      <c r="I62" s="87" t="b">
        <v>0</v>
      </c>
      <c r="J62" s="87" t="b">
        <v>0</v>
      </c>
      <c r="K62" s="87" t="b">
        <v>0</v>
      </c>
      <c r="L62" s="87" t="b">
        <v>0</v>
      </c>
    </row>
    <row r="63" spans="1:12" ht="15">
      <c r="A63" s="87" t="s">
        <v>3012</v>
      </c>
      <c r="B63" s="87" t="s">
        <v>2987</v>
      </c>
      <c r="C63" s="87">
        <v>7</v>
      </c>
      <c r="D63" s="122">
        <v>0.0024762620511791047</v>
      </c>
      <c r="E63" s="122">
        <v>1.499138886067991</v>
      </c>
      <c r="F63" s="87" t="s">
        <v>3495</v>
      </c>
      <c r="G63" s="87" t="b">
        <v>0</v>
      </c>
      <c r="H63" s="87" t="b">
        <v>0</v>
      </c>
      <c r="I63" s="87" t="b">
        <v>0</v>
      </c>
      <c r="J63" s="87" t="b">
        <v>0</v>
      </c>
      <c r="K63" s="87" t="b">
        <v>0</v>
      </c>
      <c r="L63" s="87" t="b">
        <v>0</v>
      </c>
    </row>
    <row r="64" spans="1:12" ht="15">
      <c r="A64" s="87" t="s">
        <v>3002</v>
      </c>
      <c r="B64" s="87" t="s">
        <v>3007</v>
      </c>
      <c r="C64" s="87">
        <v>7</v>
      </c>
      <c r="D64" s="122">
        <v>0.0024762620511791047</v>
      </c>
      <c r="E64" s="122">
        <v>1.7967004532873734</v>
      </c>
      <c r="F64" s="87" t="s">
        <v>3495</v>
      </c>
      <c r="G64" s="87" t="b">
        <v>0</v>
      </c>
      <c r="H64" s="87" t="b">
        <v>0</v>
      </c>
      <c r="I64" s="87" t="b">
        <v>0</v>
      </c>
      <c r="J64" s="87" t="b">
        <v>0</v>
      </c>
      <c r="K64" s="87" t="b">
        <v>0</v>
      </c>
      <c r="L64" s="87" t="b">
        <v>0</v>
      </c>
    </row>
    <row r="65" spans="1:12" ht="15">
      <c r="A65" s="87" t="s">
        <v>3072</v>
      </c>
      <c r="B65" s="87" t="s">
        <v>3006</v>
      </c>
      <c r="C65" s="87">
        <v>7</v>
      </c>
      <c r="D65" s="122">
        <v>0.0024762620511791047</v>
      </c>
      <c r="E65" s="122">
        <v>2.272835795025385</v>
      </c>
      <c r="F65" s="87" t="s">
        <v>3495</v>
      </c>
      <c r="G65" s="87" t="b">
        <v>0</v>
      </c>
      <c r="H65" s="87" t="b">
        <v>0</v>
      </c>
      <c r="I65" s="87" t="b">
        <v>0</v>
      </c>
      <c r="J65" s="87" t="b">
        <v>0</v>
      </c>
      <c r="K65" s="87" t="b">
        <v>0</v>
      </c>
      <c r="L65" s="87" t="b">
        <v>0</v>
      </c>
    </row>
    <row r="66" spans="1:12" ht="15">
      <c r="A66" s="87" t="s">
        <v>3009</v>
      </c>
      <c r="B66" s="87" t="s">
        <v>3003</v>
      </c>
      <c r="C66" s="87">
        <v>6</v>
      </c>
      <c r="D66" s="122">
        <v>0.00221953466238008</v>
      </c>
      <c r="E66" s="122">
        <v>1.6865700708806541</v>
      </c>
      <c r="F66" s="87" t="s">
        <v>3495</v>
      </c>
      <c r="G66" s="87" t="b">
        <v>0</v>
      </c>
      <c r="H66" s="87" t="b">
        <v>0</v>
      </c>
      <c r="I66" s="87" t="b">
        <v>0</v>
      </c>
      <c r="J66" s="87" t="b">
        <v>0</v>
      </c>
      <c r="K66" s="87" t="b">
        <v>0</v>
      </c>
      <c r="L66" s="87" t="b">
        <v>0</v>
      </c>
    </row>
    <row r="67" spans="1:12" ht="15">
      <c r="A67" s="87" t="s">
        <v>2986</v>
      </c>
      <c r="B67" s="87" t="s">
        <v>2987</v>
      </c>
      <c r="C67" s="87">
        <v>6</v>
      </c>
      <c r="D67" s="122">
        <v>0.00221953466238008</v>
      </c>
      <c r="E67" s="122">
        <v>0.1663265178366476</v>
      </c>
      <c r="F67" s="87" t="s">
        <v>3495</v>
      </c>
      <c r="G67" s="87" t="b">
        <v>0</v>
      </c>
      <c r="H67" s="87" t="b">
        <v>0</v>
      </c>
      <c r="I67" s="87" t="b">
        <v>0</v>
      </c>
      <c r="J67" s="87" t="b">
        <v>0</v>
      </c>
      <c r="K67" s="87" t="b">
        <v>0</v>
      </c>
      <c r="L67" s="87" t="b">
        <v>0</v>
      </c>
    </row>
    <row r="68" spans="1:12" ht="15">
      <c r="A68" s="87" t="s">
        <v>3016</v>
      </c>
      <c r="B68" s="87" t="s">
        <v>3084</v>
      </c>
      <c r="C68" s="87">
        <v>6</v>
      </c>
      <c r="D68" s="122">
        <v>0.00221953466238008</v>
      </c>
      <c r="E68" s="122">
        <v>2.4189638307036225</v>
      </c>
      <c r="F68" s="87" t="s">
        <v>3495</v>
      </c>
      <c r="G68" s="87" t="b">
        <v>0</v>
      </c>
      <c r="H68" s="87" t="b">
        <v>0</v>
      </c>
      <c r="I68" s="87" t="b">
        <v>0</v>
      </c>
      <c r="J68" s="87" t="b">
        <v>0</v>
      </c>
      <c r="K68" s="87" t="b">
        <v>0</v>
      </c>
      <c r="L68" s="87" t="b">
        <v>0</v>
      </c>
    </row>
    <row r="69" spans="1:12" ht="15">
      <c r="A69" s="87" t="s">
        <v>3084</v>
      </c>
      <c r="B69" s="87" t="s">
        <v>3007</v>
      </c>
      <c r="C69" s="87">
        <v>6</v>
      </c>
      <c r="D69" s="122">
        <v>0.00221953466238008</v>
      </c>
      <c r="E69" s="122">
        <v>2.2940250940953226</v>
      </c>
      <c r="F69" s="87" t="s">
        <v>3495</v>
      </c>
      <c r="G69" s="87" t="b">
        <v>0</v>
      </c>
      <c r="H69" s="87" t="b">
        <v>0</v>
      </c>
      <c r="I69" s="87" t="b">
        <v>0</v>
      </c>
      <c r="J69" s="87" t="b">
        <v>0</v>
      </c>
      <c r="K69" s="87" t="b">
        <v>0</v>
      </c>
      <c r="L69" s="87" t="b">
        <v>0</v>
      </c>
    </row>
    <row r="70" spans="1:12" ht="15">
      <c r="A70" s="87" t="s">
        <v>3004</v>
      </c>
      <c r="B70" s="87" t="s">
        <v>3085</v>
      </c>
      <c r="C70" s="87">
        <v>6</v>
      </c>
      <c r="D70" s="122">
        <v>0.00221953466238008</v>
      </c>
      <c r="E70" s="122">
        <v>2.595055089759304</v>
      </c>
      <c r="F70" s="87" t="s">
        <v>3495</v>
      </c>
      <c r="G70" s="87" t="b">
        <v>0</v>
      </c>
      <c r="H70" s="87" t="b">
        <v>0</v>
      </c>
      <c r="I70" s="87" t="b">
        <v>0</v>
      </c>
      <c r="J70" s="87" t="b">
        <v>0</v>
      </c>
      <c r="K70" s="87" t="b">
        <v>0</v>
      </c>
      <c r="L70" s="87" t="b">
        <v>0</v>
      </c>
    </row>
    <row r="71" spans="1:12" ht="15">
      <c r="A71" s="87" t="s">
        <v>3085</v>
      </c>
      <c r="B71" s="87" t="s">
        <v>3086</v>
      </c>
      <c r="C71" s="87">
        <v>6</v>
      </c>
      <c r="D71" s="122">
        <v>0.00221953466238008</v>
      </c>
      <c r="E71" s="122">
        <v>2.8169038393756605</v>
      </c>
      <c r="F71" s="87" t="s">
        <v>3495</v>
      </c>
      <c r="G71" s="87" t="b">
        <v>0</v>
      </c>
      <c r="H71" s="87" t="b">
        <v>0</v>
      </c>
      <c r="I71" s="87" t="b">
        <v>0</v>
      </c>
      <c r="J71" s="87" t="b">
        <v>0</v>
      </c>
      <c r="K71" s="87" t="b">
        <v>0</v>
      </c>
      <c r="L71" s="87" t="b">
        <v>0</v>
      </c>
    </row>
    <row r="72" spans="1:12" ht="15">
      <c r="A72" s="87" t="s">
        <v>2987</v>
      </c>
      <c r="B72" s="87" t="s">
        <v>3087</v>
      </c>
      <c r="C72" s="87">
        <v>6</v>
      </c>
      <c r="D72" s="122">
        <v>0.00221953466238008</v>
      </c>
      <c r="E72" s="122">
        <v>1.5656713120740944</v>
      </c>
      <c r="F72" s="87" t="s">
        <v>3495</v>
      </c>
      <c r="G72" s="87" t="b">
        <v>0</v>
      </c>
      <c r="H72" s="87" t="b">
        <v>0</v>
      </c>
      <c r="I72" s="87" t="b">
        <v>0</v>
      </c>
      <c r="J72" s="87" t="b">
        <v>0</v>
      </c>
      <c r="K72" s="87" t="b">
        <v>0</v>
      </c>
      <c r="L72" s="87" t="b">
        <v>0</v>
      </c>
    </row>
    <row r="73" spans="1:12" ht="15">
      <c r="A73" s="87" t="s">
        <v>3087</v>
      </c>
      <c r="B73" s="87" t="s">
        <v>3026</v>
      </c>
      <c r="C73" s="87">
        <v>6</v>
      </c>
      <c r="D73" s="122">
        <v>0.00221953466238008</v>
      </c>
      <c r="E73" s="122">
        <v>2.553662404601079</v>
      </c>
      <c r="F73" s="87" t="s">
        <v>3495</v>
      </c>
      <c r="G73" s="87" t="b">
        <v>0</v>
      </c>
      <c r="H73" s="87" t="b">
        <v>0</v>
      </c>
      <c r="I73" s="87" t="b">
        <v>0</v>
      </c>
      <c r="J73" s="87" t="b">
        <v>0</v>
      </c>
      <c r="K73" s="87" t="b">
        <v>0</v>
      </c>
      <c r="L73" s="87" t="b">
        <v>0</v>
      </c>
    </row>
    <row r="74" spans="1:12" ht="15">
      <c r="A74" s="87" t="s">
        <v>3026</v>
      </c>
      <c r="B74" s="87" t="s">
        <v>3088</v>
      </c>
      <c r="C74" s="87">
        <v>6</v>
      </c>
      <c r="D74" s="122">
        <v>0.00221953466238008</v>
      </c>
      <c r="E74" s="122">
        <v>2.553662404601079</v>
      </c>
      <c r="F74" s="87" t="s">
        <v>3495</v>
      </c>
      <c r="G74" s="87" t="b">
        <v>0</v>
      </c>
      <c r="H74" s="87" t="b">
        <v>0</v>
      </c>
      <c r="I74" s="87" t="b">
        <v>0</v>
      </c>
      <c r="J74" s="87" t="b">
        <v>0</v>
      </c>
      <c r="K74" s="87" t="b">
        <v>0</v>
      </c>
      <c r="L74" s="87" t="b">
        <v>0</v>
      </c>
    </row>
    <row r="75" spans="1:12" ht="15">
      <c r="A75" s="87" t="s">
        <v>3088</v>
      </c>
      <c r="B75" s="87" t="s">
        <v>3089</v>
      </c>
      <c r="C75" s="87">
        <v>6</v>
      </c>
      <c r="D75" s="122">
        <v>0.00221953466238008</v>
      </c>
      <c r="E75" s="122">
        <v>2.8169038393756605</v>
      </c>
      <c r="F75" s="87" t="s">
        <v>3495</v>
      </c>
      <c r="G75" s="87" t="b">
        <v>0</v>
      </c>
      <c r="H75" s="87" t="b">
        <v>0</v>
      </c>
      <c r="I75" s="87" t="b">
        <v>0</v>
      </c>
      <c r="J75" s="87" t="b">
        <v>0</v>
      </c>
      <c r="K75" s="87" t="b">
        <v>0</v>
      </c>
      <c r="L75" s="87" t="b">
        <v>0</v>
      </c>
    </row>
    <row r="76" spans="1:12" ht="15">
      <c r="A76" s="87" t="s">
        <v>3089</v>
      </c>
      <c r="B76" s="87" t="s">
        <v>3090</v>
      </c>
      <c r="C76" s="87">
        <v>6</v>
      </c>
      <c r="D76" s="122">
        <v>0.00221953466238008</v>
      </c>
      <c r="E76" s="122">
        <v>2.8169038393756605</v>
      </c>
      <c r="F76" s="87" t="s">
        <v>3495</v>
      </c>
      <c r="G76" s="87" t="b">
        <v>0</v>
      </c>
      <c r="H76" s="87" t="b">
        <v>0</v>
      </c>
      <c r="I76" s="87" t="b">
        <v>0</v>
      </c>
      <c r="J76" s="87" t="b">
        <v>0</v>
      </c>
      <c r="K76" s="87" t="b">
        <v>0</v>
      </c>
      <c r="L76" s="87" t="b">
        <v>0</v>
      </c>
    </row>
    <row r="77" spans="1:12" ht="15">
      <c r="A77" s="87" t="s">
        <v>3090</v>
      </c>
      <c r="B77" s="87" t="s">
        <v>3065</v>
      </c>
      <c r="C77" s="87">
        <v>6</v>
      </c>
      <c r="D77" s="122">
        <v>0.00221953466238008</v>
      </c>
      <c r="E77" s="122">
        <v>2.749957049745047</v>
      </c>
      <c r="F77" s="87" t="s">
        <v>3495</v>
      </c>
      <c r="G77" s="87" t="b">
        <v>0</v>
      </c>
      <c r="H77" s="87" t="b">
        <v>0</v>
      </c>
      <c r="I77" s="87" t="b">
        <v>0</v>
      </c>
      <c r="J77" s="87" t="b">
        <v>0</v>
      </c>
      <c r="K77" s="87" t="b">
        <v>0</v>
      </c>
      <c r="L77" s="87" t="b">
        <v>0</v>
      </c>
    </row>
    <row r="78" spans="1:12" ht="15">
      <c r="A78" s="87" t="s">
        <v>3065</v>
      </c>
      <c r="B78" s="87" t="s">
        <v>3091</v>
      </c>
      <c r="C78" s="87">
        <v>6</v>
      </c>
      <c r="D78" s="122">
        <v>0.00221953466238008</v>
      </c>
      <c r="E78" s="122">
        <v>2.749957049745047</v>
      </c>
      <c r="F78" s="87" t="s">
        <v>3495</v>
      </c>
      <c r="G78" s="87" t="b">
        <v>0</v>
      </c>
      <c r="H78" s="87" t="b">
        <v>0</v>
      </c>
      <c r="I78" s="87" t="b">
        <v>0</v>
      </c>
      <c r="J78" s="87" t="b">
        <v>0</v>
      </c>
      <c r="K78" s="87" t="b">
        <v>0</v>
      </c>
      <c r="L78" s="87" t="b">
        <v>0</v>
      </c>
    </row>
    <row r="79" spans="1:12" ht="15">
      <c r="A79" s="87" t="s">
        <v>3091</v>
      </c>
      <c r="B79" s="87" t="s">
        <v>3092</v>
      </c>
      <c r="C79" s="87">
        <v>6</v>
      </c>
      <c r="D79" s="122">
        <v>0.00221953466238008</v>
      </c>
      <c r="E79" s="122">
        <v>2.8169038393756605</v>
      </c>
      <c r="F79" s="87" t="s">
        <v>3495</v>
      </c>
      <c r="G79" s="87" t="b">
        <v>0</v>
      </c>
      <c r="H79" s="87" t="b">
        <v>0</v>
      </c>
      <c r="I79" s="87" t="b">
        <v>0</v>
      </c>
      <c r="J79" s="87" t="b">
        <v>0</v>
      </c>
      <c r="K79" s="87" t="b">
        <v>0</v>
      </c>
      <c r="L79" s="87" t="b">
        <v>0</v>
      </c>
    </row>
    <row r="80" spans="1:12" ht="15">
      <c r="A80" s="87" t="s">
        <v>3092</v>
      </c>
      <c r="B80" s="87" t="s">
        <v>2986</v>
      </c>
      <c r="C80" s="87">
        <v>6</v>
      </c>
      <c r="D80" s="122">
        <v>0.00221953466238008</v>
      </c>
      <c r="E80" s="122">
        <v>1.2940250940953226</v>
      </c>
      <c r="F80" s="87" t="s">
        <v>3495</v>
      </c>
      <c r="G80" s="87" t="b">
        <v>0</v>
      </c>
      <c r="H80" s="87" t="b">
        <v>0</v>
      </c>
      <c r="I80" s="87" t="b">
        <v>0</v>
      </c>
      <c r="J80" s="87" t="b">
        <v>0</v>
      </c>
      <c r="K80" s="87" t="b">
        <v>0</v>
      </c>
      <c r="L80" s="87" t="b">
        <v>0</v>
      </c>
    </row>
    <row r="81" spans="1:12" ht="15">
      <c r="A81" s="87" t="s">
        <v>3093</v>
      </c>
      <c r="B81" s="87" t="s">
        <v>414</v>
      </c>
      <c r="C81" s="87">
        <v>6</v>
      </c>
      <c r="D81" s="122">
        <v>0.00221953466238008</v>
      </c>
      <c r="E81" s="122">
        <v>2.749957049745047</v>
      </c>
      <c r="F81" s="87" t="s">
        <v>3495</v>
      </c>
      <c r="G81" s="87" t="b">
        <v>0</v>
      </c>
      <c r="H81" s="87" t="b">
        <v>0</v>
      </c>
      <c r="I81" s="87" t="b">
        <v>0</v>
      </c>
      <c r="J81" s="87" t="b">
        <v>0</v>
      </c>
      <c r="K81" s="87" t="b">
        <v>0</v>
      </c>
      <c r="L81" s="87" t="b">
        <v>0</v>
      </c>
    </row>
    <row r="82" spans="1:12" ht="15">
      <c r="A82" s="87" t="s">
        <v>414</v>
      </c>
      <c r="B82" s="87" t="s">
        <v>2988</v>
      </c>
      <c r="C82" s="87">
        <v>6</v>
      </c>
      <c r="D82" s="122">
        <v>0.00221953466238008</v>
      </c>
      <c r="E82" s="122">
        <v>1.7142414974785125</v>
      </c>
      <c r="F82" s="87" t="s">
        <v>3495</v>
      </c>
      <c r="G82" s="87" t="b">
        <v>0</v>
      </c>
      <c r="H82" s="87" t="b">
        <v>0</v>
      </c>
      <c r="I82" s="87" t="b">
        <v>0</v>
      </c>
      <c r="J82" s="87" t="b">
        <v>0</v>
      </c>
      <c r="K82" s="87" t="b">
        <v>0</v>
      </c>
      <c r="L82" s="87" t="b">
        <v>0</v>
      </c>
    </row>
    <row r="83" spans="1:12" ht="15">
      <c r="A83" s="87" t="s">
        <v>2988</v>
      </c>
      <c r="B83" s="87" t="s">
        <v>3067</v>
      </c>
      <c r="C83" s="87">
        <v>6</v>
      </c>
      <c r="D83" s="122">
        <v>0.00221953466238008</v>
      </c>
      <c r="E83" s="122">
        <v>1.5836256279785221</v>
      </c>
      <c r="F83" s="87" t="s">
        <v>3495</v>
      </c>
      <c r="G83" s="87" t="b">
        <v>0</v>
      </c>
      <c r="H83" s="87" t="b">
        <v>0</v>
      </c>
      <c r="I83" s="87" t="b">
        <v>0</v>
      </c>
      <c r="J83" s="87" t="b">
        <v>0</v>
      </c>
      <c r="K83" s="87" t="b">
        <v>0</v>
      </c>
      <c r="L83" s="87" t="b">
        <v>0</v>
      </c>
    </row>
    <row r="84" spans="1:12" ht="15">
      <c r="A84" s="87" t="s">
        <v>3067</v>
      </c>
      <c r="B84" s="87" t="s">
        <v>3018</v>
      </c>
      <c r="C84" s="87">
        <v>6</v>
      </c>
      <c r="D84" s="122">
        <v>0.00221953466238008</v>
      </c>
      <c r="E84" s="122">
        <v>2.414164947821854</v>
      </c>
      <c r="F84" s="87" t="s">
        <v>3495</v>
      </c>
      <c r="G84" s="87" t="b">
        <v>0</v>
      </c>
      <c r="H84" s="87" t="b">
        <v>0</v>
      </c>
      <c r="I84" s="87" t="b">
        <v>0</v>
      </c>
      <c r="J84" s="87" t="b">
        <v>0</v>
      </c>
      <c r="K84" s="87" t="b">
        <v>0</v>
      </c>
      <c r="L84" s="87" t="b">
        <v>0</v>
      </c>
    </row>
    <row r="85" spans="1:12" ht="15">
      <c r="A85" s="87" t="s">
        <v>3018</v>
      </c>
      <c r="B85" s="87" t="s">
        <v>3094</v>
      </c>
      <c r="C85" s="87">
        <v>6</v>
      </c>
      <c r="D85" s="122">
        <v>0.00221953466238008</v>
      </c>
      <c r="E85" s="122">
        <v>2.481111737452467</v>
      </c>
      <c r="F85" s="87" t="s">
        <v>3495</v>
      </c>
      <c r="G85" s="87" t="b">
        <v>0</v>
      </c>
      <c r="H85" s="87" t="b">
        <v>0</v>
      </c>
      <c r="I85" s="87" t="b">
        <v>0</v>
      </c>
      <c r="J85" s="87" t="b">
        <v>0</v>
      </c>
      <c r="K85" s="87" t="b">
        <v>1</v>
      </c>
      <c r="L85" s="87" t="b">
        <v>0</v>
      </c>
    </row>
    <row r="86" spans="1:12" ht="15">
      <c r="A86" s="87" t="s">
        <v>3094</v>
      </c>
      <c r="B86" s="87" t="s">
        <v>3095</v>
      </c>
      <c r="C86" s="87">
        <v>6</v>
      </c>
      <c r="D86" s="122">
        <v>0.00221953466238008</v>
      </c>
      <c r="E86" s="122">
        <v>2.8169038393756605</v>
      </c>
      <c r="F86" s="87" t="s">
        <v>3495</v>
      </c>
      <c r="G86" s="87" t="b">
        <v>0</v>
      </c>
      <c r="H86" s="87" t="b">
        <v>1</v>
      </c>
      <c r="I86" s="87" t="b">
        <v>0</v>
      </c>
      <c r="J86" s="87" t="b">
        <v>0</v>
      </c>
      <c r="K86" s="87" t="b">
        <v>0</v>
      </c>
      <c r="L86" s="87" t="b">
        <v>0</v>
      </c>
    </row>
    <row r="87" spans="1:12" ht="15">
      <c r="A87" s="87" t="s">
        <v>3095</v>
      </c>
      <c r="B87" s="87" t="s">
        <v>3096</v>
      </c>
      <c r="C87" s="87">
        <v>6</v>
      </c>
      <c r="D87" s="122">
        <v>0.00221953466238008</v>
      </c>
      <c r="E87" s="122">
        <v>2.8169038393756605</v>
      </c>
      <c r="F87" s="87" t="s">
        <v>3495</v>
      </c>
      <c r="G87" s="87" t="b">
        <v>0</v>
      </c>
      <c r="H87" s="87" t="b">
        <v>0</v>
      </c>
      <c r="I87" s="87" t="b">
        <v>0</v>
      </c>
      <c r="J87" s="87" t="b">
        <v>0</v>
      </c>
      <c r="K87" s="87" t="b">
        <v>0</v>
      </c>
      <c r="L87" s="87" t="b">
        <v>0</v>
      </c>
    </row>
    <row r="88" spans="1:12" ht="15">
      <c r="A88" s="87" t="s">
        <v>3096</v>
      </c>
      <c r="B88" s="87" t="s">
        <v>3097</v>
      </c>
      <c r="C88" s="87">
        <v>6</v>
      </c>
      <c r="D88" s="122">
        <v>0.00221953466238008</v>
      </c>
      <c r="E88" s="122">
        <v>2.8169038393756605</v>
      </c>
      <c r="F88" s="87" t="s">
        <v>3495</v>
      </c>
      <c r="G88" s="87" t="b">
        <v>0</v>
      </c>
      <c r="H88" s="87" t="b">
        <v>0</v>
      </c>
      <c r="I88" s="87" t="b">
        <v>0</v>
      </c>
      <c r="J88" s="87" t="b">
        <v>1</v>
      </c>
      <c r="K88" s="87" t="b">
        <v>0</v>
      </c>
      <c r="L88" s="87" t="b">
        <v>0</v>
      </c>
    </row>
    <row r="89" spans="1:12" ht="15">
      <c r="A89" s="87" t="s">
        <v>3097</v>
      </c>
      <c r="B89" s="87" t="s">
        <v>3098</v>
      </c>
      <c r="C89" s="87">
        <v>6</v>
      </c>
      <c r="D89" s="122">
        <v>0.00221953466238008</v>
      </c>
      <c r="E89" s="122">
        <v>2.8169038393756605</v>
      </c>
      <c r="F89" s="87" t="s">
        <v>3495</v>
      </c>
      <c r="G89" s="87" t="b">
        <v>1</v>
      </c>
      <c r="H89" s="87" t="b">
        <v>0</v>
      </c>
      <c r="I89" s="87" t="b">
        <v>0</v>
      </c>
      <c r="J89" s="87" t="b">
        <v>0</v>
      </c>
      <c r="K89" s="87" t="b">
        <v>0</v>
      </c>
      <c r="L89" s="87" t="b">
        <v>0</v>
      </c>
    </row>
    <row r="90" spans="1:12" ht="15">
      <c r="A90" s="87" t="s">
        <v>3098</v>
      </c>
      <c r="B90" s="87" t="s">
        <v>361</v>
      </c>
      <c r="C90" s="87">
        <v>6</v>
      </c>
      <c r="D90" s="122">
        <v>0.00221953466238008</v>
      </c>
      <c r="E90" s="122">
        <v>2.8169038393756605</v>
      </c>
      <c r="F90" s="87" t="s">
        <v>3495</v>
      </c>
      <c r="G90" s="87" t="b">
        <v>0</v>
      </c>
      <c r="H90" s="87" t="b">
        <v>0</v>
      </c>
      <c r="I90" s="87" t="b">
        <v>0</v>
      </c>
      <c r="J90" s="87" t="b">
        <v>0</v>
      </c>
      <c r="K90" s="87" t="b">
        <v>0</v>
      </c>
      <c r="L90" s="87" t="b">
        <v>0</v>
      </c>
    </row>
    <row r="91" spans="1:12" ht="15">
      <c r="A91" s="87" t="s">
        <v>361</v>
      </c>
      <c r="B91" s="87" t="s">
        <v>3099</v>
      </c>
      <c r="C91" s="87">
        <v>6</v>
      </c>
      <c r="D91" s="122">
        <v>0.00221953466238008</v>
      </c>
      <c r="E91" s="122">
        <v>2.8169038393756605</v>
      </c>
      <c r="F91" s="87" t="s">
        <v>3495</v>
      </c>
      <c r="G91" s="87" t="b">
        <v>0</v>
      </c>
      <c r="H91" s="87" t="b">
        <v>0</v>
      </c>
      <c r="I91" s="87" t="b">
        <v>0</v>
      </c>
      <c r="J91" s="87" t="b">
        <v>0</v>
      </c>
      <c r="K91" s="87" t="b">
        <v>0</v>
      </c>
      <c r="L91" s="87" t="b">
        <v>0</v>
      </c>
    </row>
    <row r="92" spans="1:12" ht="15">
      <c r="A92" s="87" t="s">
        <v>3099</v>
      </c>
      <c r="B92" s="87" t="s">
        <v>3100</v>
      </c>
      <c r="C92" s="87">
        <v>6</v>
      </c>
      <c r="D92" s="122">
        <v>0.00221953466238008</v>
      </c>
      <c r="E92" s="122">
        <v>2.8169038393756605</v>
      </c>
      <c r="F92" s="87" t="s">
        <v>3495</v>
      </c>
      <c r="G92" s="87" t="b">
        <v>0</v>
      </c>
      <c r="H92" s="87" t="b">
        <v>0</v>
      </c>
      <c r="I92" s="87" t="b">
        <v>0</v>
      </c>
      <c r="J92" s="87" t="b">
        <v>0</v>
      </c>
      <c r="K92" s="87" t="b">
        <v>0</v>
      </c>
      <c r="L92" s="87" t="b">
        <v>0</v>
      </c>
    </row>
    <row r="93" spans="1:12" ht="15">
      <c r="A93" s="87" t="s">
        <v>3100</v>
      </c>
      <c r="B93" s="87" t="s">
        <v>3101</v>
      </c>
      <c r="C93" s="87">
        <v>6</v>
      </c>
      <c r="D93" s="122">
        <v>0.00221953466238008</v>
      </c>
      <c r="E93" s="122">
        <v>2.8169038393756605</v>
      </c>
      <c r="F93" s="87" t="s">
        <v>3495</v>
      </c>
      <c r="G93" s="87" t="b">
        <v>0</v>
      </c>
      <c r="H93" s="87" t="b">
        <v>0</v>
      </c>
      <c r="I93" s="87" t="b">
        <v>0</v>
      </c>
      <c r="J93" s="87" t="b">
        <v>0</v>
      </c>
      <c r="K93" s="87" t="b">
        <v>0</v>
      </c>
      <c r="L93" s="87" t="b">
        <v>0</v>
      </c>
    </row>
    <row r="94" spans="1:12" ht="15">
      <c r="A94" s="87" t="s">
        <v>3101</v>
      </c>
      <c r="B94" s="87" t="s">
        <v>3102</v>
      </c>
      <c r="C94" s="87">
        <v>6</v>
      </c>
      <c r="D94" s="122">
        <v>0.00221953466238008</v>
      </c>
      <c r="E94" s="122">
        <v>2.8169038393756605</v>
      </c>
      <c r="F94" s="87" t="s">
        <v>3495</v>
      </c>
      <c r="G94" s="87" t="b">
        <v>0</v>
      </c>
      <c r="H94" s="87" t="b">
        <v>0</v>
      </c>
      <c r="I94" s="87" t="b">
        <v>0</v>
      </c>
      <c r="J94" s="87" t="b">
        <v>0</v>
      </c>
      <c r="K94" s="87" t="b">
        <v>0</v>
      </c>
      <c r="L94" s="87" t="b">
        <v>0</v>
      </c>
    </row>
    <row r="95" spans="1:12" ht="15">
      <c r="A95" s="87" t="s">
        <v>3102</v>
      </c>
      <c r="B95" s="87" t="s">
        <v>3103</v>
      </c>
      <c r="C95" s="87">
        <v>6</v>
      </c>
      <c r="D95" s="122">
        <v>0.00221953466238008</v>
      </c>
      <c r="E95" s="122">
        <v>2.8169038393756605</v>
      </c>
      <c r="F95" s="87" t="s">
        <v>3495</v>
      </c>
      <c r="G95" s="87" t="b">
        <v>0</v>
      </c>
      <c r="H95" s="87" t="b">
        <v>0</v>
      </c>
      <c r="I95" s="87" t="b">
        <v>0</v>
      </c>
      <c r="J95" s="87" t="b">
        <v>0</v>
      </c>
      <c r="K95" s="87" t="b">
        <v>0</v>
      </c>
      <c r="L95" s="87" t="b">
        <v>0</v>
      </c>
    </row>
    <row r="96" spans="1:12" ht="15">
      <c r="A96" s="87" t="s">
        <v>3103</v>
      </c>
      <c r="B96" s="87" t="s">
        <v>2987</v>
      </c>
      <c r="C96" s="87">
        <v>6</v>
      </c>
      <c r="D96" s="122">
        <v>0.00221953466238008</v>
      </c>
      <c r="E96" s="122">
        <v>1.6082833554930591</v>
      </c>
      <c r="F96" s="87" t="s">
        <v>3495</v>
      </c>
      <c r="G96" s="87" t="b">
        <v>0</v>
      </c>
      <c r="H96" s="87" t="b">
        <v>0</v>
      </c>
      <c r="I96" s="87" t="b">
        <v>0</v>
      </c>
      <c r="J96" s="87" t="b">
        <v>0</v>
      </c>
      <c r="K96" s="87" t="b">
        <v>0</v>
      </c>
      <c r="L96" s="87" t="b">
        <v>0</v>
      </c>
    </row>
    <row r="97" spans="1:12" ht="15">
      <c r="A97" s="87" t="s">
        <v>2995</v>
      </c>
      <c r="B97" s="87" t="s">
        <v>3104</v>
      </c>
      <c r="C97" s="87">
        <v>6</v>
      </c>
      <c r="D97" s="122">
        <v>0.00221953466238008</v>
      </c>
      <c r="E97" s="122">
        <v>1.7888751157754166</v>
      </c>
      <c r="F97" s="87" t="s">
        <v>3495</v>
      </c>
      <c r="G97" s="87" t="b">
        <v>0</v>
      </c>
      <c r="H97" s="87" t="b">
        <v>0</v>
      </c>
      <c r="I97" s="87" t="b">
        <v>0</v>
      </c>
      <c r="J97" s="87" t="b">
        <v>0</v>
      </c>
      <c r="K97" s="87" t="b">
        <v>0</v>
      </c>
      <c r="L97" s="87" t="b">
        <v>0</v>
      </c>
    </row>
    <row r="98" spans="1:12" ht="15">
      <c r="A98" s="87" t="s">
        <v>3009</v>
      </c>
      <c r="B98" s="87" t="s">
        <v>3001</v>
      </c>
      <c r="C98" s="87">
        <v>5</v>
      </c>
      <c r="D98" s="122">
        <v>0.0019452417428621738</v>
      </c>
      <c r="E98" s="122">
        <v>1.4705508649250216</v>
      </c>
      <c r="F98" s="87" t="s">
        <v>3495</v>
      </c>
      <c r="G98" s="87" t="b">
        <v>0</v>
      </c>
      <c r="H98" s="87" t="b">
        <v>0</v>
      </c>
      <c r="I98" s="87" t="b">
        <v>0</v>
      </c>
      <c r="J98" s="87" t="b">
        <v>0</v>
      </c>
      <c r="K98" s="87" t="b">
        <v>0</v>
      </c>
      <c r="L98" s="87" t="b">
        <v>0</v>
      </c>
    </row>
    <row r="99" spans="1:12" ht="15">
      <c r="A99" s="87" t="s">
        <v>3062</v>
      </c>
      <c r="B99" s="87" t="s">
        <v>3063</v>
      </c>
      <c r="C99" s="87">
        <v>5</v>
      </c>
      <c r="D99" s="122">
        <v>0.0019452417428621738</v>
      </c>
      <c r="E99" s="122">
        <v>2.6038290140668092</v>
      </c>
      <c r="F99" s="87" t="s">
        <v>3495</v>
      </c>
      <c r="G99" s="87" t="b">
        <v>0</v>
      </c>
      <c r="H99" s="87" t="b">
        <v>0</v>
      </c>
      <c r="I99" s="87" t="b">
        <v>0</v>
      </c>
      <c r="J99" s="87" t="b">
        <v>0</v>
      </c>
      <c r="K99" s="87" t="b">
        <v>0</v>
      </c>
      <c r="L99" s="87" t="b">
        <v>0</v>
      </c>
    </row>
    <row r="100" spans="1:12" ht="15">
      <c r="A100" s="87" t="s">
        <v>3063</v>
      </c>
      <c r="B100" s="87" t="s">
        <v>3080</v>
      </c>
      <c r="C100" s="87">
        <v>5</v>
      </c>
      <c r="D100" s="122">
        <v>0.0019452417428621738</v>
      </c>
      <c r="E100" s="122">
        <v>2.6707758036974223</v>
      </c>
      <c r="F100" s="87" t="s">
        <v>3495</v>
      </c>
      <c r="G100" s="87" t="b">
        <v>0</v>
      </c>
      <c r="H100" s="87" t="b">
        <v>0</v>
      </c>
      <c r="I100" s="87" t="b">
        <v>0</v>
      </c>
      <c r="J100" s="87" t="b">
        <v>0</v>
      </c>
      <c r="K100" s="87" t="b">
        <v>0</v>
      </c>
      <c r="L100" s="87" t="b">
        <v>0</v>
      </c>
    </row>
    <row r="101" spans="1:12" ht="15">
      <c r="A101" s="87" t="s">
        <v>3010</v>
      </c>
      <c r="B101" s="87" t="s">
        <v>3018</v>
      </c>
      <c r="C101" s="87">
        <v>5</v>
      </c>
      <c r="D101" s="122">
        <v>0.0019452417428621738</v>
      </c>
      <c r="E101" s="122">
        <v>1.92480923668518</v>
      </c>
      <c r="F101" s="87" t="s">
        <v>3495</v>
      </c>
      <c r="G101" s="87" t="b">
        <v>0</v>
      </c>
      <c r="H101" s="87" t="b">
        <v>0</v>
      </c>
      <c r="I101" s="87" t="b">
        <v>0</v>
      </c>
      <c r="J101" s="87" t="b">
        <v>0</v>
      </c>
      <c r="K101" s="87" t="b">
        <v>0</v>
      </c>
      <c r="L101" s="87" t="b">
        <v>0</v>
      </c>
    </row>
    <row r="102" spans="1:12" ht="15">
      <c r="A102" s="87" t="s">
        <v>3018</v>
      </c>
      <c r="B102" s="87" t="s">
        <v>3113</v>
      </c>
      <c r="C102" s="87">
        <v>5</v>
      </c>
      <c r="D102" s="122">
        <v>0.0019452417428621738</v>
      </c>
      <c r="E102" s="122">
        <v>2.481111737452467</v>
      </c>
      <c r="F102" s="87" t="s">
        <v>3495</v>
      </c>
      <c r="G102" s="87" t="b">
        <v>0</v>
      </c>
      <c r="H102" s="87" t="b">
        <v>0</v>
      </c>
      <c r="I102" s="87" t="b">
        <v>0</v>
      </c>
      <c r="J102" s="87" t="b">
        <v>0</v>
      </c>
      <c r="K102" s="87" t="b">
        <v>0</v>
      </c>
      <c r="L102" s="87" t="b">
        <v>0</v>
      </c>
    </row>
    <row r="103" spans="1:12" ht="15">
      <c r="A103" s="87" t="s">
        <v>3113</v>
      </c>
      <c r="B103" s="87" t="s">
        <v>3083</v>
      </c>
      <c r="C103" s="87">
        <v>5</v>
      </c>
      <c r="D103" s="122">
        <v>0.0019452417428621738</v>
      </c>
      <c r="E103" s="122">
        <v>2.81690383937566</v>
      </c>
      <c r="F103" s="87" t="s">
        <v>3495</v>
      </c>
      <c r="G103" s="87" t="b">
        <v>0</v>
      </c>
      <c r="H103" s="87" t="b">
        <v>0</v>
      </c>
      <c r="I103" s="87" t="b">
        <v>0</v>
      </c>
      <c r="J103" s="87" t="b">
        <v>0</v>
      </c>
      <c r="K103" s="87" t="b">
        <v>0</v>
      </c>
      <c r="L103" s="87" t="b">
        <v>0</v>
      </c>
    </row>
    <row r="104" spans="1:12" ht="15">
      <c r="A104" s="87" t="s">
        <v>3083</v>
      </c>
      <c r="B104" s="87" t="s">
        <v>3114</v>
      </c>
      <c r="C104" s="87">
        <v>5</v>
      </c>
      <c r="D104" s="122">
        <v>0.0019452417428621738</v>
      </c>
      <c r="E104" s="122">
        <v>2.81690383937566</v>
      </c>
      <c r="F104" s="87" t="s">
        <v>3495</v>
      </c>
      <c r="G104" s="87" t="b">
        <v>0</v>
      </c>
      <c r="H104" s="87" t="b">
        <v>0</v>
      </c>
      <c r="I104" s="87" t="b">
        <v>0</v>
      </c>
      <c r="J104" s="87" t="b">
        <v>0</v>
      </c>
      <c r="K104" s="87" t="b">
        <v>0</v>
      </c>
      <c r="L104" s="87" t="b">
        <v>0</v>
      </c>
    </row>
    <row r="105" spans="1:12" ht="15">
      <c r="A105" s="87" t="s">
        <v>3114</v>
      </c>
      <c r="B105" s="87" t="s">
        <v>3115</v>
      </c>
      <c r="C105" s="87">
        <v>5</v>
      </c>
      <c r="D105" s="122">
        <v>0.0019452417428621738</v>
      </c>
      <c r="E105" s="122">
        <v>2.896085085423285</v>
      </c>
      <c r="F105" s="87" t="s">
        <v>3495</v>
      </c>
      <c r="G105" s="87" t="b">
        <v>0</v>
      </c>
      <c r="H105" s="87" t="b">
        <v>0</v>
      </c>
      <c r="I105" s="87" t="b">
        <v>0</v>
      </c>
      <c r="J105" s="87" t="b">
        <v>0</v>
      </c>
      <c r="K105" s="87" t="b">
        <v>0</v>
      </c>
      <c r="L105" s="87" t="b">
        <v>0</v>
      </c>
    </row>
    <row r="106" spans="1:12" ht="15">
      <c r="A106" s="87" t="s">
        <v>3115</v>
      </c>
      <c r="B106" s="87" t="s">
        <v>3116</v>
      </c>
      <c r="C106" s="87">
        <v>5</v>
      </c>
      <c r="D106" s="122">
        <v>0.0019452417428621738</v>
      </c>
      <c r="E106" s="122">
        <v>2.896085085423285</v>
      </c>
      <c r="F106" s="87" t="s">
        <v>3495</v>
      </c>
      <c r="G106" s="87" t="b">
        <v>0</v>
      </c>
      <c r="H106" s="87" t="b">
        <v>0</v>
      </c>
      <c r="I106" s="87" t="b">
        <v>0</v>
      </c>
      <c r="J106" s="87" t="b">
        <v>1</v>
      </c>
      <c r="K106" s="87" t="b">
        <v>0</v>
      </c>
      <c r="L106" s="87" t="b">
        <v>0</v>
      </c>
    </row>
    <row r="107" spans="1:12" ht="15">
      <c r="A107" s="87" t="s">
        <v>3116</v>
      </c>
      <c r="B107" s="87" t="s">
        <v>431</v>
      </c>
      <c r="C107" s="87">
        <v>5</v>
      </c>
      <c r="D107" s="122">
        <v>0.0019452417428621738</v>
      </c>
      <c r="E107" s="122">
        <v>2.896085085423285</v>
      </c>
      <c r="F107" s="87" t="s">
        <v>3495</v>
      </c>
      <c r="G107" s="87" t="b">
        <v>1</v>
      </c>
      <c r="H107" s="87" t="b">
        <v>0</v>
      </c>
      <c r="I107" s="87" t="b">
        <v>0</v>
      </c>
      <c r="J107" s="87" t="b">
        <v>0</v>
      </c>
      <c r="K107" s="87" t="b">
        <v>0</v>
      </c>
      <c r="L107" s="87" t="b">
        <v>0</v>
      </c>
    </row>
    <row r="108" spans="1:12" ht="15">
      <c r="A108" s="87" t="s">
        <v>431</v>
      </c>
      <c r="B108" s="87" t="s">
        <v>2987</v>
      </c>
      <c r="C108" s="87">
        <v>5</v>
      </c>
      <c r="D108" s="122">
        <v>0.0019452417428621738</v>
      </c>
      <c r="E108" s="122">
        <v>1.6082833554930591</v>
      </c>
      <c r="F108" s="87" t="s">
        <v>3495</v>
      </c>
      <c r="G108" s="87" t="b">
        <v>0</v>
      </c>
      <c r="H108" s="87" t="b">
        <v>0</v>
      </c>
      <c r="I108" s="87" t="b">
        <v>0</v>
      </c>
      <c r="J108" s="87" t="b">
        <v>0</v>
      </c>
      <c r="K108" s="87" t="b">
        <v>0</v>
      </c>
      <c r="L108" s="87" t="b">
        <v>0</v>
      </c>
    </row>
    <row r="109" spans="1:12" ht="15">
      <c r="A109" s="87" t="s">
        <v>3035</v>
      </c>
      <c r="B109" s="87" t="s">
        <v>2998</v>
      </c>
      <c r="C109" s="87">
        <v>5</v>
      </c>
      <c r="D109" s="122">
        <v>0.0019452417428621738</v>
      </c>
      <c r="E109" s="122">
        <v>1.599419895161754</v>
      </c>
      <c r="F109" s="87" t="s">
        <v>3495</v>
      </c>
      <c r="G109" s="87" t="b">
        <v>0</v>
      </c>
      <c r="H109" s="87" t="b">
        <v>0</v>
      </c>
      <c r="I109" s="87" t="b">
        <v>0</v>
      </c>
      <c r="J109" s="87" t="b">
        <v>0</v>
      </c>
      <c r="K109" s="87" t="b">
        <v>0</v>
      </c>
      <c r="L109" s="87" t="b">
        <v>0</v>
      </c>
    </row>
    <row r="110" spans="1:12" ht="15">
      <c r="A110" s="87" t="s">
        <v>2996</v>
      </c>
      <c r="B110" s="87" t="s">
        <v>3036</v>
      </c>
      <c r="C110" s="87">
        <v>5</v>
      </c>
      <c r="D110" s="122">
        <v>0.0019452417428621738</v>
      </c>
      <c r="E110" s="122">
        <v>1.6495865046274842</v>
      </c>
      <c r="F110" s="87" t="s">
        <v>3495</v>
      </c>
      <c r="G110" s="87" t="b">
        <v>0</v>
      </c>
      <c r="H110" s="87" t="b">
        <v>0</v>
      </c>
      <c r="I110" s="87" t="b">
        <v>0</v>
      </c>
      <c r="J110" s="87" t="b">
        <v>0</v>
      </c>
      <c r="K110" s="87" t="b">
        <v>0</v>
      </c>
      <c r="L110" s="87" t="b">
        <v>0</v>
      </c>
    </row>
    <row r="111" spans="1:12" ht="15">
      <c r="A111" s="87" t="s">
        <v>3117</v>
      </c>
      <c r="B111" s="87" t="s">
        <v>3064</v>
      </c>
      <c r="C111" s="87">
        <v>5</v>
      </c>
      <c r="D111" s="122">
        <v>0.0019452417428621738</v>
      </c>
      <c r="E111" s="122">
        <v>2.749957049745047</v>
      </c>
      <c r="F111" s="87" t="s">
        <v>3495</v>
      </c>
      <c r="G111" s="87" t="b">
        <v>0</v>
      </c>
      <c r="H111" s="87" t="b">
        <v>0</v>
      </c>
      <c r="I111" s="87" t="b">
        <v>0</v>
      </c>
      <c r="J111" s="87" t="b">
        <v>0</v>
      </c>
      <c r="K111" s="87" t="b">
        <v>0</v>
      </c>
      <c r="L111" s="87" t="b">
        <v>0</v>
      </c>
    </row>
    <row r="112" spans="1:12" ht="15">
      <c r="A112" s="87" t="s">
        <v>3064</v>
      </c>
      <c r="B112" s="87" t="s">
        <v>3118</v>
      </c>
      <c r="C112" s="87">
        <v>5</v>
      </c>
      <c r="D112" s="122">
        <v>0.0019452417428621738</v>
      </c>
      <c r="E112" s="122">
        <v>2.81690383937566</v>
      </c>
      <c r="F112" s="87" t="s">
        <v>3495</v>
      </c>
      <c r="G112" s="87" t="b">
        <v>0</v>
      </c>
      <c r="H112" s="87" t="b">
        <v>0</v>
      </c>
      <c r="I112" s="87" t="b">
        <v>0</v>
      </c>
      <c r="J112" s="87" t="b">
        <v>0</v>
      </c>
      <c r="K112" s="87" t="b">
        <v>0</v>
      </c>
      <c r="L112" s="87" t="b">
        <v>0</v>
      </c>
    </row>
    <row r="113" spans="1:12" ht="15">
      <c r="A113" s="87" t="s">
        <v>3118</v>
      </c>
      <c r="B113" s="87" t="s">
        <v>3119</v>
      </c>
      <c r="C113" s="87">
        <v>5</v>
      </c>
      <c r="D113" s="122">
        <v>0.0019452417428621738</v>
      </c>
      <c r="E113" s="122">
        <v>2.896085085423285</v>
      </c>
      <c r="F113" s="87" t="s">
        <v>3495</v>
      </c>
      <c r="G113" s="87" t="b">
        <v>0</v>
      </c>
      <c r="H113" s="87" t="b">
        <v>0</v>
      </c>
      <c r="I113" s="87" t="b">
        <v>0</v>
      </c>
      <c r="J113" s="87" t="b">
        <v>0</v>
      </c>
      <c r="K113" s="87" t="b">
        <v>0</v>
      </c>
      <c r="L113" s="87" t="b">
        <v>0</v>
      </c>
    </row>
    <row r="114" spans="1:12" ht="15">
      <c r="A114" s="87" t="s">
        <v>3119</v>
      </c>
      <c r="B114" s="87" t="s">
        <v>3038</v>
      </c>
      <c r="C114" s="87">
        <v>5</v>
      </c>
      <c r="D114" s="122">
        <v>0.0019452417428621738</v>
      </c>
      <c r="E114" s="122">
        <v>2.640812580319979</v>
      </c>
      <c r="F114" s="87" t="s">
        <v>3495</v>
      </c>
      <c r="G114" s="87" t="b">
        <v>0</v>
      </c>
      <c r="H114" s="87" t="b">
        <v>0</v>
      </c>
      <c r="I114" s="87" t="b">
        <v>0</v>
      </c>
      <c r="J114" s="87" t="b">
        <v>0</v>
      </c>
      <c r="K114" s="87" t="b">
        <v>0</v>
      </c>
      <c r="L114" s="87" t="b">
        <v>0</v>
      </c>
    </row>
    <row r="115" spans="1:12" ht="15">
      <c r="A115" s="87" t="s">
        <v>3039</v>
      </c>
      <c r="B115" s="87" t="s">
        <v>3061</v>
      </c>
      <c r="C115" s="87">
        <v>5</v>
      </c>
      <c r="D115" s="122">
        <v>0.0019452417428621738</v>
      </c>
      <c r="E115" s="122">
        <v>2.494684544641741</v>
      </c>
      <c r="F115" s="87" t="s">
        <v>3495</v>
      </c>
      <c r="G115" s="87" t="b">
        <v>0</v>
      </c>
      <c r="H115" s="87" t="b">
        <v>0</v>
      </c>
      <c r="I115" s="87" t="b">
        <v>0</v>
      </c>
      <c r="J115" s="87" t="b">
        <v>0</v>
      </c>
      <c r="K115" s="87" t="b">
        <v>0</v>
      </c>
      <c r="L115" s="87" t="b">
        <v>0</v>
      </c>
    </row>
    <row r="116" spans="1:12" ht="15">
      <c r="A116" s="87" t="s">
        <v>3061</v>
      </c>
      <c r="B116" s="87" t="s">
        <v>3049</v>
      </c>
      <c r="C116" s="87">
        <v>5</v>
      </c>
      <c r="D116" s="122">
        <v>0.0019452417428621738</v>
      </c>
      <c r="E116" s="122">
        <v>2.5458370670891224</v>
      </c>
      <c r="F116" s="87" t="s">
        <v>3495</v>
      </c>
      <c r="G116" s="87" t="b">
        <v>0</v>
      </c>
      <c r="H116" s="87" t="b">
        <v>0</v>
      </c>
      <c r="I116" s="87" t="b">
        <v>0</v>
      </c>
      <c r="J116" s="87" t="b">
        <v>1</v>
      </c>
      <c r="K116" s="87" t="b">
        <v>0</v>
      </c>
      <c r="L116" s="87" t="b">
        <v>0</v>
      </c>
    </row>
    <row r="117" spans="1:12" ht="15">
      <c r="A117" s="87" t="s">
        <v>3049</v>
      </c>
      <c r="B117" s="87" t="s">
        <v>3120</v>
      </c>
      <c r="C117" s="87">
        <v>5</v>
      </c>
      <c r="D117" s="122">
        <v>0.0019452417428621738</v>
      </c>
      <c r="E117" s="122">
        <v>2.69196510276736</v>
      </c>
      <c r="F117" s="87" t="s">
        <v>3495</v>
      </c>
      <c r="G117" s="87" t="b">
        <v>1</v>
      </c>
      <c r="H117" s="87" t="b">
        <v>0</v>
      </c>
      <c r="I117" s="87" t="b">
        <v>0</v>
      </c>
      <c r="J117" s="87" t="b">
        <v>0</v>
      </c>
      <c r="K117" s="87" t="b">
        <v>0</v>
      </c>
      <c r="L117" s="87" t="b">
        <v>0</v>
      </c>
    </row>
    <row r="118" spans="1:12" ht="15">
      <c r="A118" s="87" t="s">
        <v>3120</v>
      </c>
      <c r="B118" s="87" t="s">
        <v>3121</v>
      </c>
      <c r="C118" s="87">
        <v>5</v>
      </c>
      <c r="D118" s="122">
        <v>0.0019452417428621738</v>
      </c>
      <c r="E118" s="122">
        <v>2.896085085423285</v>
      </c>
      <c r="F118" s="87" t="s">
        <v>3495</v>
      </c>
      <c r="G118" s="87" t="b">
        <v>0</v>
      </c>
      <c r="H118" s="87" t="b">
        <v>0</v>
      </c>
      <c r="I118" s="87" t="b">
        <v>0</v>
      </c>
      <c r="J118" s="87" t="b">
        <v>0</v>
      </c>
      <c r="K118" s="87" t="b">
        <v>0</v>
      </c>
      <c r="L118" s="87" t="b">
        <v>0</v>
      </c>
    </row>
    <row r="119" spans="1:12" ht="15">
      <c r="A119" s="87" t="s">
        <v>3121</v>
      </c>
      <c r="B119" s="87" t="s">
        <v>2987</v>
      </c>
      <c r="C119" s="87">
        <v>5</v>
      </c>
      <c r="D119" s="122">
        <v>0.0019452417428621738</v>
      </c>
      <c r="E119" s="122">
        <v>1.6082833554930591</v>
      </c>
      <c r="F119" s="87" t="s">
        <v>3495</v>
      </c>
      <c r="G119" s="87" t="b">
        <v>0</v>
      </c>
      <c r="H119" s="87" t="b">
        <v>0</v>
      </c>
      <c r="I119" s="87" t="b">
        <v>0</v>
      </c>
      <c r="J119" s="87" t="b">
        <v>0</v>
      </c>
      <c r="K119" s="87" t="b">
        <v>0</v>
      </c>
      <c r="L119" s="87" t="b">
        <v>0</v>
      </c>
    </row>
    <row r="120" spans="1:12" ht="15">
      <c r="A120" s="87" t="s">
        <v>3123</v>
      </c>
      <c r="B120" s="87" t="s">
        <v>3124</v>
      </c>
      <c r="C120" s="87">
        <v>5</v>
      </c>
      <c r="D120" s="122">
        <v>0.0019452417428621738</v>
      </c>
      <c r="E120" s="122">
        <v>2.896085085423285</v>
      </c>
      <c r="F120" s="87" t="s">
        <v>3495</v>
      </c>
      <c r="G120" s="87" t="b">
        <v>0</v>
      </c>
      <c r="H120" s="87" t="b">
        <v>0</v>
      </c>
      <c r="I120" s="87" t="b">
        <v>0</v>
      </c>
      <c r="J120" s="87" t="b">
        <v>0</v>
      </c>
      <c r="K120" s="87" t="b">
        <v>0</v>
      </c>
      <c r="L120" s="87" t="b">
        <v>0</v>
      </c>
    </row>
    <row r="121" spans="1:12" ht="15">
      <c r="A121" s="87" t="s">
        <v>3124</v>
      </c>
      <c r="B121" s="87" t="s">
        <v>3125</v>
      </c>
      <c r="C121" s="87">
        <v>5</v>
      </c>
      <c r="D121" s="122">
        <v>0.0019452417428621738</v>
      </c>
      <c r="E121" s="122">
        <v>2.896085085423285</v>
      </c>
      <c r="F121" s="87" t="s">
        <v>3495</v>
      </c>
      <c r="G121" s="87" t="b">
        <v>0</v>
      </c>
      <c r="H121" s="87" t="b">
        <v>0</v>
      </c>
      <c r="I121" s="87" t="b">
        <v>0</v>
      </c>
      <c r="J121" s="87" t="b">
        <v>0</v>
      </c>
      <c r="K121" s="87" t="b">
        <v>0</v>
      </c>
      <c r="L121" s="87" t="b">
        <v>0</v>
      </c>
    </row>
    <row r="122" spans="1:12" ht="15">
      <c r="A122" s="87" t="s">
        <v>3125</v>
      </c>
      <c r="B122" s="87" t="s">
        <v>2998</v>
      </c>
      <c r="C122" s="87">
        <v>5</v>
      </c>
      <c r="D122" s="122">
        <v>0.0019452417428621738</v>
      </c>
      <c r="E122" s="122">
        <v>1.85469240026506</v>
      </c>
      <c r="F122" s="87" t="s">
        <v>3495</v>
      </c>
      <c r="G122" s="87" t="b">
        <v>0</v>
      </c>
      <c r="H122" s="87" t="b">
        <v>0</v>
      </c>
      <c r="I122" s="87" t="b">
        <v>0</v>
      </c>
      <c r="J122" s="87" t="b">
        <v>0</v>
      </c>
      <c r="K122" s="87" t="b">
        <v>0</v>
      </c>
      <c r="L122" s="87" t="b">
        <v>0</v>
      </c>
    </row>
    <row r="123" spans="1:12" ht="15">
      <c r="A123" s="87" t="s">
        <v>3016</v>
      </c>
      <c r="B123" s="87" t="s">
        <v>3126</v>
      </c>
      <c r="C123" s="87">
        <v>5</v>
      </c>
      <c r="D123" s="122">
        <v>0.0019452417428621738</v>
      </c>
      <c r="E123" s="122">
        <v>2.4189638307036225</v>
      </c>
      <c r="F123" s="87" t="s">
        <v>3495</v>
      </c>
      <c r="G123" s="87" t="b">
        <v>0</v>
      </c>
      <c r="H123" s="87" t="b">
        <v>0</v>
      </c>
      <c r="I123" s="87" t="b">
        <v>0</v>
      </c>
      <c r="J123" s="87" t="b">
        <v>0</v>
      </c>
      <c r="K123" s="87" t="b">
        <v>0</v>
      </c>
      <c r="L123" s="87" t="b">
        <v>0</v>
      </c>
    </row>
    <row r="124" spans="1:12" ht="15">
      <c r="A124" s="87" t="s">
        <v>3126</v>
      </c>
      <c r="B124" s="87" t="s">
        <v>2987</v>
      </c>
      <c r="C124" s="87">
        <v>5</v>
      </c>
      <c r="D124" s="122">
        <v>0.0019452417428621738</v>
      </c>
      <c r="E124" s="122">
        <v>1.6082833554930591</v>
      </c>
      <c r="F124" s="87" t="s">
        <v>3495</v>
      </c>
      <c r="G124" s="87" t="b">
        <v>0</v>
      </c>
      <c r="H124" s="87" t="b">
        <v>0</v>
      </c>
      <c r="I124" s="87" t="b">
        <v>0</v>
      </c>
      <c r="J124" s="87" t="b">
        <v>0</v>
      </c>
      <c r="K124" s="87" t="b">
        <v>0</v>
      </c>
      <c r="L124" s="87" t="b">
        <v>0</v>
      </c>
    </row>
    <row r="125" spans="1:12" ht="15">
      <c r="A125" s="87" t="s">
        <v>3000</v>
      </c>
      <c r="B125" s="87" t="s">
        <v>3004</v>
      </c>
      <c r="C125" s="87">
        <v>5</v>
      </c>
      <c r="D125" s="122">
        <v>0.0019452417428621738</v>
      </c>
      <c r="E125" s="122">
        <v>1.2728357950253846</v>
      </c>
      <c r="F125" s="87" t="s">
        <v>3495</v>
      </c>
      <c r="G125" s="87" t="b">
        <v>0</v>
      </c>
      <c r="H125" s="87" t="b">
        <v>0</v>
      </c>
      <c r="I125" s="87" t="b">
        <v>0</v>
      </c>
      <c r="J125" s="87" t="b">
        <v>0</v>
      </c>
      <c r="K125" s="87" t="b">
        <v>0</v>
      </c>
      <c r="L125" s="87" t="b">
        <v>0</v>
      </c>
    </row>
    <row r="126" spans="1:12" ht="15">
      <c r="A126" s="87" t="s">
        <v>3075</v>
      </c>
      <c r="B126" s="87" t="s">
        <v>2986</v>
      </c>
      <c r="C126" s="87">
        <v>5</v>
      </c>
      <c r="D126" s="122">
        <v>0.0019452417428621738</v>
      </c>
      <c r="E126" s="122">
        <v>1.2148438480476977</v>
      </c>
      <c r="F126" s="87" t="s">
        <v>3495</v>
      </c>
      <c r="G126" s="87" t="b">
        <v>0</v>
      </c>
      <c r="H126" s="87" t="b">
        <v>0</v>
      </c>
      <c r="I126" s="87" t="b">
        <v>0</v>
      </c>
      <c r="J126" s="87" t="b">
        <v>0</v>
      </c>
      <c r="K126" s="87" t="b">
        <v>0</v>
      </c>
      <c r="L126" s="87" t="b">
        <v>0</v>
      </c>
    </row>
    <row r="127" spans="1:12" ht="15">
      <c r="A127" s="87" t="s">
        <v>3131</v>
      </c>
      <c r="B127" s="87" t="s">
        <v>3132</v>
      </c>
      <c r="C127" s="87">
        <v>5</v>
      </c>
      <c r="D127" s="122">
        <v>0.0019452417428621738</v>
      </c>
      <c r="E127" s="122">
        <v>2.896085085423285</v>
      </c>
      <c r="F127" s="87" t="s">
        <v>3495</v>
      </c>
      <c r="G127" s="87" t="b">
        <v>0</v>
      </c>
      <c r="H127" s="87" t="b">
        <v>0</v>
      </c>
      <c r="I127" s="87" t="b">
        <v>0</v>
      </c>
      <c r="J127" s="87" t="b">
        <v>0</v>
      </c>
      <c r="K127" s="87" t="b">
        <v>0</v>
      </c>
      <c r="L127" s="87" t="b">
        <v>0</v>
      </c>
    </row>
    <row r="128" spans="1:12" ht="15">
      <c r="A128" s="87" t="s">
        <v>3133</v>
      </c>
      <c r="B128" s="87" t="s">
        <v>3134</v>
      </c>
      <c r="C128" s="87">
        <v>5</v>
      </c>
      <c r="D128" s="122">
        <v>0.0019452417428621738</v>
      </c>
      <c r="E128" s="122">
        <v>2.896085085423285</v>
      </c>
      <c r="F128" s="87" t="s">
        <v>3495</v>
      </c>
      <c r="G128" s="87" t="b">
        <v>0</v>
      </c>
      <c r="H128" s="87" t="b">
        <v>0</v>
      </c>
      <c r="I128" s="87" t="b">
        <v>0</v>
      </c>
      <c r="J128" s="87" t="b">
        <v>0</v>
      </c>
      <c r="K128" s="87" t="b">
        <v>0</v>
      </c>
      <c r="L128" s="87" t="b">
        <v>0</v>
      </c>
    </row>
    <row r="129" spans="1:12" ht="15">
      <c r="A129" s="87" t="s">
        <v>2986</v>
      </c>
      <c r="B129" s="87" t="s">
        <v>3135</v>
      </c>
      <c r="C129" s="87">
        <v>5</v>
      </c>
      <c r="D129" s="122">
        <v>0.0019452417428621738</v>
      </c>
      <c r="E129" s="122">
        <v>1.3749470017192489</v>
      </c>
      <c r="F129" s="87" t="s">
        <v>3495</v>
      </c>
      <c r="G129" s="87" t="b">
        <v>0</v>
      </c>
      <c r="H129" s="87" t="b">
        <v>0</v>
      </c>
      <c r="I129" s="87" t="b">
        <v>0</v>
      </c>
      <c r="J129" s="87" t="b">
        <v>0</v>
      </c>
      <c r="K129" s="87" t="b">
        <v>0</v>
      </c>
      <c r="L129" s="87" t="b">
        <v>0</v>
      </c>
    </row>
    <row r="130" spans="1:12" ht="15">
      <c r="A130" s="87" t="s">
        <v>3070</v>
      </c>
      <c r="B130" s="87" t="s">
        <v>3137</v>
      </c>
      <c r="C130" s="87">
        <v>5</v>
      </c>
      <c r="D130" s="122">
        <v>0.0019452417428621738</v>
      </c>
      <c r="E130" s="122">
        <v>2.749957049745047</v>
      </c>
      <c r="F130" s="87" t="s">
        <v>3495</v>
      </c>
      <c r="G130" s="87" t="b">
        <v>1</v>
      </c>
      <c r="H130" s="87" t="b">
        <v>0</v>
      </c>
      <c r="I130" s="87" t="b">
        <v>0</v>
      </c>
      <c r="J130" s="87" t="b">
        <v>0</v>
      </c>
      <c r="K130" s="87" t="b">
        <v>0</v>
      </c>
      <c r="L130" s="87" t="b">
        <v>0</v>
      </c>
    </row>
    <row r="131" spans="1:12" ht="15">
      <c r="A131" s="87" t="s">
        <v>3137</v>
      </c>
      <c r="B131" s="87" t="s">
        <v>3071</v>
      </c>
      <c r="C131" s="87">
        <v>5</v>
      </c>
      <c r="D131" s="122">
        <v>0.0019452417428621738</v>
      </c>
      <c r="E131" s="122">
        <v>2.749957049745047</v>
      </c>
      <c r="F131" s="87" t="s">
        <v>3495</v>
      </c>
      <c r="G131" s="87" t="b">
        <v>0</v>
      </c>
      <c r="H131" s="87" t="b">
        <v>0</v>
      </c>
      <c r="I131" s="87" t="b">
        <v>0</v>
      </c>
      <c r="J131" s="87" t="b">
        <v>0</v>
      </c>
      <c r="K131" s="87" t="b">
        <v>0</v>
      </c>
      <c r="L131" s="87" t="b">
        <v>0</v>
      </c>
    </row>
    <row r="132" spans="1:12" ht="15">
      <c r="A132" s="87" t="s">
        <v>3071</v>
      </c>
      <c r="B132" s="87" t="s">
        <v>3138</v>
      </c>
      <c r="C132" s="87">
        <v>5</v>
      </c>
      <c r="D132" s="122">
        <v>0.0019452417428621738</v>
      </c>
      <c r="E132" s="122">
        <v>2.749957049745047</v>
      </c>
      <c r="F132" s="87" t="s">
        <v>3495</v>
      </c>
      <c r="G132" s="87" t="b">
        <v>0</v>
      </c>
      <c r="H132" s="87" t="b">
        <v>0</v>
      </c>
      <c r="I132" s="87" t="b">
        <v>0</v>
      </c>
      <c r="J132" s="87" t="b">
        <v>0</v>
      </c>
      <c r="K132" s="87" t="b">
        <v>0</v>
      </c>
      <c r="L132" s="87" t="b">
        <v>0</v>
      </c>
    </row>
    <row r="133" spans="1:12" ht="15">
      <c r="A133" s="87" t="s">
        <v>3138</v>
      </c>
      <c r="B133" s="87" t="s">
        <v>2986</v>
      </c>
      <c r="C133" s="87">
        <v>5</v>
      </c>
      <c r="D133" s="122">
        <v>0.0019452417428621738</v>
      </c>
      <c r="E133" s="122">
        <v>1.2940250940953226</v>
      </c>
      <c r="F133" s="87" t="s">
        <v>3495</v>
      </c>
      <c r="G133" s="87" t="b">
        <v>0</v>
      </c>
      <c r="H133" s="87" t="b">
        <v>0</v>
      </c>
      <c r="I133" s="87" t="b">
        <v>0</v>
      </c>
      <c r="J133" s="87" t="b">
        <v>0</v>
      </c>
      <c r="K133" s="87" t="b">
        <v>0</v>
      </c>
      <c r="L133" s="87" t="b">
        <v>0</v>
      </c>
    </row>
    <row r="134" spans="1:12" ht="15">
      <c r="A134" s="87" t="s">
        <v>3008</v>
      </c>
      <c r="B134" s="87" t="s">
        <v>3047</v>
      </c>
      <c r="C134" s="87">
        <v>4</v>
      </c>
      <c r="D134" s="122">
        <v>0.0016498262570994553</v>
      </c>
      <c r="E134" s="122">
        <v>2.0635761727170485</v>
      </c>
      <c r="F134" s="87" t="s">
        <v>3495</v>
      </c>
      <c r="G134" s="87" t="b">
        <v>0</v>
      </c>
      <c r="H134" s="87" t="b">
        <v>0</v>
      </c>
      <c r="I134" s="87" t="b">
        <v>0</v>
      </c>
      <c r="J134" s="87" t="b">
        <v>0</v>
      </c>
      <c r="K134" s="87" t="b">
        <v>0</v>
      </c>
      <c r="L134" s="87" t="b">
        <v>0</v>
      </c>
    </row>
    <row r="135" spans="1:12" ht="15">
      <c r="A135" s="87" t="s">
        <v>3144</v>
      </c>
      <c r="B135" s="87" t="s">
        <v>3048</v>
      </c>
      <c r="C135" s="87">
        <v>4</v>
      </c>
      <c r="D135" s="122">
        <v>0.0016498262570994553</v>
      </c>
      <c r="E135" s="122">
        <v>2.8169038393756605</v>
      </c>
      <c r="F135" s="87" t="s">
        <v>3495</v>
      </c>
      <c r="G135" s="87" t="b">
        <v>0</v>
      </c>
      <c r="H135" s="87" t="b">
        <v>0</v>
      </c>
      <c r="I135" s="87" t="b">
        <v>0</v>
      </c>
      <c r="J135" s="87" t="b">
        <v>0</v>
      </c>
      <c r="K135" s="87" t="b">
        <v>0</v>
      </c>
      <c r="L135" s="87" t="b">
        <v>0</v>
      </c>
    </row>
    <row r="136" spans="1:12" ht="15">
      <c r="A136" s="87" t="s">
        <v>3048</v>
      </c>
      <c r="B136" s="87" t="s">
        <v>3015</v>
      </c>
      <c r="C136" s="87">
        <v>4</v>
      </c>
      <c r="D136" s="122">
        <v>0.0016498262570994553</v>
      </c>
      <c r="E136" s="122">
        <v>2.147897058417085</v>
      </c>
      <c r="F136" s="87" t="s">
        <v>3495</v>
      </c>
      <c r="G136" s="87" t="b">
        <v>0</v>
      </c>
      <c r="H136" s="87" t="b">
        <v>0</v>
      </c>
      <c r="I136" s="87" t="b">
        <v>0</v>
      </c>
      <c r="J136" s="87" t="b">
        <v>0</v>
      </c>
      <c r="K136" s="87" t="b">
        <v>0</v>
      </c>
      <c r="L136" s="87" t="b">
        <v>0</v>
      </c>
    </row>
    <row r="137" spans="1:12" ht="15">
      <c r="A137" s="87" t="s">
        <v>2988</v>
      </c>
      <c r="B137" s="87" t="s">
        <v>2987</v>
      </c>
      <c r="C137" s="87">
        <v>4</v>
      </c>
      <c r="D137" s="122">
        <v>0.0016498262570994553</v>
      </c>
      <c r="E137" s="122">
        <v>0.26586067467085295</v>
      </c>
      <c r="F137" s="87" t="s">
        <v>3495</v>
      </c>
      <c r="G137" s="87" t="b">
        <v>0</v>
      </c>
      <c r="H137" s="87" t="b">
        <v>0</v>
      </c>
      <c r="I137" s="87" t="b">
        <v>0</v>
      </c>
      <c r="J137" s="87" t="b">
        <v>0</v>
      </c>
      <c r="K137" s="87" t="b">
        <v>0</v>
      </c>
      <c r="L137" s="87" t="b">
        <v>0</v>
      </c>
    </row>
    <row r="138" spans="1:12" ht="15">
      <c r="A138" s="87" t="s">
        <v>2988</v>
      </c>
      <c r="B138" s="87" t="s">
        <v>3030</v>
      </c>
      <c r="C138" s="87">
        <v>4</v>
      </c>
      <c r="D138" s="122">
        <v>0.0016498262570994553</v>
      </c>
      <c r="E138" s="122">
        <v>1.298389899497773</v>
      </c>
      <c r="F138" s="87" t="s">
        <v>3495</v>
      </c>
      <c r="G138" s="87" t="b">
        <v>0</v>
      </c>
      <c r="H138" s="87" t="b">
        <v>0</v>
      </c>
      <c r="I138" s="87" t="b">
        <v>0</v>
      </c>
      <c r="J138" s="87" t="b">
        <v>0</v>
      </c>
      <c r="K138" s="87" t="b">
        <v>0</v>
      </c>
      <c r="L138" s="87" t="b">
        <v>0</v>
      </c>
    </row>
    <row r="139" spans="1:12" ht="15">
      <c r="A139" s="87" t="s">
        <v>3148</v>
      </c>
      <c r="B139" s="87" t="s">
        <v>3149</v>
      </c>
      <c r="C139" s="87">
        <v>4</v>
      </c>
      <c r="D139" s="122">
        <v>0.0017705400122765569</v>
      </c>
      <c r="E139" s="122">
        <v>2.9929950984313414</v>
      </c>
      <c r="F139" s="87" t="s">
        <v>3495</v>
      </c>
      <c r="G139" s="87" t="b">
        <v>0</v>
      </c>
      <c r="H139" s="87" t="b">
        <v>0</v>
      </c>
      <c r="I139" s="87" t="b">
        <v>0</v>
      </c>
      <c r="J139" s="87" t="b">
        <v>0</v>
      </c>
      <c r="K139" s="87" t="b">
        <v>0</v>
      </c>
      <c r="L139" s="87" t="b">
        <v>0</v>
      </c>
    </row>
    <row r="140" spans="1:12" ht="15">
      <c r="A140" s="87" t="s">
        <v>2986</v>
      </c>
      <c r="B140" s="87" t="s">
        <v>3005</v>
      </c>
      <c r="C140" s="87">
        <v>4</v>
      </c>
      <c r="D140" s="122">
        <v>0.0016498262570994553</v>
      </c>
      <c r="E140" s="122">
        <v>0.634584312225005</v>
      </c>
      <c r="F140" s="87" t="s">
        <v>3495</v>
      </c>
      <c r="G140" s="87" t="b">
        <v>0</v>
      </c>
      <c r="H140" s="87" t="b">
        <v>0</v>
      </c>
      <c r="I140" s="87" t="b">
        <v>0</v>
      </c>
      <c r="J140" s="87" t="b">
        <v>0</v>
      </c>
      <c r="K140" s="87" t="b">
        <v>0</v>
      </c>
      <c r="L140" s="87" t="b">
        <v>0</v>
      </c>
    </row>
    <row r="141" spans="1:12" ht="15">
      <c r="A141" s="87" t="s">
        <v>3016</v>
      </c>
      <c r="B141" s="87" t="s">
        <v>3007</v>
      </c>
      <c r="C141" s="87">
        <v>4</v>
      </c>
      <c r="D141" s="122">
        <v>0.0016498262570994553</v>
      </c>
      <c r="E141" s="122">
        <v>1.719993826367604</v>
      </c>
      <c r="F141" s="87" t="s">
        <v>3495</v>
      </c>
      <c r="G141" s="87" t="b">
        <v>0</v>
      </c>
      <c r="H141" s="87" t="b">
        <v>0</v>
      </c>
      <c r="I141" s="87" t="b">
        <v>0</v>
      </c>
      <c r="J141" s="87" t="b">
        <v>0</v>
      </c>
      <c r="K141" s="87" t="b">
        <v>0</v>
      </c>
      <c r="L141" s="87" t="b">
        <v>0</v>
      </c>
    </row>
    <row r="142" spans="1:12" ht="15">
      <c r="A142" s="87" t="s">
        <v>3152</v>
      </c>
      <c r="B142" s="87" t="s">
        <v>2988</v>
      </c>
      <c r="C142" s="87">
        <v>4</v>
      </c>
      <c r="D142" s="122">
        <v>0.0016498262570994553</v>
      </c>
      <c r="E142" s="122">
        <v>1.7142414974785125</v>
      </c>
      <c r="F142" s="87" t="s">
        <v>3495</v>
      </c>
      <c r="G142" s="87" t="b">
        <v>0</v>
      </c>
      <c r="H142" s="87" t="b">
        <v>0</v>
      </c>
      <c r="I142" s="87" t="b">
        <v>0</v>
      </c>
      <c r="J142" s="87" t="b">
        <v>0</v>
      </c>
      <c r="K142" s="87" t="b">
        <v>0</v>
      </c>
      <c r="L142" s="87" t="b">
        <v>0</v>
      </c>
    </row>
    <row r="143" spans="1:12" ht="15">
      <c r="A143" s="87" t="s">
        <v>2988</v>
      </c>
      <c r="B143" s="87" t="s">
        <v>3026</v>
      </c>
      <c r="C143" s="87">
        <v>4</v>
      </c>
      <c r="D143" s="122">
        <v>0.0016498262570994553</v>
      </c>
      <c r="E143" s="122">
        <v>1.2112397237788726</v>
      </c>
      <c r="F143" s="87" t="s">
        <v>3495</v>
      </c>
      <c r="G143" s="87" t="b">
        <v>0</v>
      </c>
      <c r="H143" s="87" t="b">
        <v>0</v>
      </c>
      <c r="I143" s="87" t="b">
        <v>0</v>
      </c>
      <c r="J143" s="87" t="b">
        <v>0</v>
      </c>
      <c r="K143" s="87" t="b">
        <v>0</v>
      </c>
      <c r="L143" s="87" t="b">
        <v>0</v>
      </c>
    </row>
    <row r="144" spans="1:12" ht="15">
      <c r="A144" s="87" t="s">
        <v>3026</v>
      </c>
      <c r="B144" s="87" t="s">
        <v>3153</v>
      </c>
      <c r="C144" s="87">
        <v>4</v>
      </c>
      <c r="D144" s="122">
        <v>0.0016498262570994553</v>
      </c>
      <c r="E144" s="122">
        <v>2.553662404601079</v>
      </c>
      <c r="F144" s="87" t="s">
        <v>3495</v>
      </c>
      <c r="G144" s="87" t="b">
        <v>0</v>
      </c>
      <c r="H144" s="87" t="b">
        <v>0</v>
      </c>
      <c r="I144" s="87" t="b">
        <v>0</v>
      </c>
      <c r="J144" s="87" t="b">
        <v>0</v>
      </c>
      <c r="K144" s="87" t="b">
        <v>0</v>
      </c>
      <c r="L144" s="87" t="b">
        <v>0</v>
      </c>
    </row>
    <row r="145" spans="1:12" ht="15">
      <c r="A145" s="87" t="s">
        <v>3153</v>
      </c>
      <c r="B145" s="87" t="s">
        <v>3154</v>
      </c>
      <c r="C145" s="87">
        <v>4</v>
      </c>
      <c r="D145" s="122">
        <v>0.0016498262570994553</v>
      </c>
      <c r="E145" s="122">
        <v>2.9929950984313414</v>
      </c>
      <c r="F145" s="87" t="s">
        <v>3495</v>
      </c>
      <c r="G145" s="87" t="b">
        <v>0</v>
      </c>
      <c r="H145" s="87" t="b">
        <v>0</v>
      </c>
      <c r="I145" s="87" t="b">
        <v>0</v>
      </c>
      <c r="J145" s="87" t="b">
        <v>0</v>
      </c>
      <c r="K145" s="87" t="b">
        <v>0</v>
      </c>
      <c r="L145" s="87" t="b">
        <v>0</v>
      </c>
    </row>
    <row r="146" spans="1:12" ht="15">
      <c r="A146" s="87" t="s">
        <v>3154</v>
      </c>
      <c r="B146" s="87" t="s">
        <v>3155</v>
      </c>
      <c r="C146" s="87">
        <v>4</v>
      </c>
      <c r="D146" s="122">
        <v>0.0016498262570994553</v>
      </c>
      <c r="E146" s="122">
        <v>2.9929950984313414</v>
      </c>
      <c r="F146" s="87" t="s">
        <v>3495</v>
      </c>
      <c r="G146" s="87" t="b">
        <v>0</v>
      </c>
      <c r="H146" s="87" t="b">
        <v>0</v>
      </c>
      <c r="I146" s="87" t="b">
        <v>0</v>
      </c>
      <c r="J146" s="87" t="b">
        <v>0</v>
      </c>
      <c r="K146" s="87" t="b">
        <v>0</v>
      </c>
      <c r="L146" s="87" t="b">
        <v>0</v>
      </c>
    </row>
    <row r="147" spans="1:12" ht="15">
      <c r="A147" s="87" t="s">
        <v>3155</v>
      </c>
      <c r="B147" s="87" t="s">
        <v>3156</v>
      </c>
      <c r="C147" s="87">
        <v>4</v>
      </c>
      <c r="D147" s="122">
        <v>0.0016498262570994553</v>
      </c>
      <c r="E147" s="122">
        <v>2.9929950984313414</v>
      </c>
      <c r="F147" s="87" t="s">
        <v>3495</v>
      </c>
      <c r="G147" s="87" t="b">
        <v>0</v>
      </c>
      <c r="H147" s="87" t="b">
        <v>0</v>
      </c>
      <c r="I147" s="87" t="b">
        <v>0</v>
      </c>
      <c r="J147" s="87" t="b">
        <v>0</v>
      </c>
      <c r="K147" s="87" t="b">
        <v>0</v>
      </c>
      <c r="L147" s="87" t="b">
        <v>0</v>
      </c>
    </row>
    <row r="148" spans="1:12" ht="15">
      <c r="A148" s="87" t="s">
        <v>3156</v>
      </c>
      <c r="B148" s="87" t="s">
        <v>3157</v>
      </c>
      <c r="C148" s="87">
        <v>4</v>
      </c>
      <c r="D148" s="122">
        <v>0.0016498262570994553</v>
      </c>
      <c r="E148" s="122">
        <v>2.9929950984313414</v>
      </c>
      <c r="F148" s="87" t="s">
        <v>3495</v>
      </c>
      <c r="G148" s="87" t="b">
        <v>0</v>
      </c>
      <c r="H148" s="87" t="b">
        <v>0</v>
      </c>
      <c r="I148" s="87" t="b">
        <v>0</v>
      </c>
      <c r="J148" s="87" t="b">
        <v>0</v>
      </c>
      <c r="K148" s="87" t="b">
        <v>0</v>
      </c>
      <c r="L148" s="87" t="b">
        <v>0</v>
      </c>
    </row>
    <row r="149" spans="1:12" ht="15">
      <c r="A149" s="87" t="s">
        <v>3157</v>
      </c>
      <c r="B149" s="87" t="s">
        <v>3158</v>
      </c>
      <c r="C149" s="87">
        <v>4</v>
      </c>
      <c r="D149" s="122">
        <v>0.0016498262570994553</v>
      </c>
      <c r="E149" s="122">
        <v>2.9929950984313414</v>
      </c>
      <c r="F149" s="87" t="s">
        <v>3495</v>
      </c>
      <c r="G149" s="87" t="b">
        <v>0</v>
      </c>
      <c r="H149" s="87" t="b">
        <v>0</v>
      </c>
      <c r="I149" s="87" t="b">
        <v>0</v>
      </c>
      <c r="J149" s="87" t="b">
        <v>0</v>
      </c>
      <c r="K149" s="87" t="b">
        <v>0</v>
      </c>
      <c r="L149" s="87" t="b">
        <v>0</v>
      </c>
    </row>
    <row r="150" spans="1:12" ht="15">
      <c r="A150" s="87" t="s">
        <v>3158</v>
      </c>
      <c r="B150" s="87" t="s">
        <v>2987</v>
      </c>
      <c r="C150" s="87">
        <v>4</v>
      </c>
      <c r="D150" s="122">
        <v>0.0016498262570994553</v>
      </c>
      <c r="E150" s="122">
        <v>1.6082833554930591</v>
      </c>
      <c r="F150" s="87" t="s">
        <v>3495</v>
      </c>
      <c r="G150" s="87" t="b">
        <v>0</v>
      </c>
      <c r="H150" s="87" t="b">
        <v>0</v>
      </c>
      <c r="I150" s="87" t="b">
        <v>0</v>
      </c>
      <c r="J150" s="87" t="b">
        <v>0</v>
      </c>
      <c r="K150" s="87" t="b">
        <v>0</v>
      </c>
      <c r="L150" s="87" t="b">
        <v>0</v>
      </c>
    </row>
    <row r="151" spans="1:12" ht="15">
      <c r="A151" s="87" t="s">
        <v>3159</v>
      </c>
      <c r="B151" s="87" t="s">
        <v>3160</v>
      </c>
      <c r="C151" s="87">
        <v>4</v>
      </c>
      <c r="D151" s="122">
        <v>0.0016498262570994553</v>
      </c>
      <c r="E151" s="122">
        <v>2.9929950984313414</v>
      </c>
      <c r="F151" s="87" t="s">
        <v>3495</v>
      </c>
      <c r="G151" s="87" t="b">
        <v>1</v>
      </c>
      <c r="H151" s="87" t="b">
        <v>0</v>
      </c>
      <c r="I151" s="87" t="b">
        <v>0</v>
      </c>
      <c r="J151" s="87" t="b">
        <v>0</v>
      </c>
      <c r="K151" s="87" t="b">
        <v>0</v>
      </c>
      <c r="L151" s="87" t="b">
        <v>0</v>
      </c>
    </row>
    <row r="152" spans="1:12" ht="15">
      <c r="A152" s="87" t="s">
        <v>3160</v>
      </c>
      <c r="B152" s="87" t="s">
        <v>3019</v>
      </c>
      <c r="C152" s="87">
        <v>4</v>
      </c>
      <c r="D152" s="122">
        <v>0.0016498262570994553</v>
      </c>
      <c r="E152" s="122">
        <v>2.481111737452467</v>
      </c>
      <c r="F152" s="87" t="s">
        <v>3495</v>
      </c>
      <c r="G152" s="87" t="b">
        <v>0</v>
      </c>
      <c r="H152" s="87" t="b">
        <v>0</v>
      </c>
      <c r="I152" s="87" t="b">
        <v>0</v>
      </c>
      <c r="J152" s="87" t="b">
        <v>0</v>
      </c>
      <c r="K152" s="87" t="b">
        <v>0</v>
      </c>
      <c r="L152" s="87" t="b">
        <v>0</v>
      </c>
    </row>
    <row r="153" spans="1:12" ht="15">
      <c r="A153" s="87" t="s">
        <v>3019</v>
      </c>
      <c r="B153" s="87" t="s">
        <v>3038</v>
      </c>
      <c r="C153" s="87">
        <v>4</v>
      </c>
      <c r="D153" s="122">
        <v>0.0016498262570994553</v>
      </c>
      <c r="E153" s="122">
        <v>2.1289292193411047</v>
      </c>
      <c r="F153" s="87" t="s">
        <v>3495</v>
      </c>
      <c r="G153" s="87" t="b">
        <v>0</v>
      </c>
      <c r="H153" s="87" t="b">
        <v>0</v>
      </c>
      <c r="I153" s="87" t="b">
        <v>0</v>
      </c>
      <c r="J153" s="87" t="b">
        <v>0</v>
      </c>
      <c r="K153" s="87" t="b">
        <v>0</v>
      </c>
      <c r="L153" s="87" t="b">
        <v>0</v>
      </c>
    </row>
    <row r="154" spans="1:12" ht="15">
      <c r="A154" s="87" t="s">
        <v>3039</v>
      </c>
      <c r="B154" s="87" t="s">
        <v>3161</v>
      </c>
      <c r="C154" s="87">
        <v>4</v>
      </c>
      <c r="D154" s="122">
        <v>0.0016498262570994553</v>
      </c>
      <c r="E154" s="122">
        <v>2.640812580319979</v>
      </c>
      <c r="F154" s="87" t="s">
        <v>3495</v>
      </c>
      <c r="G154" s="87" t="b">
        <v>0</v>
      </c>
      <c r="H154" s="87" t="b">
        <v>0</v>
      </c>
      <c r="I154" s="87" t="b">
        <v>0</v>
      </c>
      <c r="J154" s="87" t="b">
        <v>0</v>
      </c>
      <c r="K154" s="87" t="b">
        <v>0</v>
      </c>
      <c r="L154" s="87" t="b">
        <v>0</v>
      </c>
    </row>
    <row r="155" spans="1:12" ht="15">
      <c r="A155" s="87" t="s">
        <v>3161</v>
      </c>
      <c r="B155" s="87" t="s">
        <v>2987</v>
      </c>
      <c r="C155" s="87">
        <v>4</v>
      </c>
      <c r="D155" s="122">
        <v>0.0016498262570994553</v>
      </c>
      <c r="E155" s="122">
        <v>1.6082833554930591</v>
      </c>
      <c r="F155" s="87" t="s">
        <v>3495</v>
      </c>
      <c r="G155" s="87" t="b">
        <v>0</v>
      </c>
      <c r="H155" s="87" t="b">
        <v>0</v>
      </c>
      <c r="I155" s="87" t="b">
        <v>0</v>
      </c>
      <c r="J155" s="87" t="b">
        <v>0</v>
      </c>
      <c r="K155" s="87" t="b">
        <v>0</v>
      </c>
      <c r="L155" s="87" t="b">
        <v>0</v>
      </c>
    </row>
    <row r="156" spans="1:12" ht="15">
      <c r="A156" s="87" t="s">
        <v>3035</v>
      </c>
      <c r="B156" s="87" t="s">
        <v>3122</v>
      </c>
      <c r="C156" s="87">
        <v>4</v>
      </c>
      <c r="D156" s="122">
        <v>0.0016498262570994553</v>
      </c>
      <c r="E156" s="122">
        <v>2.543902567311923</v>
      </c>
      <c r="F156" s="87" t="s">
        <v>3495</v>
      </c>
      <c r="G156" s="87" t="b">
        <v>0</v>
      </c>
      <c r="H156" s="87" t="b">
        <v>0</v>
      </c>
      <c r="I156" s="87" t="b">
        <v>0</v>
      </c>
      <c r="J156" s="87" t="b">
        <v>0</v>
      </c>
      <c r="K156" s="87" t="b">
        <v>0</v>
      </c>
      <c r="L156" s="87" t="b">
        <v>0</v>
      </c>
    </row>
    <row r="157" spans="1:12" ht="15">
      <c r="A157" s="87" t="s">
        <v>3122</v>
      </c>
      <c r="B157" s="87" t="s">
        <v>2998</v>
      </c>
      <c r="C157" s="87">
        <v>4</v>
      </c>
      <c r="D157" s="122">
        <v>0.0016498262570994553</v>
      </c>
      <c r="E157" s="122">
        <v>1.7577823872570038</v>
      </c>
      <c r="F157" s="87" t="s">
        <v>3495</v>
      </c>
      <c r="G157" s="87" t="b">
        <v>0</v>
      </c>
      <c r="H157" s="87" t="b">
        <v>0</v>
      </c>
      <c r="I157" s="87" t="b">
        <v>0</v>
      </c>
      <c r="J157" s="87" t="b">
        <v>0</v>
      </c>
      <c r="K157" s="87" t="b">
        <v>0</v>
      </c>
      <c r="L157" s="87" t="b">
        <v>0</v>
      </c>
    </row>
    <row r="158" spans="1:12" ht="15">
      <c r="A158" s="87" t="s">
        <v>2996</v>
      </c>
      <c r="B158" s="87" t="s">
        <v>3162</v>
      </c>
      <c r="C158" s="87">
        <v>4</v>
      </c>
      <c r="D158" s="122">
        <v>0.0016498262570994553</v>
      </c>
      <c r="E158" s="122">
        <v>1.9048590097307903</v>
      </c>
      <c r="F158" s="87" t="s">
        <v>3495</v>
      </c>
      <c r="G158" s="87" t="b">
        <v>0</v>
      </c>
      <c r="H158" s="87" t="b">
        <v>0</v>
      </c>
      <c r="I158" s="87" t="b">
        <v>0</v>
      </c>
      <c r="J158" s="87" t="b">
        <v>0</v>
      </c>
      <c r="K158" s="87" t="b">
        <v>0</v>
      </c>
      <c r="L158" s="87" t="b">
        <v>0</v>
      </c>
    </row>
    <row r="159" spans="1:12" ht="15">
      <c r="A159" s="87" t="s">
        <v>3162</v>
      </c>
      <c r="B159" s="87" t="s">
        <v>3036</v>
      </c>
      <c r="C159" s="87">
        <v>4</v>
      </c>
      <c r="D159" s="122">
        <v>0.0016498262570994553</v>
      </c>
      <c r="E159" s="122">
        <v>2.640812580319979</v>
      </c>
      <c r="F159" s="87" t="s">
        <v>3495</v>
      </c>
      <c r="G159" s="87" t="b">
        <v>0</v>
      </c>
      <c r="H159" s="87" t="b">
        <v>0</v>
      </c>
      <c r="I159" s="87" t="b">
        <v>0</v>
      </c>
      <c r="J159" s="87" t="b">
        <v>0</v>
      </c>
      <c r="K159" s="87" t="b">
        <v>0</v>
      </c>
      <c r="L159" s="87" t="b">
        <v>0</v>
      </c>
    </row>
    <row r="160" spans="1:12" ht="15">
      <c r="A160" s="87" t="s">
        <v>3010</v>
      </c>
      <c r="B160" s="87" t="s">
        <v>3168</v>
      </c>
      <c r="C160" s="87">
        <v>4</v>
      </c>
      <c r="D160" s="122">
        <v>0.0016498262570994553</v>
      </c>
      <c r="E160" s="122">
        <v>2.339782584655998</v>
      </c>
      <c r="F160" s="87" t="s">
        <v>3495</v>
      </c>
      <c r="G160" s="87" t="b">
        <v>0</v>
      </c>
      <c r="H160" s="87" t="b">
        <v>0</v>
      </c>
      <c r="I160" s="87" t="b">
        <v>0</v>
      </c>
      <c r="J160" s="87" t="b">
        <v>1</v>
      </c>
      <c r="K160" s="87" t="b">
        <v>0</v>
      </c>
      <c r="L160" s="87" t="b">
        <v>0</v>
      </c>
    </row>
    <row r="161" spans="1:12" ht="15">
      <c r="A161" s="87" t="s">
        <v>424</v>
      </c>
      <c r="B161" s="87" t="s">
        <v>3170</v>
      </c>
      <c r="C161" s="87">
        <v>4</v>
      </c>
      <c r="D161" s="122">
        <v>0.0016498262570994553</v>
      </c>
      <c r="E161" s="122">
        <v>2.9929950984313414</v>
      </c>
      <c r="F161" s="87" t="s">
        <v>3495</v>
      </c>
      <c r="G161" s="87" t="b">
        <v>0</v>
      </c>
      <c r="H161" s="87" t="b">
        <v>0</v>
      </c>
      <c r="I161" s="87" t="b">
        <v>0</v>
      </c>
      <c r="J161" s="87" t="b">
        <v>0</v>
      </c>
      <c r="K161" s="87" t="b">
        <v>0</v>
      </c>
      <c r="L161" s="87" t="b">
        <v>0</v>
      </c>
    </row>
    <row r="162" spans="1:12" ht="15">
      <c r="A162" s="87" t="s">
        <v>2986</v>
      </c>
      <c r="B162" s="87" t="s">
        <v>3174</v>
      </c>
      <c r="C162" s="87">
        <v>4</v>
      </c>
      <c r="D162" s="122">
        <v>0.0016498262570994553</v>
      </c>
      <c r="E162" s="122">
        <v>1.3749470017192489</v>
      </c>
      <c r="F162" s="87" t="s">
        <v>3495</v>
      </c>
      <c r="G162" s="87" t="b">
        <v>0</v>
      </c>
      <c r="H162" s="87" t="b">
        <v>0</v>
      </c>
      <c r="I162" s="87" t="b">
        <v>0</v>
      </c>
      <c r="J162" s="87" t="b">
        <v>0</v>
      </c>
      <c r="K162" s="87" t="b">
        <v>1</v>
      </c>
      <c r="L162" s="87" t="b">
        <v>0</v>
      </c>
    </row>
    <row r="163" spans="1:12" ht="15">
      <c r="A163" s="87" t="s">
        <v>3174</v>
      </c>
      <c r="B163" s="87" t="s">
        <v>3175</v>
      </c>
      <c r="C163" s="87">
        <v>4</v>
      </c>
      <c r="D163" s="122">
        <v>0.0016498262570994553</v>
      </c>
      <c r="E163" s="122">
        <v>2.9929950984313414</v>
      </c>
      <c r="F163" s="87" t="s">
        <v>3495</v>
      </c>
      <c r="G163" s="87" t="b">
        <v>0</v>
      </c>
      <c r="H163" s="87" t="b">
        <v>1</v>
      </c>
      <c r="I163" s="87" t="b">
        <v>0</v>
      </c>
      <c r="J163" s="87" t="b">
        <v>0</v>
      </c>
      <c r="K163" s="87" t="b">
        <v>0</v>
      </c>
      <c r="L163" s="87" t="b">
        <v>0</v>
      </c>
    </row>
    <row r="164" spans="1:12" ht="15">
      <c r="A164" s="87" t="s">
        <v>3176</v>
      </c>
      <c r="B164" s="87" t="s">
        <v>3108</v>
      </c>
      <c r="C164" s="87">
        <v>4</v>
      </c>
      <c r="D164" s="122">
        <v>0.0016498262570994553</v>
      </c>
      <c r="E164" s="122">
        <v>2.8169038393756605</v>
      </c>
      <c r="F164" s="87" t="s">
        <v>3495</v>
      </c>
      <c r="G164" s="87" t="b">
        <v>0</v>
      </c>
      <c r="H164" s="87" t="b">
        <v>0</v>
      </c>
      <c r="I164" s="87" t="b">
        <v>0</v>
      </c>
      <c r="J164" s="87" t="b">
        <v>0</v>
      </c>
      <c r="K164" s="87" t="b">
        <v>0</v>
      </c>
      <c r="L164" s="87" t="b">
        <v>0</v>
      </c>
    </row>
    <row r="165" spans="1:12" ht="15">
      <c r="A165" s="87" t="s">
        <v>3108</v>
      </c>
      <c r="B165" s="87" t="s">
        <v>3177</v>
      </c>
      <c r="C165" s="87">
        <v>4</v>
      </c>
      <c r="D165" s="122">
        <v>0.0016498262570994553</v>
      </c>
      <c r="E165" s="122">
        <v>2.8169038393756605</v>
      </c>
      <c r="F165" s="87" t="s">
        <v>3495</v>
      </c>
      <c r="G165" s="87" t="b">
        <v>0</v>
      </c>
      <c r="H165" s="87" t="b">
        <v>0</v>
      </c>
      <c r="I165" s="87" t="b">
        <v>0</v>
      </c>
      <c r="J165" s="87" t="b">
        <v>0</v>
      </c>
      <c r="K165" s="87" t="b">
        <v>0</v>
      </c>
      <c r="L165" s="87" t="b">
        <v>0</v>
      </c>
    </row>
    <row r="166" spans="1:12" ht="15">
      <c r="A166" s="87" t="s">
        <v>3177</v>
      </c>
      <c r="B166" s="87" t="s">
        <v>3178</v>
      </c>
      <c r="C166" s="87">
        <v>4</v>
      </c>
      <c r="D166" s="122">
        <v>0.0016498262570994553</v>
      </c>
      <c r="E166" s="122">
        <v>2.9929950984313414</v>
      </c>
      <c r="F166" s="87" t="s">
        <v>3495</v>
      </c>
      <c r="G166" s="87" t="b">
        <v>0</v>
      </c>
      <c r="H166" s="87" t="b">
        <v>0</v>
      </c>
      <c r="I166" s="87" t="b">
        <v>0</v>
      </c>
      <c r="J166" s="87" t="b">
        <v>0</v>
      </c>
      <c r="K166" s="87" t="b">
        <v>0</v>
      </c>
      <c r="L166" s="87" t="b">
        <v>0</v>
      </c>
    </row>
    <row r="167" spans="1:12" ht="15">
      <c r="A167" s="87" t="s">
        <v>423</v>
      </c>
      <c r="B167" s="87" t="s">
        <v>422</v>
      </c>
      <c r="C167" s="87">
        <v>4</v>
      </c>
      <c r="D167" s="122">
        <v>0.0016498262570994553</v>
      </c>
      <c r="E167" s="122">
        <v>2.9929950984313414</v>
      </c>
      <c r="F167" s="87" t="s">
        <v>3495</v>
      </c>
      <c r="G167" s="87" t="b">
        <v>0</v>
      </c>
      <c r="H167" s="87" t="b">
        <v>0</v>
      </c>
      <c r="I167" s="87" t="b">
        <v>0</v>
      </c>
      <c r="J167" s="87" t="b">
        <v>0</v>
      </c>
      <c r="K167" s="87" t="b">
        <v>0</v>
      </c>
      <c r="L167" s="87" t="b">
        <v>0</v>
      </c>
    </row>
    <row r="168" spans="1:12" ht="15">
      <c r="A168" s="87" t="s">
        <v>3180</v>
      </c>
      <c r="B168" s="87" t="s">
        <v>2988</v>
      </c>
      <c r="C168" s="87">
        <v>4</v>
      </c>
      <c r="D168" s="122">
        <v>0.0016498262570994553</v>
      </c>
      <c r="E168" s="122">
        <v>1.7142414974785125</v>
      </c>
      <c r="F168" s="87" t="s">
        <v>3495</v>
      </c>
      <c r="G168" s="87" t="b">
        <v>0</v>
      </c>
      <c r="H168" s="87" t="b">
        <v>0</v>
      </c>
      <c r="I168" s="87" t="b">
        <v>0</v>
      </c>
      <c r="J168" s="87" t="b">
        <v>0</v>
      </c>
      <c r="K168" s="87" t="b">
        <v>0</v>
      </c>
      <c r="L168" s="87" t="b">
        <v>0</v>
      </c>
    </row>
    <row r="169" spans="1:12" ht="15">
      <c r="A169" s="87" t="s">
        <v>3140</v>
      </c>
      <c r="B169" s="87" t="s">
        <v>3140</v>
      </c>
      <c r="C169" s="87">
        <v>4</v>
      </c>
      <c r="D169" s="122">
        <v>0.0022315267318124624</v>
      </c>
      <c r="E169" s="122">
        <v>2.799175072415229</v>
      </c>
      <c r="F169" s="87" t="s">
        <v>3495</v>
      </c>
      <c r="G169" s="87" t="b">
        <v>0</v>
      </c>
      <c r="H169" s="87" t="b">
        <v>0</v>
      </c>
      <c r="I169" s="87" t="b">
        <v>0</v>
      </c>
      <c r="J169" s="87" t="b">
        <v>0</v>
      </c>
      <c r="K169" s="87" t="b">
        <v>0</v>
      </c>
      <c r="L169" s="87" t="b">
        <v>0</v>
      </c>
    </row>
    <row r="170" spans="1:12" ht="15">
      <c r="A170" s="87" t="s">
        <v>3074</v>
      </c>
      <c r="B170" s="87" t="s">
        <v>3068</v>
      </c>
      <c r="C170" s="87">
        <v>4</v>
      </c>
      <c r="D170" s="122">
        <v>0.0016498262570994553</v>
      </c>
      <c r="E170" s="122">
        <v>2.573865790689366</v>
      </c>
      <c r="F170" s="87" t="s">
        <v>3495</v>
      </c>
      <c r="G170" s="87" t="b">
        <v>0</v>
      </c>
      <c r="H170" s="87" t="b">
        <v>0</v>
      </c>
      <c r="I170" s="87" t="b">
        <v>0</v>
      </c>
      <c r="J170" s="87" t="b">
        <v>0</v>
      </c>
      <c r="K170" s="87" t="b">
        <v>1</v>
      </c>
      <c r="L170" s="87" t="b">
        <v>0</v>
      </c>
    </row>
    <row r="171" spans="1:12" ht="15">
      <c r="A171" s="87" t="s">
        <v>3068</v>
      </c>
      <c r="B171" s="87" t="s">
        <v>2986</v>
      </c>
      <c r="C171" s="87">
        <v>4</v>
      </c>
      <c r="D171" s="122">
        <v>0.0016498262570994553</v>
      </c>
      <c r="E171" s="122">
        <v>1.0509870454090284</v>
      </c>
      <c r="F171" s="87" t="s">
        <v>3495</v>
      </c>
      <c r="G171" s="87" t="b">
        <v>0</v>
      </c>
      <c r="H171" s="87" t="b">
        <v>1</v>
      </c>
      <c r="I171" s="87" t="b">
        <v>0</v>
      </c>
      <c r="J171" s="87" t="b">
        <v>0</v>
      </c>
      <c r="K171" s="87" t="b">
        <v>0</v>
      </c>
      <c r="L171" s="87" t="b">
        <v>0</v>
      </c>
    </row>
    <row r="172" spans="1:12" ht="15">
      <c r="A172" s="87" t="s">
        <v>2986</v>
      </c>
      <c r="B172" s="87" t="s">
        <v>3028</v>
      </c>
      <c r="C172" s="87">
        <v>4</v>
      </c>
      <c r="D172" s="122">
        <v>0.0016498262570994553</v>
      </c>
      <c r="E172" s="122">
        <v>0.9770069930472113</v>
      </c>
      <c r="F172" s="87" t="s">
        <v>3495</v>
      </c>
      <c r="G172" s="87" t="b">
        <v>0</v>
      </c>
      <c r="H172" s="87" t="b">
        <v>0</v>
      </c>
      <c r="I172" s="87" t="b">
        <v>0</v>
      </c>
      <c r="J172" s="87" t="b">
        <v>0</v>
      </c>
      <c r="K172" s="87" t="b">
        <v>0</v>
      </c>
      <c r="L172" s="87" t="b">
        <v>0</v>
      </c>
    </row>
    <row r="173" spans="1:12" ht="15">
      <c r="A173" s="87" t="s">
        <v>3006</v>
      </c>
      <c r="B173" s="87" t="s">
        <v>3192</v>
      </c>
      <c r="C173" s="87">
        <v>4</v>
      </c>
      <c r="D173" s="122">
        <v>0.0016498262570994553</v>
      </c>
      <c r="E173" s="122">
        <v>2.272835795025385</v>
      </c>
      <c r="F173" s="87" t="s">
        <v>3495</v>
      </c>
      <c r="G173" s="87" t="b">
        <v>0</v>
      </c>
      <c r="H173" s="87" t="b">
        <v>0</v>
      </c>
      <c r="I173" s="87" t="b">
        <v>0</v>
      </c>
      <c r="J173" s="87" t="b">
        <v>0</v>
      </c>
      <c r="K173" s="87" t="b">
        <v>0</v>
      </c>
      <c r="L173" s="87" t="b">
        <v>0</v>
      </c>
    </row>
    <row r="174" spans="1:12" ht="15">
      <c r="A174" s="87" t="s">
        <v>3192</v>
      </c>
      <c r="B174" s="87" t="s">
        <v>3193</v>
      </c>
      <c r="C174" s="87">
        <v>4</v>
      </c>
      <c r="D174" s="122">
        <v>0.0016498262570994553</v>
      </c>
      <c r="E174" s="122">
        <v>2.9929950984313414</v>
      </c>
      <c r="F174" s="87" t="s">
        <v>3495</v>
      </c>
      <c r="G174" s="87" t="b">
        <v>0</v>
      </c>
      <c r="H174" s="87" t="b">
        <v>0</v>
      </c>
      <c r="I174" s="87" t="b">
        <v>0</v>
      </c>
      <c r="J174" s="87" t="b">
        <v>0</v>
      </c>
      <c r="K174" s="87" t="b">
        <v>1</v>
      </c>
      <c r="L174" s="87" t="b">
        <v>0</v>
      </c>
    </row>
    <row r="175" spans="1:12" ht="15">
      <c r="A175" s="87" t="s">
        <v>3193</v>
      </c>
      <c r="B175" s="87" t="s">
        <v>3129</v>
      </c>
      <c r="C175" s="87">
        <v>4</v>
      </c>
      <c r="D175" s="122">
        <v>0.0016498262570994553</v>
      </c>
      <c r="E175" s="122">
        <v>2.896085085423285</v>
      </c>
      <c r="F175" s="87" t="s">
        <v>3495</v>
      </c>
      <c r="G175" s="87" t="b">
        <v>0</v>
      </c>
      <c r="H175" s="87" t="b">
        <v>1</v>
      </c>
      <c r="I175" s="87" t="b">
        <v>0</v>
      </c>
      <c r="J175" s="87" t="b">
        <v>0</v>
      </c>
      <c r="K175" s="87" t="b">
        <v>0</v>
      </c>
      <c r="L175" s="87" t="b">
        <v>0</v>
      </c>
    </row>
    <row r="176" spans="1:12" ht="15">
      <c r="A176" s="87" t="s">
        <v>3129</v>
      </c>
      <c r="B176" s="87" t="s">
        <v>3194</v>
      </c>
      <c r="C176" s="87">
        <v>4</v>
      </c>
      <c r="D176" s="122">
        <v>0.0016498262570994553</v>
      </c>
      <c r="E176" s="122">
        <v>2.896085085423285</v>
      </c>
      <c r="F176" s="87" t="s">
        <v>3495</v>
      </c>
      <c r="G176" s="87" t="b">
        <v>0</v>
      </c>
      <c r="H176" s="87" t="b">
        <v>0</v>
      </c>
      <c r="I176" s="87" t="b">
        <v>0</v>
      </c>
      <c r="J176" s="87" t="b">
        <v>0</v>
      </c>
      <c r="K176" s="87" t="b">
        <v>0</v>
      </c>
      <c r="L176" s="87" t="b">
        <v>0</v>
      </c>
    </row>
    <row r="177" spans="1:12" ht="15">
      <c r="A177" s="87" t="s">
        <v>3194</v>
      </c>
      <c r="B177" s="87" t="s">
        <v>3128</v>
      </c>
      <c r="C177" s="87">
        <v>4</v>
      </c>
      <c r="D177" s="122">
        <v>0.0016498262570994553</v>
      </c>
      <c r="E177" s="122">
        <v>2.896085085423285</v>
      </c>
      <c r="F177" s="87" t="s">
        <v>3495</v>
      </c>
      <c r="G177" s="87" t="b">
        <v>0</v>
      </c>
      <c r="H177" s="87" t="b">
        <v>0</v>
      </c>
      <c r="I177" s="87" t="b">
        <v>0</v>
      </c>
      <c r="J177" s="87" t="b">
        <v>0</v>
      </c>
      <c r="K177" s="87" t="b">
        <v>0</v>
      </c>
      <c r="L177" s="87" t="b">
        <v>0</v>
      </c>
    </row>
    <row r="178" spans="1:12" ht="15">
      <c r="A178" s="87" t="s">
        <v>3128</v>
      </c>
      <c r="B178" s="87" t="s">
        <v>3139</v>
      </c>
      <c r="C178" s="87">
        <v>4</v>
      </c>
      <c r="D178" s="122">
        <v>0.0016498262570994553</v>
      </c>
      <c r="E178" s="122">
        <v>2.896085085423285</v>
      </c>
      <c r="F178" s="87" t="s">
        <v>3495</v>
      </c>
      <c r="G178" s="87" t="b">
        <v>0</v>
      </c>
      <c r="H178" s="87" t="b">
        <v>0</v>
      </c>
      <c r="I178" s="87" t="b">
        <v>0</v>
      </c>
      <c r="J178" s="87" t="b">
        <v>0</v>
      </c>
      <c r="K178" s="87" t="b">
        <v>0</v>
      </c>
      <c r="L178" s="87" t="b">
        <v>0</v>
      </c>
    </row>
    <row r="179" spans="1:12" ht="15">
      <c r="A179" s="87" t="s">
        <v>3139</v>
      </c>
      <c r="B179" s="87" t="s">
        <v>3195</v>
      </c>
      <c r="C179" s="87">
        <v>4</v>
      </c>
      <c r="D179" s="122">
        <v>0.0016498262570994553</v>
      </c>
      <c r="E179" s="122">
        <v>2.896085085423285</v>
      </c>
      <c r="F179" s="87" t="s">
        <v>3495</v>
      </c>
      <c r="G179" s="87" t="b">
        <v>0</v>
      </c>
      <c r="H179" s="87" t="b">
        <v>0</v>
      </c>
      <c r="I179" s="87" t="b">
        <v>0</v>
      </c>
      <c r="J179" s="87" t="b">
        <v>0</v>
      </c>
      <c r="K179" s="87" t="b">
        <v>0</v>
      </c>
      <c r="L179" s="87" t="b">
        <v>0</v>
      </c>
    </row>
    <row r="180" spans="1:12" ht="15">
      <c r="A180" s="87" t="s">
        <v>3195</v>
      </c>
      <c r="B180" s="87" t="s">
        <v>3141</v>
      </c>
      <c r="C180" s="87">
        <v>4</v>
      </c>
      <c r="D180" s="122">
        <v>0.0016498262570994553</v>
      </c>
      <c r="E180" s="122">
        <v>2.896085085423285</v>
      </c>
      <c r="F180" s="87" t="s">
        <v>3495</v>
      </c>
      <c r="G180" s="87" t="b">
        <v>0</v>
      </c>
      <c r="H180" s="87" t="b">
        <v>0</v>
      </c>
      <c r="I180" s="87" t="b">
        <v>0</v>
      </c>
      <c r="J180" s="87" t="b">
        <v>0</v>
      </c>
      <c r="K180" s="87" t="b">
        <v>0</v>
      </c>
      <c r="L180" s="87" t="b">
        <v>0</v>
      </c>
    </row>
    <row r="181" spans="1:12" ht="15">
      <c r="A181" s="87" t="s">
        <v>3141</v>
      </c>
      <c r="B181" s="87" t="s">
        <v>3017</v>
      </c>
      <c r="C181" s="87">
        <v>4</v>
      </c>
      <c r="D181" s="122">
        <v>0.0016498262570994553</v>
      </c>
      <c r="E181" s="122">
        <v>2.4189638307036225</v>
      </c>
      <c r="F181" s="87" t="s">
        <v>3495</v>
      </c>
      <c r="G181" s="87" t="b">
        <v>0</v>
      </c>
      <c r="H181" s="87" t="b">
        <v>0</v>
      </c>
      <c r="I181" s="87" t="b">
        <v>0</v>
      </c>
      <c r="J181" s="87" t="b">
        <v>0</v>
      </c>
      <c r="K181" s="87" t="b">
        <v>0</v>
      </c>
      <c r="L181" s="87" t="b">
        <v>0</v>
      </c>
    </row>
    <row r="182" spans="1:12" ht="15">
      <c r="A182" s="87" t="s">
        <v>3017</v>
      </c>
      <c r="B182" s="87" t="s">
        <v>352</v>
      </c>
      <c r="C182" s="87">
        <v>4</v>
      </c>
      <c r="D182" s="122">
        <v>0.0016498262570994553</v>
      </c>
      <c r="E182" s="122">
        <v>2.481111737452467</v>
      </c>
      <c r="F182" s="87" t="s">
        <v>3495</v>
      </c>
      <c r="G182" s="87" t="b">
        <v>0</v>
      </c>
      <c r="H182" s="87" t="b">
        <v>0</v>
      </c>
      <c r="I182" s="87" t="b">
        <v>0</v>
      </c>
      <c r="J182" s="87" t="b">
        <v>0</v>
      </c>
      <c r="K182" s="87" t="b">
        <v>0</v>
      </c>
      <c r="L182" s="87" t="b">
        <v>0</v>
      </c>
    </row>
    <row r="183" spans="1:12" ht="15">
      <c r="A183" s="87" t="s">
        <v>352</v>
      </c>
      <c r="B183" s="87" t="s">
        <v>3196</v>
      </c>
      <c r="C183" s="87">
        <v>4</v>
      </c>
      <c r="D183" s="122">
        <v>0.0016498262570994553</v>
      </c>
      <c r="E183" s="122">
        <v>2.9929950984313414</v>
      </c>
      <c r="F183" s="87" t="s">
        <v>3495</v>
      </c>
      <c r="G183" s="87" t="b">
        <v>0</v>
      </c>
      <c r="H183" s="87" t="b">
        <v>0</v>
      </c>
      <c r="I183" s="87" t="b">
        <v>0</v>
      </c>
      <c r="J183" s="87" t="b">
        <v>0</v>
      </c>
      <c r="K183" s="87" t="b">
        <v>0</v>
      </c>
      <c r="L183" s="87" t="b">
        <v>0</v>
      </c>
    </row>
    <row r="184" spans="1:12" ht="15">
      <c r="A184" s="87" t="s">
        <v>3196</v>
      </c>
      <c r="B184" s="87" t="s">
        <v>3073</v>
      </c>
      <c r="C184" s="87">
        <v>4</v>
      </c>
      <c r="D184" s="122">
        <v>0.0016498262570994553</v>
      </c>
      <c r="E184" s="122">
        <v>2.749957049745047</v>
      </c>
      <c r="F184" s="87" t="s">
        <v>3495</v>
      </c>
      <c r="G184" s="87" t="b">
        <v>0</v>
      </c>
      <c r="H184" s="87" t="b">
        <v>0</v>
      </c>
      <c r="I184" s="87" t="b">
        <v>0</v>
      </c>
      <c r="J184" s="87" t="b">
        <v>0</v>
      </c>
      <c r="K184" s="87" t="b">
        <v>0</v>
      </c>
      <c r="L184" s="87" t="b">
        <v>0</v>
      </c>
    </row>
    <row r="185" spans="1:12" ht="15">
      <c r="A185" s="87" t="s">
        <v>2986</v>
      </c>
      <c r="B185" s="87" t="s">
        <v>3029</v>
      </c>
      <c r="C185" s="87">
        <v>3</v>
      </c>
      <c r="D185" s="122">
        <v>0.0013279050092074177</v>
      </c>
      <c r="E185" s="122">
        <v>0.8978257469995864</v>
      </c>
      <c r="F185" s="87" t="s">
        <v>3495</v>
      </c>
      <c r="G185" s="87" t="b">
        <v>0</v>
      </c>
      <c r="H185" s="87" t="b">
        <v>0</v>
      </c>
      <c r="I185" s="87" t="b">
        <v>0</v>
      </c>
      <c r="J185" s="87" t="b">
        <v>0</v>
      </c>
      <c r="K185" s="87" t="b">
        <v>0</v>
      </c>
      <c r="L185" s="87" t="b">
        <v>0</v>
      </c>
    </row>
    <row r="186" spans="1:12" ht="15">
      <c r="A186" s="87" t="s">
        <v>3029</v>
      </c>
      <c r="B186" s="87" t="s">
        <v>2990</v>
      </c>
      <c r="C186" s="87">
        <v>3</v>
      </c>
      <c r="D186" s="122">
        <v>0.0013279050092074177</v>
      </c>
      <c r="E186" s="122">
        <v>1.2659963704950792</v>
      </c>
      <c r="F186" s="87" t="s">
        <v>3495</v>
      </c>
      <c r="G186" s="87" t="b">
        <v>0</v>
      </c>
      <c r="H186" s="87" t="b">
        <v>0</v>
      </c>
      <c r="I186" s="87" t="b">
        <v>0</v>
      </c>
      <c r="J186" s="87" t="b">
        <v>0</v>
      </c>
      <c r="K186" s="87" t="b">
        <v>0</v>
      </c>
      <c r="L186" s="87" t="b">
        <v>0</v>
      </c>
    </row>
    <row r="187" spans="1:12" ht="15">
      <c r="A187" s="87" t="s">
        <v>3078</v>
      </c>
      <c r="B187" s="87" t="s">
        <v>3200</v>
      </c>
      <c r="C187" s="87">
        <v>3</v>
      </c>
      <c r="D187" s="122">
        <v>0.0013279050092074177</v>
      </c>
      <c r="E187" s="122">
        <v>2.8169038393756605</v>
      </c>
      <c r="F187" s="87" t="s">
        <v>3495</v>
      </c>
      <c r="G187" s="87" t="b">
        <v>0</v>
      </c>
      <c r="H187" s="87" t="b">
        <v>0</v>
      </c>
      <c r="I187" s="87" t="b">
        <v>0</v>
      </c>
      <c r="J187" s="87" t="b">
        <v>0</v>
      </c>
      <c r="K187" s="87" t="b">
        <v>0</v>
      </c>
      <c r="L187" s="87" t="b">
        <v>0</v>
      </c>
    </row>
    <row r="188" spans="1:12" ht="15">
      <c r="A188" s="87" t="s">
        <v>3200</v>
      </c>
      <c r="B188" s="87" t="s">
        <v>3060</v>
      </c>
      <c r="C188" s="87">
        <v>3</v>
      </c>
      <c r="D188" s="122">
        <v>0.0013279050092074177</v>
      </c>
      <c r="E188" s="122">
        <v>2.749957049745047</v>
      </c>
      <c r="F188" s="87" t="s">
        <v>3495</v>
      </c>
      <c r="G188" s="87" t="b">
        <v>0</v>
      </c>
      <c r="H188" s="87" t="b">
        <v>0</v>
      </c>
      <c r="I188" s="87" t="b">
        <v>0</v>
      </c>
      <c r="J188" s="87" t="b">
        <v>0</v>
      </c>
      <c r="K188" s="87" t="b">
        <v>0</v>
      </c>
      <c r="L188" s="87" t="b">
        <v>0</v>
      </c>
    </row>
    <row r="189" spans="1:12" ht="15">
      <c r="A189" s="87" t="s">
        <v>3060</v>
      </c>
      <c r="B189" s="87" t="s">
        <v>3201</v>
      </c>
      <c r="C189" s="87">
        <v>3</v>
      </c>
      <c r="D189" s="122">
        <v>0.0013279050092074177</v>
      </c>
      <c r="E189" s="122">
        <v>2.749957049745047</v>
      </c>
      <c r="F189" s="87" t="s">
        <v>3495</v>
      </c>
      <c r="G189" s="87" t="b">
        <v>0</v>
      </c>
      <c r="H189" s="87" t="b">
        <v>0</v>
      </c>
      <c r="I189" s="87" t="b">
        <v>0</v>
      </c>
      <c r="J189" s="87" t="b">
        <v>0</v>
      </c>
      <c r="K189" s="87" t="b">
        <v>0</v>
      </c>
      <c r="L189" s="87" t="b">
        <v>0</v>
      </c>
    </row>
    <row r="190" spans="1:12" ht="15">
      <c r="A190" s="87" t="s">
        <v>3201</v>
      </c>
      <c r="B190" s="87" t="s">
        <v>3202</v>
      </c>
      <c r="C190" s="87">
        <v>3</v>
      </c>
      <c r="D190" s="122">
        <v>0.0013279050092074177</v>
      </c>
      <c r="E190" s="122">
        <v>3.1179338350396413</v>
      </c>
      <c r="F190" s="87" t="s">
        <v>3495</v>
      </c>
      <c r="G190" s="87" t="b">
        <v>0</v>
      </c>
      <c r="H190" s="87" t="b">
        <v>0</v>
      </c>
      <c r="I190" s="87" t="b">
        <v>0</v>
      </c>
      <c r="J190" s="87" t="b">
        <v>0</v>
      </c>
      <c r="K190" s="87" t="b">
        <v>0</v>
      </c>
      <c r="L190" s="87" t="b">
        <v>0</v>
      </c>
    </row>
    <row r="191" spans="1:12" ht="15">
      <c r="A191" s="87" t="s">
        <v>3202</v>
      </c>
      <c r="B191" s="87" t="s">
        <v>3146</v>
      </c>
      <c r="C191" s="87">
        <v>3</v>
      </c>
      <c r="D191" s="122">
        <v>0.0013279050092074177</v>
      </c>
      <c r="E191" s="122">
        <v>2.9929950984313414</v>
      </c>
      <c r="F191" s="87" t="s">
        <v>3495</v>
      </c>
      <c r="G191" s="87" t="b">
        <v>0</v>
      </c>
      <c r="H191" s="87" t="b">
        <v>0</v>
      </c>
      <c r="I191" s="87" t="b">
        <v>0</v>
      </c>
      <c r="J191" s="87" t="b">
        <v>0</v>
      </c>
      <c r="K191" s="87" t="b">
        <v>0</v>
      </c>
      <c r="L191" s="87" t="b">
        <v>0</v>
      </c>
    </row>
    <row r="192" spans="1:12" ht="15">
      <c r="A192" s="87" t="s">
        <v>3146</v>
      </c>
      <c r="B192" s="87" t="s">
        <v>2990</v>
      </c>
      <c r="C192" s="87">
        <v>3</v>
      </c>
      <c r="D192" s="122">
        <v>0.0013279050092074177</v>
      </c>
      <c r="E192" s="122">
        <v>1.5670263661590604</v>
      </c>
      <c r="F192" s="87" t="s">
        <v>3495</v>
      </c>
      <c r="G192" s="87" t="b">
        <v>0</v>
      </c>
      <c r="H192" s="87" t="b">
        <v>0</v>
      </c>
      <c r="I192" s="87" t="b">
        <v>0</v>
      </c>
      <c r="J192" s="87" t="b">
        <v>0</v>
      </c>
      <c r="K192" s="87" t="b">
        <v>0</v>
      </c>
      <c r="L192" s="87" t="b">
        <v>0</v>
      </c>
    </row>
    <row r="193" spans="1:12" ht="15">
      <c r="A193" s="87" t="s">
        <v>2990</v>
      </c>
      <c r="B193" s="87" t="s">
        <v>3029</v>
      </c>
      <c r="C193" s="87">
        <v>3</v>
      </c>
      <c r="D193" s="122">
        <v>0.0013279050092074177</v>
      </c>
      <c r="E193" s="122">
        <v>1.285424922333405</v>
      </c>
      <c r="F193" s="87" t="s">
        <v>3495</v>
      </c>
      <c r="G193" s="87" t="b">
        <v>0</v>
      </c>
      <c r="H193" s="87" t="b">
        <v>0</v>
      </c>
      <c r="I193" s="87" t="b">
        <v>0</v>
      </c>
      <c r="J193" s="87" t="b">
        <v>0</v>
      </c>
      <c r="K193" s="87" t="b">
        <v>0</v>
      </c>
      <c r="L193" s="87" t="b">
        <v>0</v>
      </c>
    </row>
    <row r="194" spans="1:12" ht="15">
      <c r="A194" s="87" t="s">
        <v>3029</v>
      </c>
      <c r="B194" s="87" t="s">
        <v>3203</v>
      </c>
      <c r="C194" s="87">
        <v>3</v>
      </c>
      <c r="D194" s="122">
        <v>0.0013279050092074177</v>
      </c>
      <c r="E194" s="122">
        <v>2.69196510276736</v>
      </c>
      <c r="F194" s="87" t="s">
        <v>3495</v>
      </c>
      <c r="G194" s="87" t="b">
        <v>0</v>
      </c>
      <c r="H194" s="87" t="b">
        <v>0</v>
      </c>
      <c r="I194" s="87" t="b">
        <v>0</v>
      </c>
      <c r="J194" s="87" t="b">
        <v>0</v>
      </c>
      <c r="K194" s="87" t="b">
        <v>0</v>
      </c>
      <c r="L194" s="87" t="b">
        <v>0</v>
      </c>
    </row>
    <row r="195" spans="1:12" ht="15">
      <c r="A195" s="87" t="s">
        <v>3203</v>
      </c>
      <c r="B195" s="87" t="s">
        <v>2993</v>
      </c>
      <c r="C195" s="87">
        <v>3</v>
      </c>
      <c r="D195" s="122">
        <v>0.0013279050092074177</v>
      </c>
      <c r="E195" s="122">
        <v>1.7499570497450472</v>
      </c>
      <c r="F195" s="87" t="s">
        <v>3495</v>
      </c>
      <c r="G195" s="87" t="b">
        <v>0</v>
      </c>
      <c r="H195" s="87" t="b">
        <v>0</v>
      </c>
      <c r="I195" s="87" t="b">
        <v>0</v>
      </c>
      <c r="J195" s="87" t="b">
        <v>0</v>
      </c>
      <c r="K195" s="87" t="b">
        <v>0</v>
      </c>
      <c r="L195" s="87" t="b">
        <v>0</v>
      </c>
    </row>
    <row r="196" spans="1:12" ht="15">
      <c r="A196" s="87" t="s">
        <v>2993</v>
      </c>
      <c r="B196" s="87" t="s">
        <v>3204</v>
      </c>
      <c r="C196" s="87">
        <v>3</v>
      </c>
      <c r="D196" s="122">
        <v>0.0013279050092074177</v>
      </c>
      <c r="E196" s="122">
        <v>1.7499570497450472</v>
      </c>
      <c r="F196" s="87" t="s">
        <v>3495</v>
      </c>
      <c r="G196" s="87" t="b">
        <v>0</v>
      </c>
      <c r="H196" s="87" t="b">
        <v>0</v>
      </c>
      <c r="I196" s="87" t="b">
        <v>0</v>
      </c>
      <c r="J196" s="87" t="b">
        <v>0</v>
      </c>
      <c r="K196" s="87" t="b">
        <v>0</v>
      </c>
      <c r="L196" s="87" t="b">
        <v>0</v>
      </c>
    </row>
    <row r="197" spans="1:12" ht="15">
      <c r="A197" s="87" t="s">
        <v>3204</v>
      </c>
      <c r="B197" s="87" t="s">
        <v>2987</v>
      </c>
      <c r="C197" s="87">
        <v>3</v>
      </c>
      <c r="D197" s="122">
        <v>0.0013279050092074177</v>
      </c>
      <c r="E197" s="122">
        <v>1.6082833554930591</v>
      </c>
      <c r="F197" s="87" t="s">
        <v>3495</v>
      </c>
      <c r="G197" s="87" t="b">
        <v>0</v>
      </c>
      <c r="H197" s="87" t="b">
        <v>0</v>
      </c>
      <c r="I197" s="87" t="b">
        <v>0</v>
      </c>
      <c r="J197" s="87" t="b">
        <v>0</v>
      </c>
      <c r="K197" s="87" t="b">
        <v>0</v>
      </c>
      <c r="L197" s="87" t="b">
        <v>0</v>
      </c>
    </row>
    <row r="198" spans="1:12" ht="15">
      <c r="A198" s="87" t="s">
        <v>2986</v>
      </c>
      <c r="B198" s="87" t="s">
        <v>3205</v>
      </c>
      <c r="C198" s="87">
        <v>3</v>
      </c>
      <c r="D198" s="122">
        <v>0.0013279050092074177</v>
      </c>
      <c r="E198" s="122">
        <v>1.3749470017192489</v>
      </c>
      <c r="F198" s="87" t="s">
        <v>3495</v>
      </c>
      <c r="G198" s="87" t="b">
        <v>0</v>
      </c>
      <c r="H198" s="87" t="b">
        <v>0</v>
      </c>
      <c r="I198" s="87" t="b">
        <v>0</v>
      </c>
      <c r="J198" s="87" t="b">
        <v>0</v>
      </c>
      <c r="K198" s="87" t="b">
        <v>0</v>
      </c>
      <c r="L198" s="87" t="b">
        <v>0</v>
      </c>
    </row>
    <row r="199" spans="1:12" ht="15">
      <c r="A199" s="87" t="s">
        <v>3205</v>
      </c>
      <c r="B199" s="87" t="s">
        <v>3206</v>
      </c>
      <c r="C199" s="87">
        <v>3</v>
      </c>
      <c r="D199" s="122">
        <v>0.0013279050092074177</v>
      </c>
      <c r="E199" s="122">
        <v>3.1179338350396413</v>
      </c>
      <c r="F199" s="87" t="s">
        <v>3495</v>
      </c>
      <c r="G199" s="87" t="b">
        <v>0</v>
      </c>
      <c r="H199" s="87" t="b">
        <v>0</v>
      </c>
      <c r="I199" s="87" t="b">
        <v>0</v>
      </c>
      <c r="J199" s="87" t="b">
        <v>0</v>
      </c>
      <c r="K199" s="87" t="b">
        <v>0</v>
      </c>
      <c r="L199" s="87" t="b">
        <v>0</v>
      </c>
    </row>
    <row r="200" spans="1:12" ht="15">
      <c r="A200" s="87" t="s">
        <v>3009</v>
      </c>
      <c r="B200" s="87" t="s">
        <v>3010</v>
      </c>
      <c r="C200" s="87">
        <v>3</v>
      </c>
      <c r="D200" s="122">
        <v>0.0013279050092074177</v>
      </c>
      <c r="E200" s="122">
        <v>1.5616313342723542</v>
      </c>
      <c r="F200" s="87" t="s">
        <v>3495</v>
      </c>
      <c r="G200" s="87" t="b">
        <v>0</v>
      </c>
      <c r="H200" s="87" t="b">
        <v>0</v>
      </c>
      <c r="I200" s="87" t="b">
        <v>0</v>
      </c>
      <c r="J200" s="87" t="b">
        <v>0</v>
      </c>
      <c r="K200" s="87" t="b">
        <v>0</v>
      </c>
      <c r="L200" s="87" t="b">
        <v>0</v>
      </c>
    </row>
    <row r="201" spans="1:12" ht="15">
      <c r="A201" s="87" t="s">
        <v>3209</v>
      </c>
      <c r="B201" s="87" t="s">
        <v>3112</v>
      </c>
      <c r="C201" s="87">
        <v>3</v>
      </c>
      <c r="D201" s="122">
        <v>0.0013279050092074177</v>
      </c>
      <c r="E201" s="122">
        <v>3.1179338350396413</v>
      </c>
      <c r="F201" s="87" t="s">
        <v>3495</v>
      </c>
      <c r="G201" s="87" t="b">
        <v>0</v>
      </c>
      <c r="H201" s="87" t="b">
        <v>0</v>
      </c>
      <c r="I201" s="87" t="b">
        <v>0</v>
      </c>
      <c r="J201" s="87" t="b">
        <v>0</v>
      </c>
      <c r="K201" s="87" t="b">
        <v>0</v>
      </c>
      <c r="L201" s="87" t="b">
        <v>0</v>
      </c>
    </row>
    <row r="202" spans="1:12" ht="15">
      <c r="A202" s="87" t="s">
        <v>3112</v>
      </c>
      <c r="B202" s="87" t="s">
        <v>3210</v>
      </c>
      <c r="C202" s="87">
        <v>3</v>
      </c>
      <c r="D202" s="122">
        <v>0.0013279050092074177</v>
      </c>
      <c r="E202" s="122">
        <v>2.896085085423285</v>
      </c>
      <c r="F202" s="87" t="s">
        <v>3495</v>
      </c>
      <c r="G202" s="87" t="b">
        <v>0</v>
      </c>
      <c r="H202" s="87" t="b">
        <v>0</v>
      </c>
      <c r="I202" s="87" t="b">
        <v>0</v>
      </c>
      <c r="J202" s="87" t="b">
        <v>0</v>
      </c>
      <c r="K202" s="87" t="b">
        <v>0</v>
      </c>
      <c r="L202" s="87" t="b">
        <v>0</v>
      </c>
    </row>
    <row r="203" spans="1:12" ht="15">
      <c r="A203" s="87" t="s">
        <v>3210</v>
      </c>
      <c r="B203" s="87" t="s">
        <v>3211</v>
      </c>
      <c r="C203" s="87">
        <v>3</v>
      </c>
      <c r="D203" s="122">
        <v>0.0013279050092074177</v>
      </c>
      <c r="E203" s="122">
        <v>3.1179338350396413</v>
      </c>
      <c r="F203" s="87" t="s">
        <v>3495</v>
      </c>
      <c r="G203" s="87" t="b">
        <v>0</v>
      </c>
      <c r="H203" s="87" t="b">
        <v>0</v>
      </c>
      <c r="I203" s="87" t="b">
        <v>0</v>
      </c>
      <c r="J203" s="87" t="b">
        <v>1</v>
      </c>
      <c r="K203" s="87" t="b">
        <v>0</v>
      </c>
      <c r="L203" s="87" t="b">
        <v>0</v>
      </c>
    </row>
    <row r="204" spans="1:12" ht="15">
      <c r="A204" s="87" t="s">
        <v>3211</v>
      </c>
      <c r="B204" s="87" t="s">
        <v>3212</v>
      </c>
      <c r="C204" s="87">
        <v>3</v>
      </c>
      <c r="D204" s="122">
        <v>0.0013279050092074177</v>
      </c>
      <c r="E204" s="122">
        <v>3.1179338350396413</v>
      </c>
      <c r="F204" s="87" t="s">
        <v>3495</v>
      </c>
      <c r="G204" s="87" t="b">
        <v>1</v>
      </c>
      <c r="H204" s="87" t="b">
        <v>0</v>
      </c>
      <c r="I204" s="87" t="b">
        <v>0</v>
      </c>
      <c r="J204" s="87" t="b">
        <v>0</v>
      </c>
      <c r="K204" s="87" t="b">
        <v>0</v>
      </c>
      <c r="L204" s="87" t="b">
        <v>0</v>
      </c>
    </row>
    <row r="205" spans="1:12" ht="15">
      <c r="A205" s="87" t="s">
        <v>3212</v>
      </c>
      <c r="B205" s="87" t="s">
        <v>3025</v>
      </c>
      <c r="C205" s="87">
        <v>3</v>
      </c>
      <c r="D205" s="122">
        <v>0.0013279050092074177</v>
      </c>
      <c r="E205" s="122">
        <v>2.553662404601079</v>
      </c>
      <c r="F205" s="87" t="s">
        <v>3495</v>
      </c>
      <c r="G205" s="87" t="b">
        <v>0</v>
      </c>
      <c r="H205" s="87" t="b">
        <v>0</v>
      </c>
      <c r="I205" s="87" t="b">
        <v>0</v>
      </c>
      <c r="J205" s="87" t="b">
        <v>0</v>
      </c>
      <c r="K205" s="87" t="b">
        <v>1</v>
      </c>
      <c r="L205" s="87" t="b">
        <v>0</v>
      </c>
    </row>
    <row r="206" spans="1:12" ht="15">
      <c r="A206" s="87" t="s">
        <v>3025</v>
      </c>
      <c r="B206" s="87" t="s">
        <v>2988</v>
      </c>
      <c r="C206" s="87">
        <v>3</v>
      </c>
      <c r="D206" s="122">
        <v>0.0013279050092074177</v>
      </c>
      <c r="E206" s="122">
        <v>1.14997006703995</v>
      </c>
      <c r="F206" s="87" t="s">
        <v>3495</v>
      </c>
      <c r="G206" s="87" t="b">
        <v>0</v>
      </c>
      <c r="H206" s="87" t="b">
        <v>1</v>
      </c>
      <c r="I206" s="87" t="b">
        <v>0</v>
      </c>
      <c r="J206" s="87" t="b">
        <v>0</v>
      </c>
      <c r="K206" s="87" t="b">
        <v>0</v>
      </c>
      <c r="L206" s="87" t="b">
        <v>0</v>
      </c>
    </row>
    <row r="207" spans="1:12" ht="15">
      <c r="A207" s="87" t="s">
        <v>2996</v>
      </c>
      <c r="B207" s="87" t="s">
        <v>3007</v>
      </c>
      <c r="C207" s="87">
        <v>3</v>
      </c>
      <c r="D207" s="122">
        <v>0.0013279050092074177</v>
      </c>
      <c r="E207" s="122">
        <v>1.0809502687864716</v>
      </c>
      <c r="F207" s="87" t="s">
        <v>3495</v>
      </c>
      <c r="G207" s="87" t="b">
        <v>0</v>
      </c>
      <c r="H207" s="87" t="b">
        <v>0</v>
      </c>
      <c r="I207" s="87" t="b">
        <v>0</v>
      </c>
      <c r="J207" s="87" t="b">
        <v>0</v>
      </c>
      <c r="K207" s="87" t="b">
        <v>0</v>
      </c>
      <c r="L207" s="87" t="b">
        <v>0</v>
      </c>
    </row>
    <row r="208" spans="1:12" ht="15">
      <c r="A208" s="87" t="s">
        <v>3213</v>
      </c>
      <c r="B208" s="87" t="s">
        <v>3214</v>
      </c>
      <c r="C208" s="87">
        <v>3</v>
      </c>
      <c r="D208" s="122">
        <v>0.0013279050092074177</v>
      </c>
      <c r="E208" s="122">
        <v>3.1179338350396413</v>
      </c>
      <c r="F208" s="87" t="s">
        <v>3495</v>
      </c>
      <c r="G208" s="87" t="b">
        <v>0</v>
      </c>
      <c r="H208" s="87" t="b">
        <v>0</v>
      </c>
      <c r="I208" s="87" t="b">
        <v>0</v>
      </c>
      <c r="J208" s="87" t="b">
        <v>0</v>
      </c>
      <c r="K208" s="87" t="b">
        <v>0</v>
      </c>
      <c r="L208" s="87" t="b">
        <v>0</v>
      </c>
    </row>
    <row r="209" spans="1:12" ht="15">
      <c r="A209" s="87" t="s">
        <v>3214</v>
      </c>
      <c r="B209" s="87" t="s">
        <v>3215</v>
      </c>
      <c r="C209" s="87">
        <v>3</v>
      </c>
      <c r="D209" s="122">
        <v>0.0013279050092074177</v>
      </c>
      <c r="E209" s="122">
        <v>3.1179338350396413</v>
      </c>
      <c r="F209" s="87" t="s">
        <v>3495</v>
      </c>
      <c r="G209" s="87" t="b">
        <v>0</v>
      </c>
      <c r="H209" s="87" t="b">
        <v>0</v>
      </c>
      <c r="I209" s="87" t="b">
        <v>0</v>
      </c>
      <c r="J209" s="87" t="b">
        <v>0</v>
      </c>
      <c r="K209" s="87" t="b">
        <v>0</v>
      </c>
      <c r="L209" s="87" t="b">
        <v>0</v>
      </c>
    </row>
    <row r="210" spans="1:12" ht="15">
      <c r="A210" s="87" t="s">
        <v>3215</v>
      </c>
      <c r="B210" s="87" t="s">
        <v>3216</v>
      </c>
      <c r="C210" s="87">
        <v>3</v>
      </c>
      <c r="D210" s="122">
        <v>0.0013279050092074177</v>
      </c>
      <c r="E210" s="122">
        <v>3.1179338350396413</v>
      </c>
      <c r="F210" s="87" t="s">
        <v>3495</v>
      </c>
      <c r="G210" s="87" t="b">
        <v>0</v>
      </c>
      <c r="H210" s="87" t="b">
        <v>0</v>
      </c>
      <c r="I210" s="87" t="b">
        <v>0</v>
      </c>
      <c r="J210" s="87" t="b">
        <v>0</v>
      </c>
      <c r="K210" s="87" t="b">
        <v>0</v>
      </c>
      <c r="L210" s="87" t="b">
        <v>0</v>
      </c>
    </row>
    <row r="211" spans="1:12" ht="15">
      <c r="A211" s="87" t="s">
        <v>3216</v>
      </c>
      <c r="B211" s="87" t="s">
        <v>3217</v>
      </c>
      <c r="C211" s="87">
        <v>3</v>
      </c>
      <c r="D211" s="122">
        <v>0.0013279050092074177</v>
      </c>
      <c r="E211" s="122">
        <v>3.1179338350396413</v>
      </c>
      <c r="F211" s="87" t="s">
        <v>3495</v>
      </c>
      <c r="G211" s="87" t="b">
        <v>0</v>
      </c>
      <c r="H211" s="87" t="b">
        <v>0</v>
      </c>
      <c r="I211" s="87" t="b">
        <v>0</v>
      </c>
      <c r="J211" s="87" t="b">
        <v>0</v>
      </c>
      <c r="K211" s="87" t="b">
        <v>0</v>
      </c>
      <c r="L211" s="87" t="b">
        <v>0</v>
      </c>
    </row>
    <row r="212" spans="1:12" ht="15">
      <c r="A212" s="87" t="s">
        <v>3217</v>
      </c>
      <c r="B212" s="87" t="s">
        <v>3218</v>
      </c>
      <c r="C212" s="87">
        <v>3</v>
      </c>
      <c r="D212" s="122">
        <v>0.0013279050092074177</v>
      </c>
      <c r="E212" s="122">
        <v>3.1179338350396413</v>
      </c>
      <c r="F212" s="87" t="s">
        <v>3495</v>
      </c>
      <c r="G212" s="87" t="b">
        <v>0</v>
      </c>
      <c r="H212" s="87" t="b">
        <v>0</v>
      </c>
      <c r="I212" s="87" t="b">
        <v>0</v>
      </c>
      <c r="J212" s="87" t="b">
        <v>0</v>
      </c>
      <c r="K212" s="87" t="b">
        <v>0</v>
      </c>
      <c r="L212" s="87" t="b">
        <v>0</v>
      </c>
    </row>
    <row r="213" spans="1:12" ht="15">
      <c r="A213" s="87" t="s">
        <v>3218</v>
      </c>
      <c r="B213" s="87" t="s">
        <v>2988</v>
      </c>
      <c r="C213" s="87">
        <v>3</v>
      </c>
      <c r="D213" s="122">
        <v>0.0013279050092074177</v>
      </c>
      <c r="E213" s="122">
        <v>1.7142414974785125</v>
      </c>
      <c r="F213" s="87" t="s">
        <v>3495</v>
      </c>
      <c r="G213" s="87" t="b">
        <v>0</v>
      </c>
      <c r="H213" s="87" t="b">
        <v>0</v>
      </c>
      <c r="I213" s="87" t="b">
        <v>0</v>
      </c>
      <c r="J213" s="87" t="b">
        <v>0</v>
      </c>
      <c r="K213" s="87" t="b">
        <v>0</v>
      </c>
      <c r="L213" s="87" t="b">
        <v>0</v>
      </c>
    </row>
    <row r="214" spans="1:12" ht="15">
      <c r="A214" s="87" t="s">
        <v>3001</v>
      </c>
      <c r="B214" s="87" t="s">
        <v>3219</v>
      </c>
      <c r="C214" s="87">
        <v>3</v>
      </c>
      <c r="D214" s="122">
        <v>0.0013279050092074177</v>
      </c>
      <c r="E214" s="122">
        <v>2.026853365692309</v>
      </c>
      <c r="F214" s="87" t="s">
        <v>3495</v>
      </c>
      <c r="G214" s="87" t="b">
        <v>0</v>
      </c>
      <c r="H214" s="87" t="b">
        <v>0</v>
      </c>
      <c r="I214" s="87" t="b">
        <v>0</v>
      </c>
      <c r="J214" s="87" t="b">
        <v>0</v>
      </c>
      <c r="K214" s="87" t="b">
        <v>0</v>
      </c>
      <c r="L214" s="87" t="b">
        <v>0</v>
      </c>
    </row>
    <row r="215" spans="1:12" ht="15">
      <c r="A215" s="87" t="s">
        <v>3219</v>
      </c>
      <c r="B215" s="87" t="s">
        <v>3066</v>
      </c>
      <c r="C215" s="87">
        <v>3</v>
      </c>
      <c r="D215" s="122">
        <v>0.0013279050092074177</v>
      </c>
      <c r="E215" s="122">
        <v>2.749957049745047</v>
      </c>
      <c r="F215" s="87" t="s">
        <v>3495</v>
      </c>
      <c r="G215" s="87" t="b">
        <v>0</v>
      </c>
      <c r="H215" s="87" t="b">
        <v>0</v>
      </c>
      <c r="I215" s="87" t="b">
        <v>0</v>
      </c>
      <c r="J215" s="87" t="b">
        <v>0</v>
      </c>
      <c r="K215" s="87" t="b">
        <v>0</v>
      </c>
      <c r="L215" s="87" t="b">
        <v>0</v>
      </c>
    </row>
    <row r="216" spans="1:12" ht="15">
      <c r="A216" s="87" t="s">
        <v>3066</v>
      </c>
      <c r="B216" s="87" t="s">
        <v>3220</v>
      </c>
      <c r="C216" s="87">
        <v>3</v>
      </c>
      <c r="D216" s="122">
        <v>0.0013279050092074177</v>
      </c>
      <c r="E216" s="122">
        <v>2.749957049745047</v>
      </c>
      <c r="F216" s="87" t="s">
        <v>3495</v>
      </c>
      <c r="G216" s="87" t="b">
        <v>0</v>
      </c>
      <c r="H216" s="87" t="b">
        <v>0</v>
      </c>
      <c r="I216" s="87" t="b">
        <v>0</v>
      </c>
      <c r="J216" s="87" t="b">
        <v>0</v>
      </c>
      <c r="K216" s="87" t="b">
        <v>0</v>
      </c>
      <c r="L216" s="87" t="b">
        <v>0</v>
      </c>
    </row>
    <row r="217" spans="1:12" ht="15">
      <c r="A217" s="87" t="s">
        <v>3220</v>
      </c>
      <c r="B217" s="87" t="s">
        <v>3221</v>
      </c>
      <c r="C217" s="87">
        <v>3</v>
      </c>
      <c r="D217" s="122">
        <v>0.0013279050092074177</v>
      </c>
      <c r="E217" s="122">
        <v>3.1179338350396413</v>
      </c>
      <c r="F217" s="87" t="s">
        <v>3495</v>
      </c>
      <c r="G217" s="87" t="b">
        <v>0</v>
      </c>
      <c r="H217" s="87" t="b">
        <v>0</v>
      </c>
      <c r="I217" s="87" t="b">
        <v>0</v>
      </c>
      <c r="J217" s="87" t="b">
        <v>0</v>
      </c>
      <c r="K217" s="87" t="b">
        <v>0</v>
      </c>
      <c r="L217" s="87" t="b">
        <v>0</v>
      </c>
    </row>
    <row r="218" spans="1:12" ht="15">
      <c r="A218" s="87" t="s">
        <v>3221</v>
      </c>
      <c r="B218" s="87" t="s">
        <v>2987</v>
      </c>
      <c r="C218" s="87">
        <v>3</v>
      </c>
      <c r="D218" s="122">
        <v>0.0013279050092074177</v>
      </c>
      <c r="E218" s="122">
        <v>1.6082833554930591</v>
      </c>
      <c r="F218" s="87" t="s">
        <v>3495</v>
      </c>
      <c r="G218" s="87" t="b">
        <v>0</v>
      </c>
      <c r="H218" s="87" t="b">
        <v>0</v>
      </c>
      <c r="I218" s="87" t="b">
        <v>0</v>
      </c>
      <c r="J218" s="87" t="b">
        <v>0</v>
      </c>
      <c r="K218" s="87" t="b">
        <v>0</v>
      </c>
      <c r="L218" s="87" t="b">
        <v>0</v>
      </c>
    </row>
    <row r="219" spans="1:12" ht="15">
      <c r="A219" s="87" t="s">
        <v>2996</v>
      </c>
      <c r="B219" s="87" t="s">
        <v>3222</v>
      </c>
      <c r="C219" s="87">
        <v>3</v>
      </c>
      <c r="D219" s="122">
        <v>0.0013279050092074177</v>
      </c>
      <c r="E219" s="122">
        <v>1.9048590097307903</v>
      </c>
      <c r="F219" s="87" t="s">
        <v>3495</v>
      </c>
      <c r="G219" s="87" t="b">
        <v>0</v>
      </c>
      <c r="H219" s="87" t="b">
        <v>0</v>
      </c>
      <c r="I219" s="87" t="b">
        <v>0</v>
      </c>
      <c r="J219" s="87" t="b">
        <v>0</v>
      </c>
      <c r="K219" s="87" t="b">
        <v>0</v>
      </c>
      <c r="L219" s="87" t="b">
        <v>0</v>
      </c>
    </row>
    <row r="220" spans="1:12" ht="15">
      <c r="A220" s="87" t="s">
        <v>3223</v>
      </c>
      <c r="B220" s="87" t="s">
        <v>3024</v>
      </c>
      <c r="C220" s="87">
        <v>3</v>
      </c>
      <c r="D220" s="122">
        <v>0.0013279050092074177</v>
      </c>
      <c r="E220" s="122">
        <v>2.553662404601079</v>
      </c>
      <c r="F220" s="87" t="s">
        <v>3495</v>
      </c>
      <c r="G220" s="87" t="b">
        <v>0</v>
      </c>
      <c r="H220" s="87" t="b">
        <v>0</v>
      </c>
      <c r="I220" s="87" t="b">
        <v>0</v>
      </c>
      <c r="J220" s="87" t="b">
        <v>0</v>
      </c>
      <c r="K220" s="87" t="b">
        <v>0</v>
      </c>
      <c r="L220" s="87" t="b">
        <v>0</v>
      </c>
    </row>
    <row r="221" spans="1:12" ht="15">
      <c r="A221" s="87" t="s">
        <v>3024</v>
      </c>
      <c r="B221" s="87" t="s">
        <v>428</v>
      </c>
      <c r="C221" s="87">
        <v>3</v>
      </c>
      <c r="D221" s="122">
        <v>0.0013279050092074177</v>
      </c>
      <c r="E221" s="122">
        <v>2.515873843711679</v>
      </c>
      <c r="F221" s="87" t="s">
        <v>3495</v>
      </c>
      <c r="G221" s="87" t="b">
        <v>0</v>
      </c>
      <c r="H221" s="87" t="b">
        <v>0</v>
      </c>
      <c r="I221" s="87" t="b">
        <v>0</v>
      </c>
      <c r="J221" s="87" t="b">
        <v>0</v>
      </c>
      <c r="K221" s="87" t="b">
        <v>0</v>
      </c>
      <c r="L221" s="87" t="b">
        <v>0</v>
      </c>
    </row>
    <row r="222" spans="1:12" ht="15">
      <c r="A222" s="87" t="s">
        <v>428</v>
      </c>
      <c r="B222" s="87" t="s">
        <v>3224</v>
      </c>
      <c r="C222" s="87">
        <v>3</v>
      </c>
      <c r="D222" s="122">
        <v>0.0013279050092074177</v>
      </c>
      <c r="E222" s="122">
        <v>3.1179338350396413</v>
      </c>
      <c r="F222" s="87" t="s">
        <v>3495</v>
      </c>
      <c r="G222" s="87" t="b">
        <v>0</v>
      </c>
      <c r="H222" s="87" t="b">
        <v>0</v>
      </c>
      <c r="I222" s="87" t="b">
        <v>0</v>
      </c>
      <c r="J222" s="87" t="b">
        <v>0</v>
      </c>
      <c r="K222" s="87" t="b">
        <v>1</v>
      </c>
      <c r="L222" s="87" t="b">
        <v>0</v>
      </c>
    </row>
    <row r="223" spans="1:12" ht="15">
      <c r="A223" s="87" t="s">
        <v>3224</v>
      </c>
      <c r="B223" s="87" t="s">
        <v>3225</v>
      </c>
      <c r="C223" s="87">
        <v>3</v>
      </c>
      <c r="D223" s="122">
        <v>0.0013279050092074177</v>
      </c>
      <c r="E223" s="122">
        <v>3.1179338350396413</v>
      </c>
      <c r="F223" s="87" t="s">
        <v>3495</v>
      </c>
      <c r="G223" s="87" t="b">
        <v>0</v>
      </c>
      <c r="H223" s="87" t="b">
        <v>1</v>
      </c>
      <c r="I223" s="87" t="b">
        <v>0</v>
      </c>
      <c r="J223" s="87" t="b">
        <v>0</v>
      </c>
      <c r="K223" s="87" t="b">
        <v>0</v>
      </c>
      <c r="L223" s="87" t="b">
        <v>0</v>
      </c>
    </row>
    <row r="224" spans="1:12" ht="15">
      <c r="A224" s="87" t="s">
        <v>3225</v>
      </c>
      <c r="B224" s="87" t="s">
        <v>3066</v>
      </c>
      <c r="C224" s="87">
        <v>3</v>
      </c>
      <c r="D224" s="122">
        <v>0.0013279050092074177</v>
      </c>
      <c r="E224" s="122">
        <v>2.749957049745047</v>
      </c>
      <c r="F224" s="87" t="s">
        <v>3495</v>
      </c>
      <c r="G224" s="87" t="b">
        <v>0</v>
      </c>
      <c r="H224" s="87" t="b">
        <v>0</v>
      </c>
      <c r="I224" s="87" t="b">
        <v>0</v>
      </c>
      <c r="J224" s="87" t="b">
        <v>0</v>
      </c>
      <c r="K224" s="87" t="b">
        <v>0</v>
      </c>
      <c r="L224" s="87" t="b">
        <v>0</v>
      </c>
    </row>
    <row r="225" spans="1:12" ht="15">
      <c r="A225" s="87" t="s">
        <v>3066</v>
      </c>
      <c r="B225" s="87" t="s">
        <v>3226</v>
      </c>
      <c r="C225" s="87">
        <v>3</v>
      </c>
      <c r="D225" s="122">
        <v>0.0013279050092074177</v>
      </c>
      <c r="E225" s="122">
        <v>2.749957049745047</v>
      </c>
      <c r="F225" s="87" t="s">
        <v>3495</v>
      </c>
      <c r="G225" s="87" t="b">
        <v>0</v>
      </c>
      <c r="H225" s="87" t="b">
        <v>0</v>
      </c>
      <c r="I225" s="87" t="b">
        <v>0</v>
      </c>
      <c r="J225" s="87" t="b">
        <v>0</v>
      </c>
      <c r="K225" s="87" t="b">
        <v>0</v>
      </c>
      <c r="L225" s="87" t="b">
        <v>0</v>
      </c>
    </row>
    <row r="226" spans="1:12" ht="15">
      <c r="A226" s="87" t="s">
        <v>3226</v>
      </c>
      <c r="B226" s="87" t="s">
        <v>3009</v>
      </c>
      <c r="C226" s="87">
        <v>3</v>
      </c>
      <c r="D226" s="122">
        <v>0.0013279050092074177</v>
      </c>
      <c r="E226" s="122">
        <v>2.390935107103379</v>
      </c>
      <c r="F226" s="87" t="s">
        <v>3495</v>
      </c>
      <c r="G226" s="87" t="b">
        <v>0</v>
      </c>
      <c r="H226" s="87" t="b">
        <v>0</v>
      </c>
      <c r="I226" s="87" t="b">
        <v>0</v>
      </c>
      <c r="J226" s="87" t="b">
        <v>0</v>
      </c>
      <c r="K226" s="87" t="b">
        <v>0</v>
      </c>
      <c r="L226" s="87" t="b">
        <v>0</v>
      </c>
    </row>
    <row r="227" spans="1:12" ht="15">
      <c r="A227" s="87" t="s">
        <v>3003</v>
      </c>
      <c r="B227" s="87" t="s">
        <v>3227</v>
      </c>
      <c r="C227" s="87">
        <v>3</v>
      </c>
      <c r="D227" s="122">
        <v>0.0013279050092074177</v>
      </c>
      <c r="E227" s="122">
        <v>2.1636913256003165</v>
      </c>
      <c r="F227" s="87" t="s">
        <v>3495</v>
      </c>
      <c r="G227" s="87" t="b">
        <v>0</v>
      </c>
      <c r="H227" s="87" t="b">
        <v>0</v>
      </c>
      <c r="I227" s="87" t="b">
        <v>0</v>
      </c>
      <c r="J227" s="87" t="b">
        <v>1</v>
      </c>
      <c r="K227" s="87" t="b">
        <v>0</v>
      </c>
      <c r="L227" s="87" t="b">
        <v>0</v>
      </c>
    </row>
    <row r="228" spans="1:12" ht="15">
      <c r="A228" s="87" t="s">
        <v>3227</v>
      </c>
      <c r="B228" s="87" t="s">
        <v>3127</v>
      </c>
      <c r="C228" s="87">
        <v>3</v>
      </c>
      <c r="D228" s="122">
        <v>0.0013279050092074177</v>
      </c>
      <c r="E228" s="122">
        <v>2.896085085423285</v>
      </c>
      <c r="F228" s="87" t="s">
        <v>3495</v>
      </c>
      <c r="G228" s="87" t="b">
        <v>1</v>
      </c>
      <c r="H228" s="87" t="b">
        <v>0</v>
      </c>
      <c r="I228" s="87" t="b">
        <v>0</v>
      </c>
      <c r="J228" s="87" t="b">
        <v>0</v>
      </c>
      <c r="K228" s="87" t="b">
        <v>0</v>
      </c>
      <c r="L228" s="87" t="b">
        <v>0</v>
      </c>
    </row>
    <row r="229" spans="1:12" ht="15">
      <c r="A229" s="87" t="s">
        <v>3127</v>
      </c>
      <c r="B229" s="87" t="s">
        <v>3024</v>
      </c>
      <c r="C229" s="87">
        <v>3</v>
      </c>
      <c r="D229" s="122">
        <v>0.0013279050092074177</v>
      </c>
      <c r="E229" s="122">
        <v>2.3318136549847224</v>
      </c>
      <c r="F229" s="87" t="s">
        <v>3495</v>
      </c>
      <c r="G229" s="87" t="b">
        <v>0</v>
      </c>
      <c r="H229" s="87" t="b">
        <v>0</v>
      </c>
      <c r="I229" s="87" t="b">
        <v>0</v>
      </c>
      <c r="J229" s="87" t="b">
        <v>0</v>
      </c>
      <c r="K229" s="87" t="b">
        <v>0</v>
      </c>
      <c r="L229" s="87" t="b">
        <v>0</v>
      </c>
    </row>
    <row r="230" spans="1:12" ht="15">
      <c r="A230" s="87" t="s">
        <v>3024</v>
      </c>
      <c r="B230" s="87" t="s">
        <v>3228</v>
      </c>
      <c r="C230" s="87">
        <v>3</v>
      </c>
      <c r="D230" s="122">
        <v>0.0013279050092074177</v>
      </c>
      <c r="E230" s="122">
        <v>2.515873843711679</v>
      </c>
      <c r="F230" s="87" t="s">
        <v>3495</v>
      </c>
      <c r="G230" s="87" t="b">
        <v>0</v>
      </c>
      <c r="H230" s="87" t="b">
        <v>0</v>
      </c>
      <c r="I230" s="87" t="b">
        <v>0</v>
      </c>
      <c r="J230" s="87" t="b">
        <v>0</v>
      </c>
      <c r="K230" s="87" t="b">
        <v>0</v>
      </c>
      <c r="L230" s="87" t="b">
        <v>0</v>
      </c>
    </row>
    <row r="231" spans="1:12" ht="15">
      <c r="A231" s="87" t="s">
        <v>3228</v>
      </c>
      <c r="B231" s="87" t="s">
        <v>3229</v>
      </c>
      <c r="C231" s="87">
        <v>3</v>
      </c>
      <c r="D231" s="122">
        <v>0.0013279050092074177</v>
      </c>
      <c r="E231" s="122">
        <v>3.1179338350396413</v>
      </c>
      <c r="F231" s="87" t="s">
        <v>3495</v>
      </c>
      <c r="G231" s="87" t="b">
        <v>0</v>
      </c>
      <c r="H231" s="87" t="b">
        <v>0</v>
      </c>
      <c r="I231" s="87" t="b">
        <v>0</v>
      </c>
      <c r="J231" s="87" t="b">
        <v>0</v>
      </c>
      <c r="K231" s="87" t="b">
        <v>0</v>
      </c>
      <c r="L231" s="87" t="b">
        <v>0</v>
      </c>
    </row>
    <row r="232" spans="1:12" ht="15">
      <c r="A232" s="87" t="s">
        <v>3229</v>
      </c>
      <c r="B232" s="87" t="s">
        <v>3230</v>
      </c>
      <c r="C232" s="87">
        <v>3</v>
      </c>
      <c r="D232" s="122">
        <v>0.0013279050092074177</v>
      </c>
      <c r="E232" s="122">
        <v>3.1179338350396413</v>
      </c>
      <c r="F232" s="87" t="s">
        <v>3495</v>
      </c>
      <c r="G232" s="87" t="b">
        <v>0</v>
      </c>
      <c r="H232" s="87" t="b">
        <v>0</v>
      </c>
      <c r="I232" s="87" t="b">
        <v>0</v>
      </c>
      <c r="J232" s="87" t="b">
        <v>0</v>
      </c>
      <c r="K232" s="87" t="b">
        <v>0</v>
      </c>
      <c r="L232" s="87" t="b">
        <v>0</v>
      </c>
    </row>
    <row r="233" spans="1:12" ht="15">
      <c r="A233" s="87" t="s">
        <v>3230</v>
      </c>
      <c r="B233" s="87" t="s">
        <v>3231</v>
      </c>
      <c r="C233" s="87">
        <v>3</v>
      </c>
      <c r="D233" s="122">
        <v>0.0013279050092074177</v>
      </c>
      <c r="E233" s="122">
        <v>3.1179338350396413</v>
      </c>
      <c r="F233" s="87" t="s">
        <v>3495</v>
      </c>
      <c r="G233" s="87" t="b">
        <v>0</v>
      </c>
      <c r="H233" s="87" t="b">
        <v>0</v>
      </c>
      <c r="I233" s="87" t="b">
        <v>0</v>
      </c>
      <c r="J233" s="87" t="b">
        <v>0</v>
      </c>
      <c r="K233" s="87" t="b">
        <v>0</v>
      </c>
      <c r="L233" s="87" t="b">
        <v>0</v>
      </c>
    </row>
    <row r="234" spans="1:12" ht="15">
      <c r="A234" s="87" t="s">
        <v>3231</v>
      </c>
      <c r="B234" s="87" t="s">
        <v>3232</v>
      </c>
      <c r="C234" s="87">
        <v>3</v>
      </c>
      <c r="D234" s="122">
        <v>0.0013279050092074177</v>
      </c>
      <c r="E234" s="122">
        <v>3.1179338350396413</v>
      </c>
      <c r="F234" s="87" t="s">
        <v>3495</v>
      </c>
      <c r="G234" s="87" t="b">
        <v>0</v>
      </c>
      <c r="H234" s="87" t="b">
        <v>0</v>
      </c>
      <c r="I234" s="87" t="b">
        <v>0</v>
      </c>
      <c r="J234" s="87" t="b">
        <v>0</v>
      </c>
      <c r="K234" s="87" t="b">
        <v>0</v>
      </c>
      <c r="L234" s="87" t="b">
        <v>0</v>
      </c>
    </row>
    <row r="235" spans="1:12" ht="15">
      <c r="A235" s="87" t="s">
        <v>3232</v>
      </c>
      <c r="B235" s="87" t="s">
        <v>3233</v>
      </c>
      <c r="C235" s="87">
        <v>3</v>
      </c>
      <c r="D235" s="122">
        <v>0.0013279050092074177</v>
      </c>
      <c r="E235" s="122">
        <v>3.1179338350396413</v>
      </c>
      <c r="F235" s="87" t="s">
        <v>3495</v>
      </c>
      <c r="G235" s="87" t="b">
        <v>0</v>
      </c>
      <c r="H235" s="87" t="b">
        <v>0</v>
      </c>
      <c r="I235" s="87" t="b">
        <v>0</v>
      </c>
      <c r="J235" s="87" t="b">
        <v>0</v>
      </c>
      <c r="K235" s="87" t="b">
        <v>0</v>
      </c>
      <c r="L235" s="87" t="b">
        <v>0</v>
      </c>
    </row>
    <row r="236" spans="1:12" ht="15">
      <c r="A236" s="87" t="s">
        <v>3233</v>
      </c>
      <c r="B236" s="87" t="s">
        <v>3164</v>
      </c>
      <c r="C236" s="87">
        <v>3</v>
      </c>
      <c r="D236" s="122">
        <v>0.0013279050092074177</v>
      </c>
      <c r="E236" s="122">
        <v>2.9929950984313414</v>
      </c>
      <c r="F236" s="87" t="s">
        <v>3495</v>
      </c>
      <c r="G236" s="87" t="b">
        <v>0</v>
      </c>
      <c r="H236" s="87" t="b">
        <v>0</v>
      </c>
      <c r="I236" s="87" t="b">
        <v>0</v>
      </c>
      <c r="J236" s="87" t="b">
        <v>0</v>
      </c>
      <c r="K236" s="87" t="b">
        <v>0</v>
      </c>
      <c r="L236" s="87" t="b">
        <v>0</v>
      </c>
    </row>
    <row r="237" spans="1:12" ht="15">
      <c r="A237" s="87" t="s">
        <v>3164</v>
      </c>
      <c r="B237" s="87" t="s">
        <v>3005</v>
      </c>
      <c r="C237" s="87">
        <v>3</v>
      </c>
      <c r="D237" s="122">
        <v>0.0013279050092074177</v>
      </c>
      <c r="E237" s="122">
        <v>2.127693672328798</v>
      </c>
      <c r="F237" s="87" t="s">
        <v>3495</v>
      </c>
      <c r="G237" s="87" t="b">
        <v>0</v>
      </c>
      <c r="H237" s="87" t="b">
        <v>0</v>
      </c>
      <c r="I237" s="87" t="b">
        <v>0</v>
      </c>
      <c r="J237" s="87" t="b">
        <v>0</v>
      </c>
      <c r="K237" s="87" t="b">
        <v>0</v>
      </c>
      <c r="L237" s="87" t="b">
        <v>0</v>
      </c>
    </row>
    <row r="238" spans="1:12" ht="15">
      <c r="A238" s="87" t="s">
        <v>2986</v>
      </c>
      <c r="B238" s="87" t="s">
        <v>3239</v>
      </c>
      <c r="C238" s="87">
        <v>3</v>
      </c>
      <c r="D238" s="122">
        <v>0.0013279050092074177</v>
      </c>
      <c r="E238" s="122">
        <v>1.3749470017192489</v>
      </c>
      <c r="F238" s="87" t="s">
        <v>3495</v>
      </c>
      <c r="G238" s="87" t="b">
        <v>0</v>
      </c>
      <c r="H238" s="87" t="b">
        <v>0</v>
      </c>
      <c r="I238" s="87" t="b">
        <v>0</v>
      </c>
      <c r="J238" s="87" t="b">
        <v>0</v>
      </c>
      <c r="K238" s="87" t="b">
        <v>0</v>
      </c>
      <c r="L238" s="87" t="b">
        <v>0</v>
      </c>
    </row>
    <row r="239" spans="1:12" ht="15">
      <c r="A239" s="87" t="s">
        <v>3107</v>
      </c>
      <c r="B239" s="87" t="s">
        <v>3246</v>
      </c>
      <c r="C239" s="87">
        <v>3</v>
      </c>
      <c r="D239" s="122">
        <v>0.0013279050092074177</v>
      </c>
      <c r="E239" s="122">
        <v>2.8169038393756605</v>
      </c>
      <c r="F239" s="87" t="s">
        <v>3495</v>
      </c>
      <c r="G239" s="87" t="b">
        <v>0</v>
      </c>
      <c r="H239" s="87" t="b">
        <v>0</v>
      </c>
      <c r="I239" s="87" t="b">
        <v>0</v>
      </c>
      <c r="J239" s="87" t="b">
        <v>0</v>
      </c>
      <c r="K239" s="87" t="b">
        <v>0</v>
      </c>
      <c r="L239" s="87" t="b">
        <v>0</v>
      </c>
    </row>
    <row r="240" spans="1:12" ht="15">
      <c r="A240" s="87" t="s">
        <v>3246</v>
      </c>
      <c r="B240" s="87" t="s">
        <v>2988</v>
      </c>
      <c r="C240" s="87">
        <v>3</v>
      </c>
      <c r="D240" s="122">
        <v>0.0013279050092074177</v>
      </c>
      <c r="E240" s="122">
        <v>1.7142414974785125</v>
      </c>
      <c r="F240" s="87" t="s">
        <v>3495</v>
      </c>
      <c r="G240" s="87" t="b">
        <v>0</v>
      </c>
      <c r="H240" s="87" t="b">
        <v>0</v>
      </c>
      <c r="I240" s="87" t="b">
        <v>0</v>
      </c>
      <c r="J240" s="87" t="b">
        <v>0</v>
      </c>
      <c r="K240" s="87" t="b">
        <v>0</v>
      </c>
      <c r="L240" s="87" t="b">
        <v>0</v>
      </c>
    </row>
    <row r="241" spans="1:12" ht="15">
      <c r="A241" s="87" t="s">
        <v>3001</v>
      </c>
      <c r="B241" s="87" t="s">
        <v>3028</v>
      </c>
      <c r="C241" s="87">
        <v>3</v>
      </c>
      <c r="D241" s="122">
        <v>0.0013279050092074177</v>
      </c>
      <c r="E241" s="122">
        <v>1.5039746204119713</v>
      </c>
      <c r="F241" s="87" t="s">
        <v>3495</v>
      </c>
      <c r="G241" s="87" t="b">
        <v>0</v>
      </c>
      <c r="H241" s="87" t="b">
        <v>0</v>
      </c>
      <c r="I241" s="87" t="b">
        <v>0</v>
      </c>
      <c r="J241" s="87" t="b">
        <v>0</v>
      </c>
      <c r="K241" s="87" t="b">
        <v>0</v>
      </c>
      <c r="L241" s="87" t="b">
        <v>0</v>
      </c>
    </row>
    <row r="242" spans="1:12" ht="15">
      <c r="A242" s="87" t="s">
        <v>3006</v>
      </c>
      <c r="B242" s="87" t="s">
        <v>3247</v>
      </c>
      <c r="C242" s="87">
        <v>3</v>
      </c>
      <c r="D242" s="122">
        <v>0.0013279050092074177</v>
      </c>
      <c r="E242" s="122">
        <v>2.272835795025385</v>
      </c>
      <c r="F242" s="87" t="s">
        <v>3495</v>
      </c>
      <c r="G242" s="87" t="b">
        <v>0</v>
      </c>
      <c r="H242" s="87" t="b">
        <v>0</v>
      </c>
      <c r="I242" s="87" t="b">
        <v>0</v>
      </c>
      <c r="J242" s="87" t="b">
        <v>0</v>
      </c>
      <c r="K242" s="87" t="b">
        <v>0</v>
      </c>
      <c r="L242" s="87" t="b">
        <v>0</v>
      </c>
    </row>
    <row r="243" spans="1:12" ht="15">
      <c r="A243" s="87" t="s">
        <v>3247</v>
      </c>
      <c r="B243" s="87" t="s">
        <v>3248</v>
      </c>
      <c r="C243" s="87">
        <v>3</v>
      </c>
      <c r="D243" s="122">
        <v>0.0013279050092074177</v>
      </c>
      <c r="E243" s="122">
        <v>3.1179338350396413</v>
      </c>
      <c r="F243" s="87" t="s">
        <v>3495</v>
      </c>
      <c r="G243" s="87" t="b">
        <v>0</v>
      </c>
      <c r="H243" s="87" t="b">
        <v>0</v>
      </c>
      <c r="I243" s="87" t="b">
        <v>0</v>
      </c>
      <c r="J243" s="87" t="b">
        <v>0</v>
      </c>
      <c r="K243" s="87" t="b">
        <v>0</v>
      </c>
      <c r="L243" s="87" t="b">
        <v>0</v>
      </c>
    </row>
    <row r="244" spans="1:12" ht="15">
      <c r="A244" s="87" t="s">
        <v>3248</v>
      </c>
      <c r="B244" s="87" t="s">
        <v>3249</v>
      </c>
      <c r="C244" s="87">
        <v>3</v>
      </c>
      <c r="D244" s="122">
        <v>0.0013279050092074177</v>
      </c>
      <c r="E244" s="122">
        <v>3.1179338350396413</v>
      </c>
      <c r="F244" s="87" t="s">
        <v>3495</v>
      </c>
      <c r="G244" s="87" t="b">
        <v>0</v>
      </c>
      <c r="H244" s="87" t="b">
        <v>0</v>
      </c>
      <c r="I244" s="87" t="b">
        <v>0</v>
      </c>
      <c r="J244" s="87" t="b">
        <v>0</v>
      </c>
      <c r="K244" s="87" t="b">
        <v>0</v>
      </c>
      <c r="L244" s="87" t="b">
        <v>0</v>
      </c>
    </row>
    <row r="245" spans="1:12" ht="15">
      <c r="A245" s="87" t="s">
        <v>3249</v>
      </c>
      <c r="B245" s="87" t="s">
        <v>3109</v>
      </c>
      <c r="C245" s="87">
        <v>3</v>
      </c>
      <c r="D245" s="122">
        <v>0.0013279050092074177</v>
      </c>
      <c r="E245" s="122">
        <v>2.896085085423285</v>
      </c>
      <c r="F245" s="87" t="s">
        <v>3495</v>
      </c>
      <c r="G245" s="87" t="b">
        <v>0</v>
      </c>
      <c r="H245" s="87" t="b">
        <v>0</v>
      </c>
      <c r="I245" s="87" t="b">
        <v>0</v>
      </c>
      <c r="J245" s="87" t="b">
        <v>0</v>
      </c>
      <c r="K245" s="87" t="b">
        <v>0</v>
      </c>
      <c r="L245" s="87" t="b">
        <v>0</v>
      </c>
    </row>
    <row r="246" spans="1:12" ht="15">
      <c r="A246" s="87" t="s">
        <v>3109</v>
      </c>
      <c r="B246" s="87" t="s">
        <v>3250</v>
      </c>
      <c r="C246" s="87">
        <v>3</v>
      </c>
      <c r="D246" s="122">
        <v>0.0013279050092074177</v>
      </c>
      <c r="E246" s="122">
        <v>2.896085085423285</v>
      </c>
      <c r="F246" s="87" t="s">
        <v>3495</v>
      </c>
      <c r="G246" s="87" t="b">
        <v>0</v>
      </c>
      <c r="H246" s="87" t="b">
        <v>0</v>
      </c>
      <c r="I246" s="87" t="b">
        <v>0</v>
      </c>
      <c r="J246" s="87" t="b">
        <v>0</v>
      </c>
      <c r="K246" s="87" t="b">
        <v>0</v>
      </c>
      <c r="L246" s="87" t="b">
        <v>0</v>
      </c>
    </row>
    <row r="247" spans="1:12" ht="15">
      <c r="A247" s="87" t="s">
        <v>3250</v>
      </c>
      <c r="B247" s="87" t="s">
        <v>3075</v>
      </c>
      <c r="C247" s="87">
        <v>3</v>
      </c>
      <c r="D247" s="122">
        <v>0.0013279050092074177</v>
      </c>
      <c r="E247" s="122">
        <v>2.8169038393756605</v>
      </c>
      <c r="F247" s="87" t="s">
        <v>3495</v>
      </c>
      <c r="G247" s="87" t="b">
        <v>0</v>
      </c>
      <c r="H247" s="87" t="b">
        <v>0</v>
      </c>
      <c r="I247" s="87" t="b">
        <v>0</v>
      </c>
      <c r="J247" s="87" t="b">
        <v>0</v>
      </c>
      <c r="K247" s="87" t="b">
        <v>0</v>
      </c>
      <c r="L247" s="87" t="b">
        <v>0</v>
      </c>
    </row>
    <row r="248" spans="1:12" ht="15">
      <c r="A248" s="87" t="s">
        <v>3251</v>
      </c>
      <c r="B248" s="87" t="s">
        <v>3252</v>
      </c>
      <c r="C248" s="87">
        <v>3</v>
      </c>
      <c r="D248" s="122">
        <v>0.0013279050092074177</v>
      </c>
      <c r="E248" s="122">
        <v>3.1179338350396413</v>
      </c>
      <c r="F248" s="87" t="s">
        <v>3495</v>
      </c>
      <c r="G248" s="87" t="b">
        <v>0</v>
      </c>
      <c r="H248" s="87" t="b">
        <v>0</v>
      </c>
      <c r="I248" s="87" t="b">
        <v>0</v>
      </c>
      <c r="J248" s="87" t="b">
        <v>0</v>
      </c>
      <c r="K248" s="87" t="b">
        <v>0</v>
      </c>
      <c r="L248" s="87" t="b">
        <v>0</v>
      </c>
    </row>
    <row r="249" spans="1:12" ht="15">
      <c r="A249" s="87" t="s">
        <v>3252</v>
      </c>
      <c r="B249" s="87" t="s">
        <v>1574</v>
      </c>
      <c r="C249" s="87">
        <v>3</v>
      </c>
      <c r="D249" s="122">
        <v>0.0013279050092074177</v>
      </c>
      <c r="E249" s="122">
        <v>3.1179338350396413</v>
      </c>
      <c r="F249" s="87" t="s">
        <v>3495</v>
      </c>
      <c r="G249" s="87" t="b">
        <v>0</v>
      </c>
      <c r="H249" s="87" t="b">
        <v>0</v>
      </c>
      <c r="I249" s="87" t="b">
        <v>0</v>
      </c>
      <c r="J249" s="87" t="b">
        <v>0</v>
      </c>
      <c r="K249" s="87" t="b">
        <v>0</v>
      </c>
      <c r="L249" s="87" t="b">
        <v>0</v>
      </c>
    </row>
    <row r="250" spans="1:12" ht="15">
      <c r="A250" s="87" t="s">
        <v>1574</v>
      </c>
      <c r="B250" s="87" t="s">
        <v>3253</v>
      </c>
      <c r="C250" s="87">
        <v>3</v>
      </c>
      <c r="D250" s="122">
        <v>0.0013279050092074177</v>
      </c>
      <c r="E250" s="122">
        <v>3.1179338350396413</v>
      </c>
      <c r="F250" s="87" t="s">
        <v>3495</v>
      </c>
      <c r="G250" s="87" t="b">
        <v>0</v>
      </c>
      <c r="H250" s="87" t="b">
        <v>0</v>
      </c>
      <c r="I250" s="87" t="b">
        <v>0</v>
      </c>
      <c r="J250" s="87" t="b">
        <v>0</v>
      </c>
      <c r="K250" s="87" t="b">
        <v>0</v>
      </c>
      <c r="L250" s="87" t="b">
        <v>0</v>
      </c>
    </row>
    <row r="251" spans="1:12" ht="15">
      <c r="A251" s="87" t="s">
        <v>3253</v>
      </c>
      <c r="B251" s="87" t="s">
        <v>3254</v>
      </c>
      <c r="C251" s="87">
        <v>3</v>
      </c>
      <c r="D251" s="122">
        <v>0.0013279050092074177</v>
      </c>
      <c r="E251" s="122">
        <v>3.1179338350396413</v>
      </c>
      <c r="F251" s="87" t="s">
        <v>3495</v>
      </c>
      <c r="G251" s="87" t="b">
        <v>0</v>
      </c>
      <c r="H251" s="87" t="b">
        <v>0</v>
      </c>
      <c r="I251" s="87" t="b">
        <v>0</v>
      </c>
      <c r="J251" s="87" t="b">
        <v>0</v>
      </c>
      <c r="K251" s="87" t="b">
        <v>0</v>
      </c>
      <c r="L251" s="87" t="b">
        <v>0</v>
      </c>
    </row>
    <row r="252" spans="1:12" ht="15">
      <c r="A252" s="87" t="s">
        <v>3254</v>
      </c>
      <c r="B252" s="87" t="s">
        <v>3255</v>
      </c>
      <c r="C252" s="87">
        <v>3</v>
      </c>
      <c r="D252" s="122">
        <v>0.0013279050092074177</v>
      </c>
      <c r="E252" s="122">
        <v>3.1179338350396413</v>
      </c>
      <c r="F252" s="87" t="s">
        <v>3495</v>
      </c>
      <c r="G252" s="87" t="b">
        <v>0</v>
      </c>
      <c r="H252" s="87" t="b">
        <v>0</v>
      </c>
      <c r="I252" s="87" t="b">
        <v>0</v>
      </c>
      <c r="J252" s="87" t="b">
        <v>0</v>
      </c>
      <c r="K252" s="87" t="b">
        <v>0</v>
      </c>
      <c r="L252" s="87" t="b">
        <v>0</v>
      </c>
    </row>
    <row r="253" spans="1:12" ht="15">
      <c r="A253" s="87" t="s">
        <v>3255</v>
      </c>
      <c r="B253" s="87" t="s">
        <v>3069</v>
      </c>
      <c r="C253" s="87">
        <v>3</v>
      </c>
      <c r="D253" s="122">
        <v>0.0013279050092074177</v>
      </c>
      <c r="E253" s="122">
        <v>2.749957049745047</v>
      </c>
      <c r="F253" s="87" t="s">
        <v>3495</v>
      </c>
      <c r="G253" s="87" t="b">
        <v>0</v>
      </c>
      <c r="H253" s="87" t="b">
        <v>0</v>
      </c>
      <c r="I253" s="87" t="b">
        <v>0</v>
      </c>
      <c r="J253" s="87" t="b">
        <v>0</v>
      </c>
      <c r="K253" s="87" t="b">
        <v>0</v>
      </c>
      <c r="L253" s="87" t="b">
        <v>0</v>
      </c>
    </row>
    <row r="254" spans="1:12" ht="15">
      <c r="A254" s="87" t="s">
        <v>3069</v>
      </c>
      <c r="B254" s="87" t="s">
        <v>3256</v>
      </c>
      <c r="C254" s="87">
        <v>3</v>
      </c>
      <c r="D254" s="122">
        <v>0.0013279050092074177</v>
      </c>
      <c r="E254" s="122">
        <v>2.749957049745047</v>
      </c>
      <c r="F254" s="87" t="s">
        <v>3495</v>
      </c>
      <c r="G254" s="87" t="b">
        <v>0</v>
      </c>
      <c r="H254" s="87" t="b">
        <v>0</v>
      </c>
      <c r="I254" s="87" t="b">
        <v>0</v>
      </c>
      <c r="J254" s="87" t="b">
        <v>0</v>
      </c>
      <c r="K254" s="87" t="b">
        <v>0</v>
      </c>
      <c r="L254" s="87" t="b">
        <v>0</v>
      </c>
    </row>
    <row r="255" spans="1:12" ht="15">
      <c r="A255" s="87" t="s">
        <v>3256</v>
      </c>
      <c r="B255" s="87" t="s">
        <v>3257</v>
      </c>
      <c r="C255" s="87">
        <v>3</v>
      </c>
      <c r="D255" s="122">
        <v>0.0013279050092074177</v>
      </c>
      <c r="E255" s="122">
        <v>3.1179338350396413</v>
      </c>
      <c r="F255" s="87" t="s">
        <v>3495</v>
      </c>
      <c r="G255" s="87" t="b">
        <v>0</v>
      </c>
      <c r="H255" s="87" t="b">
        <v>0</v>
      </c>
      <c r="I255" s="87" t="b">
        <v>0</v>
      </c>
      <c r="J255" s="87" t="b">
        <v>0</v>
      </c>
      <c r="K255" s="87" t="b">
        <v>0</v>
      </c>
      <c r="L255" s="87" t="b">
        <v>0</v>
      </c>
    </row>
    <row r="256" spans="1:12" ht="15">
      <c r="A256" s="87" t="s">
        <v>3257</v>
      </c>
      <c r="B256" s="87" t="s">
        <v>3258</v>
      </c>
      <c r="C256" s="87">
        <v>3</v>
      </c>
      <c r="D256" s="122">
        <v>0.0013279050092074177</v>
      </c>
      <c r="E256" s="122">
        <v>3.1179338350396413</v>
      </c>
      <c r="F256" s="87" t="s">
        <v>3495</v>
      </c>
      <c r="G256" s="87" t="b">
        <v>0</v>
      </c>
      <c r="H256" s="87" t="b">
        <v>0</v>
      </c>
      <c r="I256" s="87" t="b">
        <v>0</v>
      </c>
      <c r="J256" s="87" t="b">
        <v>0</v>
      </c>
      <c r="K256" s="87" t="b">
        <v>0</v>
      </c>
      <c r="L256" s="87" t="b">
        <v>0</v>
      </c>
    </row>
    <row r="257" spans="1:12" ht="15">
      <c r="A257" s="87" t="s">
        <v>3258</v>
      </c>
      <c r="B257" s="87" t="s">
        <v>3259</v>
      </c>
      <c r="C257" s="87">
        <v>3</v>
      </c>
      <c r="D257" s="122">
        <v>0.0013279050092074177</v>
      </c>
      <c r="E257" s="122">
        <v>3.1179338350396413</v>
      </c>
      <c r="F257" s="87" t="s">
        <v>3495</v>
      </c>
      <c r="G257" s="87" t="b">
        <v>0</v>
      </c>
      <c r="H257" s="87" t="b">
        <v>0</v>
      </c>
      <c r="I257" s="87" t="b">
        <v>0</v>
      </c>
      <c r="J257" s="87" t="b">
        <v>0</v>
      </c>
      <c r="K257" s="87" t="b">
        <v>0</v>
      </c>
      <c r="L257" s="87" t="b">
        <v>0</v>
      </c>
    </row>
    <row r="258" spans="1:12" ht="15">
      <c r="A258" s="87" t="s">
        <v>3259</v>
      </c>
      <c r="B258" s="87" t="s">
        <v>3260</v>
      </c>
      <c r="C258" s="87">
        <v>3</v>
      </c>
      <c r="D258" s="122">
        <v>0.0013279050092074177</v>
      </c>
      <c r="E258" s="122">
        <v>3.1179338350396413</v>
      </c>
      <c r="F258" s="87" t="s">
        <v>3495</v>
      </c>
      <c r="G258" s="87" t="b">
        <v>0</v>
      </c>
      <c r="H258" s="87" t="b">
        <v>0</v>
      </c>
      <c r="I258" s="87" t="b">
        <v>0</v>
      </c>
      <c r="J258" s="87" t="b">
        <v>0</v>
      </c>
      <c r="K258" s="87" t="b">
        <v>0</v>
      </c>
      <c r="L258" s="87" t="b">
        <v>0</v>
      </c>
    </row>
    <row r="259" spans="1:12" ht="15">
      <c r="A259" s="87" t="s">
        <v>3260</v>
      </c>
      <c r="B259" s="87" t="s">
        <v>3131</v>
      </c>
      <c r="C259" s="87">
        <v>3</v>
      </c>
      <c r="D259" s="122">
        <v>0.0013279050092074177</v>
      </c>
      <c r="E259" s="122">
        <v>2.896085085423285</v>
      </c>
      <c r="F259" s="87" t="s">
        <v>3495</v>
      </c>
      <c r="G259" s="87" t="b">
        <v>0</v>
      </c>
      <c r="H259" s="87" t="b">
        <v>0</v>
      </c>
      <c r="I259" s="87" t="b">
        <v>0</v>
      </c>
      <c r="J259" s="87" t="b">
        <v>0</v>
      </c>
      <c r="K259" s="87" t="b">
        <v>0</v>
      </c>
      <c r="L259" s="87" t="b">
        <v>0</v>
      </c>
    </row>
    <row r="260" spans="1:12" ht="15">
      <c r="A260" s="87" t="s">
        <v>3132</v>
      </c>
      <c r="B260" s="87" t="s">
        <v>3261</v>
      </c>
      <c r="C260" s="87">
        <v>3</v>
      </c>
      <c r="D260" s="122">
        <v>0.0013279050092074177</v>
      </c>
      <c r="E260" s="122">
        <v>2.896085085423285</v>
      </c>
      <c r="F260" s="87" t="s">
        <v>3495</v>
      </c>
      <c r="G260" s="87" t="b">
        <v>0</v>
      </c>
      <c r="H260" s="87" t="b">
        <v>0</v>
      </c>
      <c r="I260" s="87" t="b">
        <v>0</v>
      </c>
      <c r="J260" s="87" t="b">
        <v>0</v>
      </c>
      <c r="K260" s="87" t="b">
        <v>0</v>
      </c>
      <c r="L260" s="87" t="b">
        <v>0</v>
      </c>
    </row>
    <row r="261" spans="1:12" ht="15">
      <c r="A261" s="87" t="s">
        <v>3261</v>
      </c>
      <c r="B261" s="87" t="s">
        <v>3133</v>
      </c>
      <c r="C261" s="87">
        <v>3</v>
      </c>
      <c r="D261" s="122">
        <v>0.0013279050092074177</v>
      </c>
      <c r="E261" s="122">
        <v>2.896085085423285</v>
      </c>
      <c r="F261" s="87" t="s">
        <v>3495</v>
      </c>
      <c r="G261" s="87" t="b">
        <v>0</v>
      </c>
      <c r="H261" s="87" t="b">
        <v>0</v>
      </c>
      <c r="I261" s="87" t="b">
        <v>0</v>
      </c>
      <c r="J261" s="87" t="b">
        <v>0</v>
      </c>
      <c r="K261" s="87" t="b">
        <v>0</v>
      </c>
      <c r="L261" s="87" t="b">
        <v>0</v>
      </c>
    </row>
    <row r="262" spans="1:12" ht="15">
      <c r="A262" s="87" t="s">
        <v>3134</v>
      </c>
      <c r="B262" s="87" t="s">
        <v>2987</v>
      </c>
      <c r="C262" s="87">
        <v>3</v>
      </c>
      <c r="D262" s="122">
        <v>0.0013279050092074177</v>
      </c>
      <c r="E262" s="122">
        <v>1.3864346058767028</v>
      </c>
      <c r="F262" s="87" t="s">
        <v>3495</v>
      </c>
      <c r="G262" s="87" t="b">
        <v>0</v>
      </c>
      <c r="H262" s="87" t="b">
        <v>0</v>
      </c>
      <c r="I262" s="87" t="b">
        <v>0</v>
      </c>
      <c r="J262" s="87" t="b">
        <v>0</v>
      </c>
      <c r="K262" s="87" t="b">
        <v>0</v>
      </c>
      <c r="L262" s="87" t="b">
        <v>0</v>
      </c>
    </row>
    <row r="263" spans="1:12" ht="15">
      <c r="A263" s="87" t="s">
        <v>3135</v>
      </c>
      <c r="B263" s="87" t="s">
        <v>3262</v>
      </c>
      <c r="C263" s="87">
        <v>3</v>
      </c>
      <c r="D263" s="122">
        <v>0.0013279050092074177</v>
      </c>
      <c r="E263" s="122">
        <v>3.1179338350396413</v>
      </c>
      <c r="F263" s="87" t="s">
        <v>3495</v>
      </c>
      <c r="G263" s="87" t="b">
        <v>0</v>
      </c>
      <c r="H263" s="87" t="b">
        <v>0</v>
      </c>
      <c r="I263" s="87" t="b">
        <v>0</v>
      </c>
      <c r="J263" s="87" t="b">
        <v>0</v>
      </c>
      <c r="K263" s="87" t="b">
        <v>0</v>
      </c>
      <c r="L263" s="87" t="b">
        <v>0</v>
      </c>
    </row>
    <row r="264" spans="1:12" ht="15">
      <c r="A264" s="87" t="s">
        <v>3262</v>
      </c>
      <c r="B264" s="87" t="s">
        <v>2991</v>
      </c>
      <c r="C264" s="87">
        <v>3</v>
      </c>
      <c r="D264" s="122">
        <v>0.0013279050092074177</v>
      </c>
      <c r="E264" s="122">
        <v>1.7029604870688235</v>
      </c>
      <c r="F264" s="87" t="s">
        <v>3495</v>
      </c>
      <c r="G264" s="87" t="b">
        <v>0</v>
      </c>
      <c r="H264" s="87" t="b">
        <v>0</v>
      </c>
      <c r="I264" s="87" t="b">
        <v>0</v>
      </c>
      <c r="J264" s="87" t="b">
        <v>0</v>
      </c>
      <c r="K264" s="87" t="b">
        <v>0</v>
      </c>
      <c r="L264" s="87" t="b">
        <v>0</v>
      </c>
    </row>
    <row r="265" spans="1:12" ht="15">
      <c r="A265" s="87" t="s">
        <v>2991</v>
      </c>
      <c r="B265" s="87" t="s">
        <v>3263</v>
      </c>
      <c r="C265" s="87">
        <v>3</v>
      </c>
      <c r="D265" s="122">
        <v>0.0013279050092074177</v>
      </c>
      <c r="E265" s="122">
        <v>1.7029604870688235</v>
      </c>
      <c r="F265" s="87" t="s">
        <v>3495</v>
      </c>
      <c r="G265" s="87" t="b">
        <v>0</v>
      </c>
      <c r="H265" s="87" t="b">
        <v>0</v>
      </c>
      <c r="I265" s="87" t="b">
        <v>0</v>
      </c>
      <c r="J265" s="87" t="b">
        <v>0</v>
      </c>
      <c r="K265" s="87" t="b">
        <v>0</v>
      </c>
      <c r="L265" s="87" t="b">
        <v>0</v>
      </c>
    </row>
    <row r="266" spans="1:12" ht="15">
      <c r="A266" s="87" t="s">
        <v>3263</v>
      </c>
      <c r="B266" s="87" t="s">
        <v>3264</v>
      </c>
      <c r="C266" s="87">
        <v>3</v>
      </c>
      <c r="D266" s="122">
        <v>0.0013279050092074177</v>
      </c>
      <c r="E266" s="122">
        <v>3.1179338350396413</v>
      </c>
      <c r="F266" s="87" t="s">
        <v>3495</v>
      </c>
      <c r="G266" s="87" t="b">
        <v>0</v>
      </c>
      <c r="H266" s="87" t="b">
        <v>0</v>
      </c>
      <c r="I266" s="87" t="b">
        <v>0</v>
      </c>
      <c r="J266" s="87" t="b">
        <v>0</v>
      </c>
      <c r="K266" s="87" t="b">
        <v>0</v>
      </c>
      <c r="L266" s="87" t="b">
        <v>0</v>
      </c>
    </row>
    <row r="267" spans="1:12" ht="15">
      <c r="A267" s="87" t="s">
        <v>3172</v>
      </c>
      <c r="B267" s="87" t="s">
        <v>3173</v>
      </c>
      <c r="C267" s="87">
        <v>3</v>
      </c>
      <c r="D267" s="122">
        <v>0.0013279050092074177</v>
      </c>
      <c r="E267" s="122">
        <v>2.8680563618230415</v>
      </c>
      <c r="F267" s="87" t="s">
        <v>3495</v>
      </c>
      <c r="G267" s="87" t="b">
        <v>0</v>
      </c>
      <c r="H267" s="87" t="b">
        <v>0</v>
      </c>
      <c r="I267" s="87" t="b">
        <v>0</v>
      </c>
      <c r="J267" s="87" t="b">
        <v>0</v>
      </c>
      <c r="K267" s="87" t="b">
        <v>0</v>
      </c>
      <c r="L267" s="87" t="b">
        <v>0</v>
      </c>
    </row>
    <row r="268" spans="1:12" ht="15">
      <c r="A268" s="87" t="s">
        <v>3178</v>
      </c>
      <c r="B268" s="87" t="s">
        <v>3179</v>
      </c>
      <c r="C268" s="87">
        <v>3</v>
      </c>
      <c r="D268" s="122">
        <v>0.0013279050092074177</v>
      </c>
      <c r="E268" s="122">
        <v>2.8680563618230415</v>
      </c>
      <c r="F268" s="87" t="s">
        <v>3495</v>
      </c>
      <c r="G268" s="87" t="b">
        <v>0</v>
      </c>
      <c r="H268" s="87" t="b">
        <v>0</v>
      </c>
      <c r="I268" s="87" t="b">
        <v>0</v>
      </c>
      <c r="J268" s="87" t="b">
        <v>0</v>
      </c>
      <c r="K268" s="87" t="b">
        <v>0</v>
      </c>
      <c r="L268" s="87" t="b">
        <v>0</v>
      </c>
    </row>
    <row r="269" spans="1:12" ht="15">
      <c r="A269" s="87" t="s">
        <v>422</v>
      </c>
      <c r="B269" s="87" t="s">
        <v>421</v>
      </c>
      <c r="C269" s="87">
        <v>3</v>
      </c>
      <c r="D269" s="122">
        <v>0.0013279050092074177</v>
      </c>
      <c r="E269" s="122">
        <v>2.8680563618230415</v>
      </c>
      <c r="F269" s="87" t="s">
        <v>3495</v>
      </c>
      <c r="G269" s="87" t="b">
        <v>0</v>
      </c>
      <c r="H269" s="87" t="b">
        <v>0</v>
      </c>
      <c r="I269" s="87" t="b">
        <v>0</v>
      </c>
      <c r="J269" s="87" t="b">
        <v>0</v>
      </c>
      <c r="K269" s="87" t="b">
        <v>0</v>
      </c>
      <c r="L269" s="87" t="b">
        <v>0</v>
      </c>
    </row>
    <row r="270" spans="1:12" ht="15">
      <c r="A270" s="87" t="s">
        <v>421</v>
      </c>
      <c r="B270" s="87" t="s">
        <v>318</v>
      </c>
      <c r="C270" s="87">
        <v>3</v>
      </c>
      <c r="D270" s="122">
        <v>0.0013279050092074177</v>
      </c>
      <c r="E270" s="122">
        <v>2.9929950984313414</v>
      </c>
      <c r="F270" s="87" t="s">
        <v>3495</v>
      </c>
      <c r="G270" s="87" t="b">
        <v>0</v>
      </c>
      <c r="H270" s="87" t="b">
        <v>0</v>
      </c>
      <c r="I270" s="87" t="b">
        <v>0</v>
      </c>
      <c r="J270" s="87" t="b">
        <v>0</v>
      </c>
      <c r="K270" s="87" t="b">
        <v>0</v>
      </c>
      <c r="L270" s="87" t="b">
        <v>0</v>
      </c>
    </row>
    <row r="271" spans="1:12" ht="15">
      <c r="A271" s="87" t="s">
        <v>318</v>
      </c>
      <c r="B271" s="87" t="s">
        <v>420</v>
      </c>
      <c r="C271" s="87">
        <v>3</v>
      </c>
      <c r="D271" s="122">
        <v>0.0013279050092074177</v>
      </c>
      <c r="E271" s="122">
        <v>2.9929950984313414</v>
      </c>
      <c r="F271" s="87" t="s">
        <v>3495</v>
      </c>
      <c r="G271" s="87" t="b">
        <v>0</v>
      </c>
      <c r="H271" s="87" t="b">
        <v>0</v>
      </c>
      <c r="I271" s="87" t="b">
        <v>0</v>
      </c>
      <c r="J271" s="87" t="b">
        <v>0</v>
      </c>
      <c r="K271" s="87" t="b">
        <v>0</v>
      </c>
      <c r="L271" s="87" t="b">
        <v>0</v>
      </c>
    </row>
    <row r="272" spans="1:12" ht="15">
      <c r="A272" s="87" t="s">
        <v>3171</v>
      </c>
      <c r="B272" s="87" t="s">
        <v>3176</v>
      </c>
      <c r="C272" s="87">
        <v>3</v>
      </c>
      <c r="D272" s="122">
        <v>0.0013279050092074177</v>
      </c>
      <c r="E272" s="122">
        <v>2.8680563618230415</v>
      </c>
      <c r="F272" s="87" t="s">
        <v>3495</v>
      </c>
      <c r="G272" s="87" t="b">
        <v>0</v>
      </c>
      <c r="H272" s="87" t="b">
        <v>0</v>
      </c>
      <c r="I272" s="87" t="b">
        <v>0</v>
      </c>
      <c r="J272" s="87" t="b">
        <v>0</v>
      </c>
      <c r="K272" s="87" t="b">
        <v>0</v>
      </c>
      <c r="L272" s="87" t="b">
        <v>0</v>
      </c>
    </row>
    <row r="273" spans="1:12" ht="15">
      <c r="A273" s="87" t="s">
        <v>3266</v>
      </c>
      <c r="B273" s="87" t="s">
        <v>3180</v>
      </c>
      <c r="C273" s="87">
        <v>3</v>
      </c>
      <c r="D273" s="122">
        <v>0.0013279050092074177</v>
      </c>
      <c r="E273" s="122">
        <v>3.1179338350396413</v>
      </c>
      <c r="F273" s="87" t="s">
        <v>3495</v>
      </c>
      <c r="G273" s="87" t="b">
        <v>0</v>
      </c>
      <c r="H273" s="87" t="b">
        <v>0</v>
      </c>
      <c r="I273" s="87" t="b">
        <v>0</v>
      </c>
      <c r="J273" s="87" t="b">
        <v>0</v>
      </c>
      <c r="K273" s="87" t="b">
        <v>0</v>
      </c>
      <c r="L273" s="87" t="b">
        <v>0</v>
      </c>
    </row>
    <row r="274" spans="1:12" ht="15">
      <c r="A274" s="87" t="s">
        <v>3001</v>
      </c>
      <c r="B274" s="87" t="s">
        <v>3267</v>
      </c>
      <c r="C274" s="87">
        <v>3</v>
      </c>
      <c r="D274" s="122">
        <v>0.0013279050092074177</v>
      </c>
      <c r="E274" s="122">
        <v>2.026853365692309</v>
      </c>
      <c r="F274" s="87" t="s">
        <v>3495</v>
      </c>
      <c r="G274" s="87" t="b">
        <v>0</v>
      </c>
      <c r="H274" s="87" t="b">
        <v>0</v>
      </c>
      <c r="I274" s="87" t="b">
        <v>0</v>
      </c>
      <c r="J274" s="87" t="b">
        <v>0</v>
      </c>
      <c r="K274" s="87" t="b">
        <v>0</v>
      </c>
      <c r="L274" s="87" t="b">
        <v>0</v>
      </c>
    </row>
    <row r="275" spans="1:12" ht="15">
      <c r="A275" s="87" t="s">
        <v>3267</v>
      </c>
      <c r="B275" s="87" t="s">
        <v>3268</v>
      </c>
      <c r="C275" s="87">
        <v>3</v>
      </c>
      <c r="D275" s="122">
        <v>0.0013279050092074177</v>
      </c>
      <c r="E275" s="122">
        <v>3.1179338350396413</v>
      </c>
      <c r="F275" s="87" t="s">
        <v>3495</v>
      </c>
      <c r="G275" s="87" t="b">
        <v>0</v>
      </c>
      <c r="H275" s="87" t="b">
        <v>0</v>
      </c>
      <c r="I275" s="87" t="b">
        <v>0</v>
      </c>
      <c r="J275" s="87" t="b">
        <v>0</v>
      </c>
      <c r="K275" s="87" t="b">
        <v>0</v>
      </c>
      <c r="L275" s="87" t="b">
        <v>0</v>
      </c>
    </row>
    <row r="276" spans="1:12" ht="15">
      <c r="A276" s="87" t="s">
        <v>3268</v>
      </c>
      <c r="B276" s="87" t="s">
        <v>3181</v>
      </c>
      <c r="C276" s="87">
        <v>3</v>
      </c>
      <c r="D276" s="122">
        <v>0.0013279050092074177</v>
      </c>
      <c r="E276" s="122">
        <v>2.9929950984313414</v>
      </c>
      <c r="F276" s="87" t="s">
        <v>3495</v>
      </c>
      <c r="G276" s="87" t="b">
        <v>0</v>
      </c>
      <c r="H276" s="87" t="b">
        <v>0</v>
      </c>
      <c r="I276" s="87" t="b">
        <v>0</v>
      </c>
      <c r="J276" s="87" t="b">
        <v>0</v>
      </c>
      <c r="K276" s="87" t="b">
        <v>0</v>
      </c>
      <c r="L276" s="87" t="b">
        <v>0</v>
      </c>
    </row>
    <row r="277" spans="1:12" ht="15">
      <c r="A277" s="87" t="s">
        <v>3181</v>
      </c>
      <c r="B277" s="87" t="s">
        <v>3269</v>
      </c>
      <c r="C277" s="87">
        <v>3</v>
      </c>
      <c r="D277" s="122">
        <v>0.0013279050092074177</v>
      </c>
      <c r="E277" s="122">
        <v>2.9929950984313414</v>
      </c>
      <c r="F277" s="87" t="s">
        <v>3495</v>
      </c>
      <c r="G277" s="87" t="b">
        <v>0</v>
      </c>
      <c r="H277" s="87" t="b">
        <v>0</v>
      </c>
      <c r="I277" s="87" t="b">
        <v>0</v>
      </c>
      <c r="J277" s="87" t="b">
        <v>0</v>
      </c>
      <c r="K277" s="87" t="b">
        <v>1</v>
      </c>
      <c r="L277" s="87" t="b">
        <v>0</v>
      </c>
    </row>
    <row r="278" spans="1:12" ht="15">
      <c r="A278" s="87" t="s">
        <v>3269</v>
      </c>
      <c r="B278" s="87" t="s">
        <v>3072</v>
      </c>
      <c r="C278" s="87">
        <v>3</v>
      </c>
      <c r="D278" s="122">
        <v>0.0013279050092074177</v>
      </c>
      <c r="E278" s="122">
        <v>2.749957049745047</v>
      </c>
      <c r="F278" s="87" t="s">
        <v>3495</v>
      </c>
      <c r="G278" s="87" t="b">
        <v>0</v>
      </c>
      <c r="H278" s="87" t="b">
        <v>1</v>
      </c>
      <c r="I278" s="87" t="b">
        <v>0</v>
      </c>
      <c r="J278" s="87" t="b">
        <v>0</v>
      </c>
      <c r="K278" s="87" t="b">
        <v>0</v>
      </c>
      <c r="L278" s="87" t="b">
        <v>0</v>
      </c>
    </row>
    <row r="279" spans="1:12" ht="15">
      <c r="A279" s="87" t="s">
        <v>3006</v>
      </c>
      <c r="B279" s="87" t="s">
        <v>3057</v>
      </c>
      <c r="C279" s="87">
        <v>3</v>
      </c>
      <c r="D279" s="122">
        <v>0.0013279050092074177</v>
      </c>
      <c r="E279" s="122">
        <v>1.8468670627531034</v>
      </c>
      <c r="F279" s="87" t="s">
        <v>3495</v>
      </c>
      <c r="G279" s="87" t="b">
        <v>0</v>
      </c>
      <c r="H279" s="87" t="b">
        <v>0</v>
      </c>
      <c r="I279" s="87" t="b">
        <v>0</v>
      </c>
      <c r="J279" s="87" t="b">
        <v>0</v>
      </c>
      <c r="K279" s="87" t="b">
        <v>0</v>
      </c>
      <c r="L279" s="87" t="b">
        <v>0</v>
      </c>
    </row>
    <row r="280" spans="1:12" ht="15">
      <c r="A280" s="87" t="s">
        <v>3057</v>
      </c>
      <c r="B280" s="87" t="s">
        <v>3182</v>
      </c>
      <c r="C280" s="87">
        <v>3</v>
      </c>
      <c r="D280" s="122">
        <v>0.0013279050092074177</v>
      </c>
      <c r="E280" s="122">
        <v>2.56702636615906</v>
      </c>
      <c r="F280" s="87" t="s">
        <v>3495</v>
      </c>
      <c r="G280" s="87" t="b">
        <v>0</v>
      </c>
      <c r="H280" s="87" t="b">
        <v>0</v>
      </c>
      <c r="I280" s="87" t="b">
        <v>0</v>
      </c>
      <c r="J280" s="87" t="b">
        <v>0</v>
      </c>
      <c r="K280" s="87" t="b">
        <v>1</v>
      </c>
      <c r="L280" s="87" t="b">
        <v>0</v>
      </c>
    </row>
    <row r="281" spans="1:12" ht="15">
      <c r="A281" s="87" t="s">
        <v>3182</v>
      </c>
      <c r="B281" s="87" t="s">
        <v>3107</v>
      </c>
      <c r="C281" s="87">
        <v>3</v>
      </c>
      <c r="D281" s="122">
        <v>0.0013279050092074177</v>
      </c>
      <c r="E281" s="122">
        <v>2.9929950984313414</v>
      </c>
      <c r="F281" s="87" t="s">
        <v>3495</v>
      </c>
      <c r="G281" s="87" t="b">
        <v>0</v>
      </c>
      <c r="H281" s="87" t="b">
        <v>1</v>
      </c>
      <c r="I281" s="87" t="b">
        <v>0</v>
      </c>
      <c r="J281" s="87" t="b">
        <v>0</v>
      </c>
      <c r="K281" s="87" t="b">
        <v>0</v>
      </c>
      <c r="L281" s="87" t="b">
        <v>0</v>
      </c>
    </row>
    <row r="282" spans="1:12" ht="15">
      <c r="A282" s="87" t="s">
        <v>3107</v>
      </c>
      <c r="B282" s="87" t="s">
        <v>3270</v>
      </c>
      <c r="C282" s="87">
        <v>3</v>
      </c>
      <c r="D282" s="122">
        <v>0.0013279050092074177</v>
      </c>
      <c r="E282" s="122">
        <v>2.8169038393756605</v>
      </c>
      <c r="F282" s="87" t="s">
        <v>3495</v>
      </c>
      <c r="G282" s="87" t="b">
        <v>0</v>
      </c>
      <c r="H282" s="87" t="b">
        <v>0</v>
      </c>
      <c r="I282" s="87" t="b">
        <v>0</v>
      </c>
      <c r="J282" s="87" t="b">
        <v>0</v>
      </c>
      <c r="K282" s="87" t="b">
        <v>0</v>
      </c>
      <c r="L282" s="87" t="b">
        <v>0</v>
      </c>
    </row>
    <row r="283" spans="1:12" ht="15">
      <c r="A283" s="87" t="s">
        <v>3270</v>
      </c>
      <c r="B283" s="87" t="s">
        <v>3271</v>
      </c>
      <c r="C283" s="87">
        <v>3</v>
      </c>
      <c r="D283" s="122">
        <v>0.0013279050092074177</v>
      </c>
      <c r="E283" s="122">
        <v>3.1179338350396413</v>
      </c>
      <c r="F283" s="87" t="s">
        <v>3495</v>
      </c>
      <c r="G283" s="87" t="b">
        <v>0</v>
      </c>
      <c r="H283" s="87" t="b">
        <v>0</v>
      </c>
      <c r="I283" s="87" t="b">
        <v>0</v>
      </c>
      <c r="J283" s="87" t="b">
        <v>0</v>
      </c>
      <c r="K283" s="87" t="b">
        <v>0</v>
      </c>
      <c r="L283" s="87" t="b">
        <v>0</v>
      </c>
    </row>
    <row r="284" spans="1:12" ht="15">
      <c r="A284" s="87" t="s">
        <v>3271</v>
      </c>
      <c r="B284" s="87" t="s">
        <v>2986</v>
      </c>
      <c r="C284" s="87">
        <v>3</v>
      </c>
      <c r="D284" s="122">
        <v>0.0013279050092074177</v>
      </c>
      <c r="E284" s="122">
        <v>1.2940250940953226</v>
      </c>
      <c r="F284" s="87" t="s">
        <v>3495</v>
      </c>
      <c r="G284" s="87" t="b">
        <v>0</v>
      </c>
      <c r="H284" s="87" t="b">
        <v>0</v>
      </c>
      <c r="I284" s="87" t="b">
        <v>0</v>
      </c>
      <c r="J284" s="87" t="b">
        <v>0</v>
      </c>
      <c r="K284" s="87" t="b">
        <v>0</v>
      </c>
      <c r="L284" s="87" t="b">
        <v>0</v>
      </c>
    </row>
    <row r="285" spans="1:12" ht="15">
      <c r="A285" s="87" t="s">
        <v>3184</v>
      </c>
      <c r="B285" s="87" t="s">
        <v>3062</v>
      </c>
      <c r="C285" s="87">
        <v>3</v>
      </c>
      <c r="D285" s="122">
        <v>0.0013279050092074177</v>
      </c>
      <c r="E285" s="122">
        <v>2.7711463488149852</v>
      </c>
      <c r="F285" s="87" t="s">
        <v>3495</v>
      </c>
      <c r="G285" s="87" t="b">
        <v>0</v>
      </c>
      <c r="H285" s="87" t="b">
        <v>0</v>
      </c>
      <c r="I285" s="87" t="b">
        <v>0</v>
      </c>
      <c r="J285" s="87" t="b">
        <v>0</v>
      </c>
      <c r="K285" s="87" t="b">
        <v>0</v>
      </c>
      <c r="L285" s="87" t="b">
        <v>0</v>
      </c>
    </row>
    <row r="286" spans="1:12" ht="15">
      <c r="A286" s="87" t="s">
        <v>3110</v>
      </c>
      <c r="B286" s="87" t="s">
        <v>3005</v>
      </c>
      <c r="C286" s="87">
        <v>3</v>
      </c>
      <c r="D286" s="122">
        <v>0.0013279050092074177</v>
      </c>
      <c r="E286" s="122">
        <v>2.030783659320741</v>
      </c>
      <c r="F286" s="87" t="s">
        <v>3495</v>
      </c>
      <c r="G286" s="87" t="b">
        <v>0</v>
      </c>
      <c r="H286" s="87" t="b">
        <v>0</v>
      </c>
      <c r="I286" s="87" t="b">
        <v>0</v>
      </c>
      <c r="J286" s="87" t="b">
        <v>0</v>
      </c>
      <c r="K286" s="87" t="b">
        <v>0</v>
      </c>
      <c r="L286" s="87" t="b">
        <v>0</v>
      </c>
    </row>
    <row r="287" spans="1:12" ht="15">
      <c r="A287" s="87" t="s">
        <v>3279</v>
      </c>
      <c r="B287" s="87" t="s">
        <v>3021</v>
      </c>
      <c r="C287" s="87">
        <v>3</v>
      </c>
      <c r="D287" s="122">
        <v>0.0013279050092074177</v>
      </c>
      <c r="E287" s="122">
        <v>2.515873843711679</v>
      </c>
      <c r="F287" s="87" t="s">
        <v>3495</v>
      </c>
      <c r="G287" s="87" t="b">
        <v>0</v>
      </c>
      <c r="H287" s="87" t="b">
        <v>0</v>
      </c>
      <c r="I287" s="87" t="b">
        <v>0</v>
      </c>
      <c r="J287" s="87" t="b">
        <v>0</v>
      </c>
      <c r="K287" s="87" t="b">
        <v>0</v>
      </c>
      <c r="L287" s="87" t="b">
        <v>0</v>
      </c>
    </row>
    <row r="288" spans="1:12" ht="15">
      <c r="A288" s="87" t="s">
        <v>3021</v>
      </c>
      <c r="B288" s="87" t="s">
        <v>2986</v>
      </c>
      <c r="C288" s="87">
        <v>3</v>
      </c>
      <c r="D288" s="122">
        <v>0.0013279050092074177</v>
      </c>
      <c r="E288" s="122">
        <v>0.6919651027673603</v>
      </c>
      <c r="F288" s="87" t="s">
        <v>3495</v>
      </c>
      <c r="G288" s="87" t="b">
        <v>0</v>
      </c>
      <c r="H288" s="87" t="b">
        <v>0</v>
      </c>
      <c r="I288" s="87" t="b">
        <v>0</v>
      </c>
      <c r="J288" s="87" t="b">
        <v>0</v>
      </c>
      <c r="K288" s="87" t="b">
        <v>0</v>
      </c>
      <c r="L288" s="87" t="b">
        <v>0</v>
      </c>
    </row>
    <row r="289" spans="1:12" ht="15">
      <c r="A289" s="87" t="s">
        <v>2989</v>
      </c>
      <c r="B289" s="87" t="s">
        <v>2993</v>
      </c>
      <c r="C289" s="87">
        <v>3</v>
      </c>
      <c r="D289" s="122">
        <v>0.0013279050092074177</v>
      </c>
      <c r="E289" s="122">
        <v>0.30279901840282786</v>
      </c>
      <c r="F289" s="87" t="s">
        <v>3495</v>
      </c>
      <c r="G289" s="87" t="b">
        <v>0</v>
      </c>
      <c r="H289" s="87" t="b">
        <v>0</v>
      </c>
      <c r="I289" s="87" t="b">
        <v>0</v>
      </c>
      <c r="J289" s="87" t="b">
        <v>0</v>
      </c>
      <c r="K289" s="87" t="b">
        <v>0</v>
      </c>
      <c r="L289" s="87" t="b">
        <v>0</v>
      </c>
    </row>
    <row r="290" spans="1:12" ht="15">
      <c r="A290" s="87" t="s">
        <v>2993</v>
      </c>
      <c r="B290" s="87" t="s">
        <v>3280</v>
      </c>
      <c r="C290" s="87">
        <v>3</v>
      </c>
      <c r="D290" s="122">
        <v>0.0013279050092074177</v>
      </c>
      <c r="E290" s="122">
        <v>1.7499570497450472</v>
      </c>
      <c r="F290" s="87" t="s">
        <v>3495</v>
      </c>
      <c r="G290" s="87" t="b">
        <v>0</v>
      </c>
      <c r="H290" s="87" t="b">
        <v>0</v>
      </c>
      <c r="I290" s="87" t="b">
        <v>0</v>
      </c>
      <c r="J290" s="87" t="b">
        <v>0</v>
      </c>
      <c r="K290" s="87" t="b">
        <v>0</v>
      </c>
      <c r="L290" s="87" t="b">
        <v>0</v>
      </c>
    </row>
    <row r="291" spans="1:12" ht="15">
      <c r="A291" s="87" t="s">
        <v>3280</v>
      </c>
      <c r="B291" s="87" t="s">
        <v>3281</v>
      </c>
      <c r="C291" s="87">
        <v>3</v>
      </c>
      <c r="D291" s="122">
        <v>0.0013279050092074177</v>
      </c>
      <c r="E291" s="122">
        <v>3.1179338350396413</v>
      </c>
      <c r="F291" s="87" t="s">
        <v>3495</v>
      </c>
      <c r="G291" s="87" t="b">
        <v>0</v>
      </c>
      <c r="H291" s="87" t="b">
        <v>0</v>
      </c>
      <c r="I291" s="87" t="b">
        <v>0</v>
      </c>
      <c r="J291" s="87" t="b">
        <v>0</v>
      </c>
      <c r="K291" s="87" t="b">
        <v>0</v>
      </c>
      <c r="L291" s="87" t="b">
        <v>0</v>
      </c>
    </row>
    <row r="292" spans="1:12" ht="15">
      <c r="A292" s="87" t="s">
        <v>3281</v>
      </c>
      <c r="B292" s="87" t="s">
        <v>3282</v>
      </c>
      <c r="C292" s="87">
        <v>3</v>
      </c>
      <c r="D292" s="122">
        <v>0.0013279050092074177</v>
      </c>
      <c r="E292" s="122">
        <v>3.1179338350396413</v>
      </c>
      <c r="F292" s="87" t="s">
        <v>3495</v>
      </c>
      <c r="G292" s="87" t="b">
        <v>0</v>
      </c>
      <c r="H292" s="87" t="b">
        <v>0</v>
      </c>
      <c r="I292" s="87" t="b">
        <v>0</v>
      </c>
      <c r="J292" s="87" t="b">
        <v>0</v>
      </c>
      <c r="K292" s="87" t="b">
        <v>0</v>
      </c>
      <c r="L292" s="87" t="b">
        <v>0</v>
      </c>
    </row>
    <row r="293" spans="1:12" ht="15">
      <c r="A293" s="87" t="s">
        <v>3282</v>
      </c>
      <c r="B293" s="87" t="s">
        <v>3283</v>
      </c>
      <c r="C293" s="87">
        <v>3</v>
      </c>
      <c r="D293" s="122">
        <v>0.0013279050092074177</v>
      </c>
      <c r="E293" s="122">
        <v>3.1179338350396413</v>
      </c>
      <c r="F293" s="87" t="s">
        <v>3495</v>
      </c>
      <c r="G293" s="87" t="b">
        <v>0</v>
      </c>
      <c r="H293" s="87" t="b">
        <v>0</v>
      </c>
      <c r="I293" s="87" t="b">
        <v>0</v>
      </c>
      <c r="J293" s="87" t="b">
        <v>0</v>
      </c>
      <c r="K293" s="87" t="b">
        <v>0</v>
      </c>
      <c r="L293" s="87" t="b">
        <v>0</v>
      </c>
    </row>
    <row r="294" spans="1:12" ht="15">
      <c r="A294" s="87" t="s">
        <v>3283</v>
      </c>
      <c r="B294" s="87" t="s">
        <v>3284</v>
      </c>
      <c r="C294" s="87">
        <v>3</v>
      </c>
      <c r="D294" s="122">
        <v>0.0013279050092074177</v>
      </c>
      <c r="E294" s="122">
        <v>3.1179338350396413</v>
      </c>
      <c r="F294" s="87" t="s">
        <v>3495</v>
      </c>
      <c r="G294" s="87" t="b">
        <v>0</v>
      </c>
      <c r="H294" s="87" t="b">
        <v>0</v>
      </c>
      <c r="I294" s="87" t="b">
        <v>0</v>
      </c>
      <c r="J294" s="87" t="b">
        <v>0</v>
      </c>
      <c r="K294" s="87" t="b">
        <v>0</v>
      </c>
      <c r="L294" s="87" t="b">
        <v>0</v>
      </c>
    </row>
    <row r="295" spans="1:12" ht="15">
      <c r="A295" s="87" t="s">
        <v>3284</v>
      </c>
      <c r="B295" s="87" t="s">
        <v>3285</v>
      </c>
      <c r="C295" s="87">
        <v>3</v>
      </c>
      <c r="D295" s="122">
        <v>0.0013279050092074177</v>
      </c>
      <c r="E295" s="122">
        <v>3.1179338350396413</v>
      </c>
      <c r="F295" s="87" t="s">
        <v>3495</v>
      </c>
      <c r="G295" s="87" t="b">
        <v>0</v>
      </c>
      <c r="H295" s="87" t="b">
        <v>0</v>
      </c>
      <c r="I295" s="87" t="b">
        <v>0</v>
      </c>
      <c r="J295" s="87" t="b">
        <v>0</v>
      </c>
      <c r="K295" s="87" t="b">
        <v>0</v>
      </c>
      <c r="L295" s="87" t="b">
        <v>0</v>
      </c>
    </row>
    <row r="296" spans="1:12" ht="15">
      <c r="A296" s="87" t="s">
        <v>3285</v>
      </c>
      <c r="B296" s="87" t="s">
        <v>3286</v>
      </c>
      <c r="C296" s="87">
        <v>3</v>
      </c>
      <c r="D296" s="122">
        <v>0.0013279050092074177</v>
      </c>
      <c r="E296" s="122">
        <v>3.1179338350396413</v>
      </c>
      <c r="F296" s="87" t="s">
        <v>3495</v>
      </c>
      <c r="G296" s="87" t="b">
        <v>0</v>
      </c>
      <c r="H296" s="87" t="b">
        <v>0</v>
      </c>
      <c r="I296" s="87" t="b">
        <v>0</v>
      </c>
      <c r="J296" s="87" t="b">
        <v>0</v>
      </c>
      <c r="K296" s="87" t="b">
        <v>0</v>
      </c>
      <c r="L296" s="87" t="b">
        <v>0</v>
      </c>
    </row>
    <row r="297" spans="1:12" ht="15">
      <c r="A297" s="87" t="s">
        <v>3286</v>
      </c>
      <c r="B297" s="87" t="s">
        <v>3287</v>
      </c>
      <c r="C297" s="87">
        <v>3</v>
      </c>
      <c r="D297" s="122">
        <v>0.0013279050092074177</v>
      </c>
      <c r="E297" s="122">
        <v>3.1179338350396413</v>
      </c>
      <c r="F297" s="87" t="s">
        <v>3495</v>
      </c>
      <c r="G297" s="87" t="b">
        <v>0</v>
      </c>
      <c r="H297" s="87" t="b">
        <v>0</v>
      </c>
      <c r="I297" s="87" t="b">
        <v>0</v>
      </c>
      <c r="J297" s="87" t="b">
        <v>0</v>
      </c>
      <c r="K297" s="87" t="b">
        <v>0</v>
      </c>
      <c r="L297" s="87" t="b">
        <v>0</v>
      </c>
    </row>
    <row r="298" spans="1:12" ht="15">
      <c r="A298" s="87" t="s">
        <v>3287</v>
      </c>
      <c r="B298" s="87" t="s">
        <v>3288</v>
      </c>
      <c r="C298" s="87">
        <v>3</v>
      </c>
      <c r="D298" s="122">
        <v>0.0013279050092074177</v>
      </c>
      <c r="E298" s="122">
        <v>3.1179338350396413</v>
      </c>
      <c r="F298" s="87" t="s">
        <v>3495</v>
      </c>
      <c r="G298" s="87" t="b">
        <v>0</v>
      </c>
      <c r="H298" s="87" t="b">
        <v>0</v>
      </c>
      <c r="I298" s="87" t="b">
        <v>0</v>
      </c>
      <c r="J298" s="87" t="b">
        <v>0</v>
      </c>
      <c r="K298" s="87" t="b">
        <v>0</v>
      </c>
      <c r="L298" s="87" t="b">
        <v>0</v>
      </c>
    </row>
    <row r="299" spans="1:12" ht="15">
      <c r="A299" s="87" t="s">
        <v>3288</v>
      </c>
      <c r="B299" s="87" t="s">
        <v>3289</v>
      </c>
      <c r="C299" s="87">
        <v>3</v>
      </c>
      <c r="D299" s="122">
        <v>0.0013279050092074177</v>
      </c>
      <c r="E299" s="122">
        <v>3.1179338350396413</v>
      </c>
      <c r="F299" s="87" t="s">
        <v>3495</v>
      </c>
      <c r="G299" s="87" t="b">
        <v>0</v>
      </c>
      <c r="H299" s="87" t="b">
        <v>0</v>
      </c>
      <c r="I299" s="87" t="b">
        <v>0</v>
      </c>
      <c r="J299" s="87" t="b">
        <v>0</v>
      </c>
      <c r="K299" s="87" t="b">
        <v>0</v>
      </c>
      <c r="L299" s="87" t="b">
        <v>0</v>
      </c>
    </row>
    <row r="300" spans="1:12" ht="15">
      <c r="A300" s="87" t="s">
        <v>3289</v>
      </c>
      <c r="B300" s="87" t="s">
        <v>3290</v>
      </c>
      <c r="C300" s="87">
        <v>3</v>
      </c>
      <c r="D300" s="122">
        <v>0.0013279050092074177</v>
      </c>
      <c r="E300" s="122">
        <v>3.1179338350396413</v>
      </c>
      <c r="F300" s="87" t="s">
        <v>3495</v>
      </c>
      <c r="G300" s="87" t="b">
        <v>0</v>
      </c>
      <c r="H300" s="87" t="b">
        <v>0</v>
      </c>
      <c r="I300" s="87" t="b">
        <v>0</v>
      </c>
      <c r="J300" s="87" t="b">
        <v>0</v>
      </c>
      <c r="K300" s="87" t="b">
        <v>0</v>
      </c>
      <c r="L300" s="87" t="b">
        <v>0</v>
      </c>
    </row>
    <row r="301" spans="1:12" ht="15">
      <c r="A301" s="87" t="s">
        <v>3290</v>
      </c>
      <c r="B301" s="87" t="s">
        <v>3291</v>
      </c>
      <c r="C301" s="87">
        <v>3</v>
      </c>
      <c r="D301" s="122">
        <v>0.0013279050092074177</v>
      </c>
      <c r="E301" s="122">
        <v>3.1179338350396413</v>
      </c>
      <c r="F301" s="87" t="s">
        <v>3495</v>
      </c>
      <c r="G301" s="87" t="b">
        <v>0</v>
      </c>
      <c r="H301" s="87" t="b">
        <v>0</v>
      </c>
      <c r="I301" s="87" t="b">
        <v>0</v>
      </c>
      <c r="J301" s="87" t="b">
        <v>0</v>
      </c>
      <c r="K301" s="87" t="b">
        <v>0</v>
      </c>
      <c r="L301" s="87" t="b">
        <v>0</v>
      </c>
    </row>
    <row r="302" spans="1:12" ht="15">
      <c r="A302" s="87" t="s">
        <v>3291</v>
      </c>
      <c r="B302" s="87" t="s">
        <v>3292</v>
      </c>
      <c r="C302" s="87">
        <v>3</v>
      </c>
      <c r="D302" s="122">
        <v>0.0013279050092074177</v>
      </c>
      <c r="E302" s="122">
        <v>3.1179338350396413</v>
      </c>
      <c r="F302" s="87" t="s">
        <v>3495</v>
      </c>
      <c r="G302" s="87" t="b">
        <v>0</v>
      </c>
      <c r="H302" s="87" t="b">
        <v>0</v>
      </c>
      <c r="I302" s="87" t="b">
        <v>0</v>
      </c>
      <c r="J302" s="87" t="b">
        <v>0</v>
      </c>
      <c r="K302" s="87" t="b">
        <v>0</v>
      </c>
      <c r="L302" s="87" t="b">
        <v>0</v>
      </c>
    </row>
    <row r="303" spans="1:12" ht="15">
      <c r="A303" s="87" t="s">
        <v>3292</v>
      </c>
      <c r="B303" s="87" t="s">
        <v>3293</v>
      </c>
      <c r="C303" s="87">
        <v>3</v>
      </c>
      <c r="D303" s="122">
        <v>0.0013279050092074177</v>
      </c>
      <c r="E303" s="122">
        <v>3.1179338350396413</v>
      </c>
      <c r="F303" s="87" t="s">
        <v>3495</v>
      </c>
      <c r="G303" s="87" t="b">
        <v>0</v>
      </c>
      <c r="H303" s="87" t="b">
        <v>0</v>
      </c>
      <c r="I303" s="87" t="b">
        <v>0</v>
      </c>
      <c r="J303" s="87" t="b">
        <v>0</v>
      </c>
      <c r="K303" s="87" t="b">
        <v>0</v>
      </c>
      <c r="L303" s="87" t="b">
        <v>0</v>
      </c>
    </row>
    <row r="304" spans="1:12" ht="15">
      <c r="A304" s="87" t="s">
        <v>3293</v>
      </c>
      <c r="B304" s="87" t="s">
        <v>3294</v>
      </c>
      <c r="C304" s="87">
        <v>3</v>
      </c>
      <c r="D304" s="122">
        <v>0.0013279050092074177</v>
      </c>
      <c r="E304" s="122">
        <v>3.1179338350396413</v>
      </c>
      <c r="F304" s="87" t="s">
        <v>3495</v>
      </c>
      <c r="G304" s="87" t="b">
        <v>0</v>
      </c>
      <c r="H304" s="87" t="b">
        <v>0</v>
      </c>
      <c r="I304" s="87" t="b">
        <v>0</v>
      </c>
      <c r="J304" s="87" t="b">
        <v>0</v>
      </c>
      <c r="K304" s="87" t="b">
        <v>0</v>
      </c>
      <c r="L304" s="87" t="b">
        <v>0</v>
      </c>
    </row>
    <row r="305" spans="1:12" ht="15">
      <c r="A305" s="87" t="s">
        <v>3294</v>
      </c>
      <c r="B305" s="87" t="s">
        <v>2992</v>
      </c>
      <c r="C305" s="87">
        <v>3</v>
      </c>
      <c r="D305" s="122">
        <v>0.0013279050092074177</v>
      </c>
      <c r="E305" s="122">
        <v>1.7142414974785125</v>
      </c>
      <c r="F305" s="87" t="s">
        <v>3495</v>
      </c>
      <c r="G305" s="87" t="b">
        <v>0</v>
      </c>
      <c r="H305" s="87" t="b">
        <v>0</v>
      </c>
      <c r="I305" s="87" t="b">
        <v>0</v>
      </c>
      <c r="J305" s="87" t="b">
        <v>0</v>
      </c>
      <c r="K305" s="87" t="b">
        <v>0</v>
      </c>
      <c r="L305" s="87" t="b">
        <v>0</v>
      </c>
    </row>
    <row r="306" spans="1:12" ht="15">
      <c r="A306" s="87" t="s">
        <v>2992</v>
      </c>
      <c r="B306" s="87" t="s">
        <v>3295</v>
      </c>
      <c r="C306" s="87">
        <v>3</v>
      </c>
      <c r="D306" s="122">
        <v>0.0013279050092074177</v>
      </c>
      <c r="E306" s="122">
        <v>1.7142414974785125</v>
      </c>
      <c r="F306" s="87" t="s">
        <v>3495</v>
      </c>
      <c r="G306" s="87" t="b">
        <v>0</v>
      </c>
      <c r="H306" s="87" t="b">
        <v>0</v>
      </c>
      <c r="I306" s="87" t="b">
        <v>0</v>
      </c>
      <c r="J306" s="87" t="b">
        <v>0</v>
      </c>
      <c r="K306" s="87" t="b">
        <v>0</v>
      </c>
      <c r="L306" s="87" t="b">
        <v>0</v>
      </c>
    </row>
    <row r="307" spans="1:12" ht="15">
      <c r="A307" s="87" t="s">
        <v>3296</v>
      </c>
      <c r="B307" s="87" t="s">
        <v>3297</v>
      </c>
      <c r="C307" s="87">
        <v>3</v>
      </c>
      <c r="D307" s="122">
        <v>0.0013279050092074177</v>
      </c>
      <c r="E307" s="122">
        <v>3.1179338350396413</v>
      </c>
      <c r="F307" s="87" t="s">
        <v>3495</v>
      </c>
      <c r="G307" s="87" t="b">
        <v>0</v>
      </c>
      <c r="H307" s="87" t="b">
        <v>0</v>
      </c>
      <c r="I307" s="87" t="b">
        <v>0</v>
      </c>
      <c r="J307" s="87" t="b">
        <v>0</v>
      </c>
      <c r="K307" s="87" t="b">
        <v>0</v>
      </c>
      <c r="L307" s="87" t="b">
        <v>0</v>
      </c>
    </row>
    <row r="308" spans="1:12" ht="15">
      <c r="A308" s="87" t="s">
        <v>3297</v>
      </c>
      <c r="B308" s="87" t="s">
        <v>3298</v>
      </c>
      <c r="C308" s="87">
        <v>3</v>
      </c>
      <c r="D308" s="122">
        <v>0.0013279050092074177</v>
      </c>
      <c r="E308" s="122">
        <v>3.1179338350396413</v>
      </c>
      <c r="F308" s="87" t="s">
        <v>3495</v>
      </c>
      <c r="G308" s="87" t="b">
        <v>0</v>
      </c>
      <c r="H308" s="87" t="b">
        <v>0</v>
      </c>
      <c r="I308" s="87" t="b">
        <v>0</v>
      </c>
      <c r="J308" s="87" t="b">
        <v>0</v>
      </c>
      <c r="K308" s="87" t="b">
        <v>0</v>
      </c>
      <c r="L308" s="87" t="b">
        <v>0</v>
      </c>
    </row>
    <row r="309" spans="1:12" ht="15">
      <c r="A309" s="87" t="s">
        <v>3298</v>
      </c>
      <c r="B309" s="87" t="s">
        <v>3165</v>
      </c>
      <c r="C309" s="87">
        <v>3</v>
      </c>
      <c r="D309" s="122">
        <v>0.0013279050092074177</v>
      </c>
      <c r="E309" s="122">
        <v>2.9929950984313414</v>
      </c>
      <c r="F309" s="87" t="s">
        <v>3495</v>
      </c>
      <c r="G309" s="87" t="b">
        <v>0</v>
      </c>
      <c r="H309" s="87" t="b">
        <v>0</v>
      </c>
      <c r="I309" s="87" t="b">
        <v>0</v>
      </c>
      <c r="J309" s="87" t="b">
        <v>0</v>
      </c>
      <c r="K309" s="87" t="b">
        <v>0</v>
      </c>
      <c r="L309" s="87" t="b">
        <v>0</v>
      </c>
    </row>
    <row r="310" spans="1:12" ht="15">
      <c r="A310" s="87" t="s">
        <v>3165</v>
      </c>
      <c r="B310" s="87" t="s">
        <v>3072</v>
      </c>
      <c r="C310" s="87">
        <v>3</v>
      </c>
      <c r="D310" s="122">
        <v>0.0013279050092074177</v>
      </c>
      <c r="E310" s="122">
        <v>2.625018313136747</v>
      </c>
      <c r="F310" s="87" t="s">
        <v>3495</v>
      </c>
      <c r="G310" s="87" t="b">
        <v>0</v>
      </c>
      <c r="H310" s="87" t="b">
        <v>0</v>
      </c>
      <c r="I310" s="87" t="b">
        <v>0</v>
      </c>
      <c r="J310" s="87" t="b">
        <v>0</v>
      </c>
      <c r="K310" s="87" t="b">
        <v>0</v>
      </c>
      <c r="L310" s="87" t="b">
        <v>0</v>
      </c>
    </row>
    <row r="311" spans="1:12" ht="15">
      <c r="A311" s="87" t="s">
        <v>3006</v>
      </c>
      <c r="B311" s="87" t="s">
        <v>3299</v>
      </c>
      <c r="C311" s="87">
        <v>3</v>
      </c>
      <c r="D311" s="122">
        <v>0.0013279050092074177</v>
      </c>
      <c r="E311" s="122">
        <v>2.272835795025385</v>
      </c>
      <c r="F311" s="87" t="s">
        <v>3495</v>
      </c>
      <c r="G311" s="87" t="b">
        <v>0</v>
      </c>
      <c r="H311" s="87" t="b">
        <v>0</v>
      </c>
      <c r="I311" s="87" t="b">
        <v>0</v>
      </c>
      <c r="J311" s="87" t="b">
        <v>0</v>
      </c>
      <c r="K311" s="87" t="b">
        <v>0</v>
      </c>
      <c r="L311" s="87" t="b">
        <v>0</v>
      </c>
    </row>
    <row r="312" spans="1:12" ht="15">
      <c r="A312" s="87" t="s">
        <v>3299</v>
      </c>
      <c r="B312" s="87" t="s">
        <v>3300</v>
      </c>
      <c r="C312" s="87">
        <v>3</v>
      </c>
      <c r="D312" s="122">
        <v>0.0013279050092074177</v>
      </c>
      <c r="E312" s="122">
        <v>3.1179338350396413</v>
      </c>
      <c r="F312" s="87" t="s">
        <v>3495</v>
      </c>
      <c r="G312" s="87" t="b">
        <v>0</v>
      </c>
      <c r="H312" s="87" t="b">
        <v>0</v>
      </c>
      <c r="I312" s="87" t="b">
        <v>0</v>
      </c>
      <c r="J312" s="87" t="b">
        <v>0</v>
      </c>
      <c r="K312" s="87" t="b">
        <v>0</v>
      </c>
      <c r="L312" s="87" t="b">
        <v>0</v>
      </c>
    </row>
    <row r="313" spans="1:12" ht="15">
      <c r="A313" s="87" t="s">
        <v>3300</v>
      </c>
      <c r="B313" s="87" t="s">
        <v>3301</v>
      </c>
      <c r="C313" s="87">
        <v>3</v>
      </c>
      <c r="D313" s="122">
        <v>0.0013279050092074177</v>
      </c>
      <c r="E313" s="122">
        <v>3.1179338350396413</v>
      </c>
      <c r="F313" s="87" t="s">
        <v>3495</v>
      </c>
      <c r="G313" s="87" t="b">
        <v>0</v>
      </c>
      <c r="H313" s="87" t="b">
        <v>0</v>
      </c>
      <c r="I313" s="87" t="b">
        <v>0</v>
      </c>
      <c r="J313" s="87" t="b">
        <v>0</v>
      </c>
      <c r="K313" s="87" t="b">
        <v>0</v>
      </c>
      <c r="L313" s="87" t="b">
        <v>0</v>
      </c>
    </row>
    <row r="314" spans="1:12" ht="15">
      <c r="A314" s="87" t="s">
        <v>3301</v>
      </c>
      <c r="B314" s="87" t="s">
        <v>3302</v>
      </c>
      <c r="C314" s="87">
        <v>3</v>
      </c>
      <c r="D314" s="122">
        <v>0.0013279050092074177</v>
      </c>
      <c r="E314" s="122">
        <v>3.1179338350396413</v>
      </c>
      <c r="F314" s="87" t="s">
        <v>3495</v>
      </c>
      <c r="G314" s="87" t="b">
        <v>0</v>
      </c>
      <c r="H314" s="87" t="b">
        <v>0</v>
      </c>
      <c r="I314" s="87" t="b">
        <v>0</v>
      </c>
      <c r="J314" s="87" t="b">
        <v>0</v>
      </c>
      <c r="K314" s="87" t="b">
        <v>0</v>
      </c>
      <c r="L314" s="87" t="b">
        <v>0</v>
      </c>
    </row>
    <row r="315" spans="1:12" ht="15">
      <c r="A315" s="87" t="s">
        <v>3302</v>
      </c>
      <c r="B315" s="87" t="s">
        <v>3303</v>
      </c>
      <c r="C315" s="87">
        <v>3</v>
      </c>
      <c r="D315" s="122">
        <v>0.0013279050092074177</v>
      </c>
      <c r="E315" s="122">
        <v>3.1179338350396413</v>
      </c>
      <c r="F315" s="87" t="s">
        <v>3495</v>
      </c>
      <c r="G315" s="87" t="b">
        <v>0</v>
      </c>
      <c r="H315" s="87" t="b">
        <v>0</v>
      </c>
      <c r="I315" s="87" t="b">
        <v>0</v>
      </c>
      <c r="J315" s="87" t="b">
        <v>0</v>
      </c>
      <c r="K315" s="87" t="b">
        <v>0</v>
      </c>
      <c r="L315" s="87" t="b">
        <v>0</v>
      </c>
    </row>
    <row r="316" spans="1:12" ht="15">
      <c r="A316" s="87" t="s">
        <v>3303</v>
      </c>
      <c r="B316" s="87" t="s">
        <v>3304</v>
      </c>
      <c r="C316" s="87">
        <v>3</v>
      </c>
      <c r="D316" s="122">
        <v>0.0013279050092074177</v>
      </c>
      <c r="E316" s="122">
        <v>3.1179338350396413</v>
      </c>
      <c r="F316" s="87" t="s">
        <v>3495</v>
      </c>
      <c r="G316" s="87" t="b">
        <v>0</v>
      </c>
      <c r="H316" s="87" t="b">
        <v>0</v>
      </c>
      <c r="I316" s="87" t="b">
        <v>0</v>
      </c>
      <c r="J316" s="87" t="b">
        <v>0</v>
      </c>
      <c r="K316" s="87" t="b">
        <v>0</v>
      </c>
      <c r="L316" s="87" t="b">
        <v>0</v>
      </c>
    </row>
    <row r="317" spans="1:12" ht="15">
      <c r="A317" s="87" t="s">
        <v>3304</v>
      </c>
      <c r="B317" s="87" t="s">
        <v>3305</v>
      </c>
      <c r="C317" s="87">
        <v>3</v>
      </c>
      <c r="D317" s="122">
        <v>0.0013279050092074177</v>
      </c>
      <c r="E317" s="122">
        <v>3.1179338350396413</v>
      </c>
      <c r="F317" s="87" t="s">
        <v>3495</v>
      </c>
      <c r="G317" s="87" t="b">
        <v>0</v>
      </c>
      <c r="H317" s="87" t="b">
        <v>0</v>
      </c>
      <c r="I317" s="87" t="b">
        <v>0</v>
      </c>
      <c r="J317" s="87" t="b">
        <v>0</v>
      </c>
      <c r="K317" s="87" t="b">
        <v>0</v>
      </c>
      <c r="L317" s="87" t="b">
        <v>0</v>
      </c>
    </row>
    <row r="318" spans="1:12" ht="15">
      <c r="A318" s="87" t="s">
        <v>3305</v>
      </c>
      <c r="B318" s="87" t="s">
        <v>3306</v>
      </c>
      <c r="C318" s="87">
        <v>3</v>
      </c>
      <c r="D318" s="122">
        <v>0.0013279050092074177</v>
      </c>
      <c r="E318" s="122">
        <v>3.1179338350396413</v>
      </c>
      <c r="F318" s="87" t="s">
        <v>3495</v>
      </c>
      <c r="G318" s="87" t="b">
        <v>0</v>
      </c>
      <c r="H318" s="87" t="b">
        <v>0</v>
      </c>
      <c r="I318" s="87" t="b">
        <v>0</v>
      </c>
      <c r="J318" s="87" t="b">
        <v>0</v>
      </c>
      <c r="K318" s="87" t="b">
        <v>0</v>
      </c>
      <c r="L318" s="87" t="b">
        <v>0</v>
      </c>
    </row>
    <row r="319" spans="1:12" ht="15">
      <c r="A319" s="87" t="s">
        <v>3306</v>
      </c>
      <c r="B319" s="87" t="s">
        <v>3169</v>
      </c>
      <c r="C319" s="87">
        <v>3</v>
      </c>
      <c r="D319" s="122">
        <v>0.0013279050092074177</v>
      </c>
      <c r="E319" s="122">
        <v>2.9929950984313414</v>
      </c>
      <c r="F319" s="87" t="s">
        <v>3495</v>
      </c>
      <c r="G319" s="87" t="b">
        <v>0</v>
      </c>
      <c r="H319" s="87" t="b">
        <v>0</v>
      </c>
      <c r="I319" s="87" t="b">
        <v>0</v>
      </c>
      <c r="J319" s="87" t="b">
        <v>0</v>
      </c>
      <c r="K319" s="87" t="b">
        <v>0</v>
      </c>
      <c r="L319" s="87" t="b">
        <v>0</v>
      </c>
    </row>
    <row r="320" spans="1:12" ht="15">
      <c r="A320" s="87" t="s">
        <v>3169</v>
      </c>
      <c r="B320" s="87" t="s">
        <v>3307</v>
      </c>
      <c r="C320" s="87">
        <v>3</v>
      </c>
      <c r="D320" s="122">
        <v>0.0013279050092074177</v>
      </c>
      <c r="E320" s="122">
        <v>2.9929950984313414</v>
      </c>
      <c r="F320" s="87" t="s">
        <v>3495</v>
      </c>
      <c r="G320" s="87" t="b">
        <v>0</v>
      </c>
      <c r="H320" s="87" t="b">
        <v>0</v>
      </c>
      <c r="I320" s="87" t="b">
        <v>0</v>
      </c>
      <c r="J320" s="87" t="b">
        <v>0</v>
      </c>
      <c r="K320" s="87" t="b">
        <v>0</v>
      </c>
      <c r="L320" s="87" t="b">
        <v>0</v>
      </c>
    </row>
    <row r="321" spans="1:12" ht="15">
      <c r="A321" s="87" t="s">
        <v>3307</v>
      </c>
      <c r="B321" s="87" t="s">
        <v>3308</v>
      </c>
      <c r="C321" s="87">
        <v>3</v>
      </c>
      <c r="D321" s="122">
        <v>0.0013279050092074177</v>
      </c>
      <c r="E321" s="122">
        <v>3.1179338350396413</v>
      </c>
      <c r="F321" s="87" t="s">
        <v>3495</v>
      </c>
      <c r="G321" s="87" t="b">
        <v>0</v>
      </c>
      <c r="H321" s="87" t="b">
        <v>0</v>
      </c>
      <c r="I321" s="87" t="b">
        <v>0</v>
      </c>
      <c r="J321" s="87" t="b">
        <v>0</v>
      </c>
      <c r="K321" s="87" t="b">
        <v>1</v>
      </c>
      <c r="L321" s="87" t="b">
        <v>0</v>
      </c>
    </row>
    <row r="322" spans="1:12" ht="15">
      <c r="A322" s="87" t="s">
        <v>3308</v>
      </c>
      <c r="B322" s="87" t="s">
        <v>3309</v>
      </c>
      <c r="C322" s="87">
        <v>3</v>
      </c>
      <c r="D322" s="122">
        <v>0.0013279050092074177</v>
      </c>
      <c r="E322" s="122">
        <v>3.1179338350396413</v>
      </c>
      <c r="F322" s="87" t="s">
        <v>3495</v>
      </c>
      <c r="G322" s="87" t="b">
        <v>0</v>
      </c>
      <c r="H322" s="87" t="b">
        <v>1</v>
      </c>
      <c r="I322" s="87" t="b">
        <v>0</v>
      </c>
      <c r="J322" s="87" t="b">
        <v>0</v>
      </c>
      <c r="K322" s="87" t="b">
        <v>0</v>
      </c>
      <c r="L322" s="87" t="b">
        <v>0</v>
      </c>
    </row>
    <row r="323" spans="1:12" ht="15">
      <c r="A323" s="87" t="s">
        <v>3309</v>
      </c>
      <c r="B323" s="87" t="s">
        <v>3310</v>
      </c>
      <c r="C323" s="87">
        <v>3</v>
      </c>
      <c r="D323" s="122">
        <v>0.0013279050092074177</v>
      </c>
      <c r="E323" s="122">
        <v>3.1179338350396413</v>
      </c>
      <c r="F323" s="87" t="s">
        <v>3495</v>
      </c>
      <c r="G323" s="87" t="b">
        <v>0</v>
      </c>
      <c r="H323" s="87" t="b">
        <v>0</v>
      </c>
      <c r="I323" s="87" t="b">
        <v>0</v>
      </c>
      <c r="J323" s="87" t="b">
        <v>0</v>
      </c>
      <c r="K323" s="87" t="b">
        <v>0</v>
      </c>
      <c r="L323" s="87" t="b">
        <v>0</v>
      </c>
    </row>
    <row r="324" spans="1:12" ht="15">
      <c r="A324" s="87" t="s">
        <v>3310</v>
      </c>
      <c r="B324" s="87" t="s">
        <v>3311</v>
      </c>
      <c r="C324" s="87">
        <v>3</v>
      </c>
      <c r="D324" s="122">
        <v>0.0013279050092074177</v>
      </c>
      <c r="E324" s="122">
        <v>3.1179338350396413</v>
      </c>
      <c r="F324" s="87" t="s">
        <v>3495</v>
      </c>
      <c r="G324" s="87" t="b">
        <v>0</v>
      </c>
      <c r="H324" s="87" t="b">
        <v>0</v>
      </c>
      <c r="I324" s="87" t="b">
        <v>0</v>
      </c>
      <c r="J324" s="87" t="b">
        <v>0</v>
      </c>
      <c r="K324" s="87" t="b">
        <v>0</v>
      </c>
      <c r="L324" s="87" t="b">
        <v>0</v>
      </c>
    </row>
    <row r="325" spans="1:12" ht="15">
      <c r="A325" s="87" t="s">
        <v>3311</v>
      </c>
      <c r="B325" s="87" t="s">
        <v>2986</v>
      </c>
      <c r="C325" s="87">
        <v>3</v>
      </c>
      <c r="D325" s="122">
        <v>0.0013279050092074177</v>
      </c>
      <c r="E325" s="122">
        <v>1.2940250940953226</v>
      </c>
      <c r="F325" s="87" t="s">
        <v>3495</v>
      </c>
      <c r="G325" s="87" t="b">
        <v>0</v>
      </c>
      <c r="H325" s="87" t="b">
        <v>0</v>
      </c>
      <c r="I325" s="87" t="b">
        <v>0</v>
      </c>
      <c r="J325" s="87" t="b">
        <v>0</v>
      </c>
      <c r="K325" s="87" t="b">
        <v>0</v>
      </c>
      <c r="L325" s="87" t="b">
        <v>0</v>
      </c>
    </row>
    <row r="326" spans="1:12" ht="15">
      <c r="A326" s="87" t="s">
        <v>2986</v>
      </c>
      <c r="B326" s="87" t="s">
        <v>3312</v>
      </c>
      <c r="C326" s="87">
        <v>3</v>
      </c>
      <c r="D326" s="122">
        <v>0.0013279050092074177</v>
      </c>
      <c r="E326" s="122">
        <v>1.3749470017192489</v>
      </c>
      <c r="F326" s="87" t="s">
        <v>3495</v>
      </c>
      <c r="G326" s="87" t="b">
        <v>0</v>
      </c>
      <c r="H326" s="87" t="b">
        <v>0</v>
      </c>
      <c r="I326" s="87" t="b">
        <v>0</v>
      </c>
      <c r="J326" s="87" t="b">
        <v>0</v>
      </c>
      <c r="K326" s="87" t="b">
        <v>0</v>
      </c>
      <c r="L326" s="87" t="b">
        <v>0</v>
      </c>
    </row>
    <row r="327" spans="1:12" ht="15">
      <c r="A327" s="87" t="s">
        <v>3312</v>
      </c>
      <c r="B327" s="87" t="s">
        <v>3073</v>
      </c>
      <c r="C327" s="87">
        <v>3</v>
      </c>
      <c r="D327" s="122">
        <v>0.0013279050092074177</v>
      </c>
      <c r="E327" s="122">
        <v>2.749957049745047</v>
      </c>
      <c r="F327" s="87" t="s">
        <v>3495</v>
      </c>
      <c r="G327" s="87" t="b">
        <v>0</v>
      </c>
      <c r="H327" s="87" t="b">
        <v>0</v>
      </c>
      <c r="I327" s="87" t="b">
        <v>0</v>
      </c>
      <c r="J327" s="87" t="b">
        <v>0</v>
      </c>
      <c r="K327" s="87" t="b">
        <v>0</v>
      </c>
      <c r="L327" s="87" t="b">
        <v>0</v>
      </c>
    </row>
    <row r="328" spans="1:12" ht="15">
      <c r="A328" s="87" t="s">
        <v>2987</v>
      </c>
      <c r="B328" s="87" t="s">
        <v>3001</v>
      </c>
      <c r="C328" s="87">
        <v>2</v>
      </c>
      <c r="D328" s="122">
        <v>0.0009703382472279795</v>
      </c>
      <c r="E328" s="122">
        <v>0.2984995836710805</v>
      </c>
      <c r="F328" s="87" t="s">
        <v>3495</v>
      </c>
      <c r="G328" s="87" t="b">
        <v>0</v>
      </c>
      <c r="H328" s="87" t="b">
        <v>0</v>
      </c>
      <c r="I328" s="87" t="b">
        <v>0</v>
      </c>
      <c r="J328" s="87" t="b">
        <v>0</v>
      </c>
      <c r="K328" s="87" t="b">
        <v>0</v>
      </c>
      <c r="L328" s="87" t="b">
        <v>0</v>
      </c>
    </row>
    <row r="329" spans="1:12" ht="15">
      <c r="A329" s="87" t="s">
        <v>3142</v>
      </c>
      <c r="B329" s="87" t="s">
        <v>3323</v>
      </c>
      <c r="C329" s="87">
        <v>2</v>
      </c>
      <c r="D329" s="122">
        <v>0.0009703382472279795</v>
      </c>
      <c r="E329" s="122">
        <v>2.9929950984313414</v>
      </c>
      <c r="F329" s="87" t="s">
        <v>3495</v>
      </c>
      <c r="G329" s="87" t="b">
        <v>0</v>
      </c>
      <c r="H329" s="87" t="b">
        <v>0</v>
      </c>
      <c r="I329" s="87" t="b">
        <v>0</v>
      </c>
      <c r="J329" s="87" t="b">
        <v>0</v>
      </c>
      <c r="K329" s="87" t="b">
        <v>0</v>
      </c>
      <c r="L329" s="87" t="b">
        <v>0</v>
      </c>
    </row>
    <row r="330" spans="1:12" ht="15">
      <c r="A330" s="87" t="s">
        <v>3323</v>
      </c>
      <c r="B330" s="87" t="s">
        <v>3324</v>
      </c>
      <c r="C330" s="87">
        <v>2</v>
      </c>
      <c r="D330" s="122">
        <v>0.0009703382472279795</v>
      </c>
      <c r="E330" s="122">
        <v>3.2940250940953226</v>
      </c>
      <c r="F330" s="87" t="s">
        <v>3495</v>
      </c>
      <c r="G330" s="87" t="b">
        <v>0</v>
      </c>
      <c r="H330" s="87" t="b">
        <v>0</v>
      </c>
      <c r="I330" s="87" t="b">
        <v>0</v>
      </c>
      <c r="J330" s="87" t="b">
        <v>0</v>
      </c>
      <c r="K330" s="87" t="b">
        <v>0</v>
      </c>
      <c r="L330" s="87" t="b">
        <v>0</v>
      </c>
    </row>
    <row r="331" spans="1:12" ht="15">
      <c r="A331" s="87" t="s">
        <v>3324</v>
      </c>
      <c r="B331" s="87" t="s">
        <v>3325</v>
      </c>
      <c r="C331" s="87">
        <v>2</v>
      </c>
      <c r="D331" s="122">
        <v>0.0009703382472279795</v>
      </c>
      <c r="E331" s="122">
        <v>3.2940250940953226</v>
      </c>
      <c r="F331" s="87" t="s">
        <v>3495</v>
      </c>
      <c r="G331" s="87" t="b">
        <v>0</v>
      </c>
      <c r="H331" s="87" t="b">
        <v>0</v>
      </c>
      <c r="I331" s="87" t="b">
        <v>0</v>
      </c>
      <c r="J331" s="87" t="b">
        <v>0</v>
      </c>
      <c r="K331" s="87" t="b">
        <v>0</v>
      </c>
      <c r="L331" s="87" t="b">
        <v>0</v>
      </c>
    </row>
    <row r="332" spans="1:12" ht="15">
      <c r="A332" s="87" t="s">
        <v>3325</v>
      </c>
      <c r="B332" s="87" t="s">
        <v>2988</v>
      </c>
      <c r="C332" s="87">
        <v>2</v>
      </c>
      <c r="D332" s="122">
        <v>0.0009703382472279795</v>
      </c>
      <c r="E332" s="122">
        <v>1.7142414974785125</v>
      </c>
      <c r="F332" s="87" t="s">
        <v>3495</v>
      </c>
      <c r="G332" s="87" t="b">
        <v>0</v>
      </c>
      <c r="H332" s="87" t="b">
        <v>0</v>
      </c>
      <c r="I332" s="87" t="b">
        <v>0</v>
      </c>
      <c r="J332" s="87" t="b">
        <v>0</v>
      </c>
      <c r="K332" s="87" t="b">
        <v>0</v>
      </c>
      <c r="L332" s="87" t="b">
        <v>0</v>
      </c>
    </row>
    <row r="333" spans="1:12" ht="15">
      <c r="A333" s="87" t="s">
        <v>3143</v>
      </c>
      <c r="B333" s="87" t="s">
        <v>3144</v>
      </c>
      <c r="C333" s="87">
        <v>2</v>
      </c>
      <c r="D333" s="122">
        <v>0.0009703382472279795</v>
      </c>
      <c r="E333" s="122">
        <v>2.69196510276736</v>
      </c>
      <c r="F333" s="87" t="s">
        <v>3495</v>
      </c>
      <c r="G333" s="87" t="b">
        <v>0</v>
      </c>
      <c r="H333" s="87" t="b">
        <v>0</v>
      </c>
      <c r="I333" s="87" t="b">
        <v>0</v>
      </c>
      <c r="J333" s="87" t="b">
        <v>0</v>
      </c>
      <c r="K333" s="87" t="b">
        <v>0</v>
      </c>
      <c r="L333" s="87" t="b">
        <v>0</v>
      </c>
    </row>
    <row r="334" spans="1:12" ht="15">
      <c r="A334" s="87" t="s">
        <v>3199</v>
      </c>
      <c r="B334" s="87" t="s">
        <v>3330</v>
      </c>
      <c r="C334" s="87">
        <v>2</v>
      </c>
      <c r="D334" s="122">
        <v>0.0009703382472279795</v>
      </c>
      <c r="E334" s="122">
        <v>3.1179338350396413</v>
      </c>
      <c r="F334" s="87" t="s">
        <v>3495</v>
      </c>
      <c r="G334" s="87" t="b">
        <v>0</v>
      </c>
      <c r="H334" s="87" t="b">
        <v>0</v>
      </c>
      <c r="I334" s="87" t="b">
        <v>0</v>
      </c>
      <c r="J334" s="87" t="b">
        <v>0</v>
      </c>
      <c r="K334" s="87" t="b">
        <v>0</v>
      </c>
      <c r="L334" s="87" t="b">
        <v>0</v>
      </c>
    </row>
    <row r="335" spans="1:12" ht="15">
      <c r="A335" s="87" t="s">
        <v>3330</v>
      </c>
      <c r="B335" s="87" t="s">
        <v>3331</v>
      </c>
      <c r="C335" s="87">
        <v>2</v>
      </c>
      <c r="D335" s="122">
        <v>0.0009703382472279795</v>
      </c>
      <c r="E335" s="122">
        <v>3.2940250940953226</v>
      </c>
      <c r="F335" s="87" t="s">
        <v>3495</v>
      </c>
      <c r="G335" s="87" t="b">
        <v>0</v>
      </c>
      <c r="H335" s="87" t="b">
        <v>0</v>
      </c>
      <c r="I335" s="87" t="b">
        <v>0</v>
      </c>
      <c r="J335" s="87" t="b">
        <v>0</v>
      </c>
      <c r="K335" s="87" t="b">
        <v>0</v>
      </c>
      <c r="L335" s="87" t="b">
        <v>0</v>
      </c>
    </row>
    <row r="336" spans="1:12" ht="15">
      <c r="A336" s="87" t="s">
        <v>3331</v>
      </c>
      <c r="B336" s="87" t="s">
        <v>3332</v>
      </c>
      <c r="C336" s="87">
        <v>2</v>
      </c>
      <c r="D336" s="122">
        <v>0.0009703382472279795</v>
      </c>
      <c r="E336" s="122">
        <v>3.2940250940953226</v>
      </c>
      <c r="F336" s="87" t="s">
        <v>3495</v>
      </c>
      <c r="G336" s="87" t="b">
        <v>0</v>
      </c>
      <c r="H336" s="87" t="b">
        <v>0</v>
      </c>
      <c r="I336" s="87" t="b">
        <v>0</v>
      </c>
      <c r="J336" s="87" t="b">
        <v>0</v>
      </c>
      <c r="K336" s="87" t="b">
        <v>0</v>
      </c>
      <c r="L336" s="87" t="b">
        <v>0</v>
      </c>
    </row>
    <row r="337" spans="1:12" ht="15">
      <c r="A337" s="87" t="s">
        <v>3332</v>
      </c>
      <c r="B337" s="87" t="s">
        <v>3333</v>
      </c>
      <c r="C337" s="87">
        <v>2</v>
      </c>
      <c r="D337" s="122">
        <v>0.0009703382472279795</v>
      </c>
      <c r="E337" s="122">
        <v>3.2940250940953226</v>
      </c>
      <c r="F337" s="87" t="s">
        <v>3495</v>
      </c>
      <c r="G337" s="87" t="b">
        <v>0</v>
      </c>
      <c r="H337" s="87" t="b">
        <v>0</v>
      </c>
      <c r="I337" s="87" t="b">
        <v>0</v>
      </c>
      <c r="J337" s="87" t="b">
        <v>0</v>
      </c>
      <c r="K337" s="87" t="b">
        <v>0</v>
      </c>
      <c r="L337" s="87" t="b">
        <v>0</v>
      </c>
    </row>
    <row r="338" spans="1:12" ht="15">
      <c r="A338" s="87" t="s">
        <v>3333</v>
      </c>
      <c r="B338" s="87" t="s">
        <v>3145</v>
      </c>
      <c r="C338" s="87">
        <v>2</v>
      </c>
      <c r="D338" s="122">
        <v>0.0009703382472279795</v>
      </c>
      <c r="E338" s="122">
        <v>2.9929950984313414</v>
      </c>
      <c r="F338" s="87" t="s">
        <v>3495</v>
      </c>
      <c r="G338" s="87" t="b">
        <v>0</v>
      </c>
      <c r="H338" s="87" t="b">
        <v>0</v>
      </c>
      <c r="I338" s="87" t="b">
        <v>0</v>
      </c>
      <c r="J338" s="87" t="b">
        <v>0</v>
      </c>
      <c r="K338" s="87" t="b">
        <v>0</v>
      </c>
      <c r="L338" s="87" t="b">
        <v>0</v>
      </c>
    </row>
    <row r="339" spans="1:12" ht="15">
      <c r="A339" s="87" t="s">
        <v>3145</v>
      </c>
      <c r="B339" s="87" t="s">
        <v>3334</v>
      </c>
      <c r="C339" s="87">
        <v>2</v>
      </c>
      <c r="D339" s="122">
        <v>0.0009703382472279795</v>
      </c>
      <c r="E339" s="122">
        <v>2.9929950984313414</v>
      </c>
      <c r="F339" s="87" t="s">
        <v>3495</v>
      </c>
      <c r="G339" s="87" t="b">
        <v>0</v>
      </c>
      <c r="H339" s="87" t="b">
        <v>0</v>
      </c>
      <c r="I339" s="87" t="b">
        <v>0</v>
      </c>
      <c r="J339" s="87" t="b">
        <v>0</v>
      </c>
      <c r="K339" s="87" t="b">
        <v>0</v>
      </c>
      <c r="L339" s="87" t="b">
        <v>0</v>
      </c>
    </row>
    <row r="340" spans="1:12" ht="15">
      <c r="A340" s="87" t="s">
        <v>3334</v>
      </c>
      <c r="B340" s="87" t="s">
        <v>3335</v>
      </c>
      <c r="C340" s="87">
        <v>2</v>
      </c>
      <c r="D340" s="122">
        <v>0.0009703382472279795</v>
      </c>
      <c r="E340" s="122">
        <v>3.2940250940953226</v>
      </c>
      <c r="F340" s="87" t="s">
        <v>3495</v>
      </c>
      <c r="G340" s="87" t="b">
        <v>0</v>
      </c>
      <c r="H340" s="87" t="b">
        <v>0</v>
      </c>
      <c r="I340" s="87" t="b">
        <v>0</v>
      </c>
      <c r="J340" s="87" t="b">
        <v>0</v>
      </c>
      <c r="K340" s="87" t="b">
        <v>0</v>
      </c>
      <c r="L340" s="87" t="b">
        <v>0</v>
      </c>
    </row>
    <row r="341" spans="1:12" ht="15">
      <c r="A341" s="87" t="s">
        <v>3335</v>
      </c>
      <c r="B341" s="87" t="s">
        <v>3197</v>
      </c>
      <c r="C341" s="87">
        <v>2</v>
      </c>
      <c r="D341" s="122">
        <v>0.0009703382472279795</v>
      </c>
      <c r="E341" s="122">
        <v>3.1179338350396413</v>
      </c>
      <c r="F341" s="87" t="s">
        <v>3495</v>
      </c>
      <c r="G341" s="87" t="b">
        <v>0</v>
      </c>
      <c r="H341" s="87" t="b">
        <v>0</v>
      </c>
      <c r="I341" s="87" t="b">
        <v>0</v>
      </c>
      <c r="J341" s="87" t="b">
        <v>0</v>
      </c>
      <c r="K341" s="87" t="b">
        <v>0</v>
      </c>
      <c r="L341" s="87" t="b">
        <v>0</v>
      </c>
    </row>
    <row r="342" spans="1:12" ht="15">
      <c r="A342" s="87" t="s">
        <v>3197</v>
      </c>
      <c r="B342" s="87" t="s">
        <v>3336</v>
      </c>
      <c r="C342" s="87">
        <v>2</v>
      </c>
      <c r="D342" s="122">
        <v>0.0009703382472279795</v>
      </c>
      <c r="E342" s="122">
        <v>3.1179338350396413</v>
      </c>
      <c r="F342" s="87" t="s">
        <v>3495</v>
      </c>
      <c r="G342" s="87" t="b">
        <v>0</v>
      </c>
      <c r="H342" s="87" t="b">
        <v>0</v>
      </c>
      <c r="I342" s="87" t="b">
        <v>0</v>
      </c>
      <c r="J342" s="87" t="b">
        <v>0</v>
      </c>
      <c r="K342" s="87" t="b">
        <v>0</v>
      </c>
      <c r="L342" s="87" t="b">
        <v>0</v>
      </c>
    </row>
    <row r="343" spans="1:12" ht="15">
      <c r="A343" s="87" t="s">
        <v>3078</v>
      </c>
      <c r="B343" s="87" t="s">
        <v>3008</v>
      </c>
      <c r="C343" s="87">
        <v>2</v>
      </c>
      <c r="D343" s="122">
        <v>0.0009703382472279795</v>
      </c>
      <c r="E343" s="122">
        <v>1.8391802340868124</v>
      </c>
      <c r="F343" s="87" t="s">
        <v>3495</v>
      </c>
      <c r="G343" s="87" t="b">
        <v>0</v>
      </c>
      <c r="H343" s="87" t="b">
        <v>0</v>
      </c>
      <c r="I343" s="87" t="b">
        <v>0</v>
      </c>
      <c r="J343" s="87" t="b">
        <v>0</v>
      </c>
      <c r="K343" s="87" t="b">
        <v>0</v>
      </c>
      <c r="L343" s="87" t="b">
        <v>0</v>
      </c>
    </row>
    <row r="344" spans="1:12" ht="15">
      <c r="A344" s="87" t="s">
        <v>2987</v>
      </c>
      <c r="B344" s="87" t="s">
        <v>3005</v>
      </c>
      <c r="C344" s="87">
        <v>2</v>
      </c>
      <c r="D344" s="122">
        <v>0.0009703382472279795</v>
      </c>
      <c r="E344" s="122">
        <v>0.5242786269158692</v>
      </c>
      <c r="F344" s="87" t="s">
        <v>3495</v>
      </c>
      <c r="G344" s="87" t="b">
        <v>0</v>
      </c>
      <c r="H344" s="87" t="b">
        <v>0</v>
      </c>
      <c r="I344" s="87" t="b">
        <v>0</v>
      </c>
      <c r="J344" s="87" t="b">
        <v>0</v>
      </c>
      <c r="K344" s="87" t="b">
        <v>0</v>
      </c>
      <c r="L344" s="87" t="b">
        <v>0</v>
      </c>
    </row>
    <row r="345" spans="1:12" ht="15">
      <c r="A345" s="87" t="s">
        <v>3006</v>
      </c>
      <c r="B345" s="87" t="s">
        <v>3008</v>
      </c>
      <c r="C345" s="87">
        <v>2</v>
      </c>
      <c r="D345" s="122">
        <v>0.0009703382472279795</v>
      </c>
      <c r="E345" s="122">
        <v>1.2951121897365367</v>
      </c>
      <c r="F345" s="87" t="s">
        <v>3495</v>
      </c>
      <c r="G345" s="87" t="b">
        <v>0</v>
      </c>
      <c r="H345" s="87" t="b">
        <v>0</v>
      </c>
      <c r="I345" s="87" t="b">
        <v>0</v>
      </c>
      <c r="J345" s="87" t="b">
        <v>0</v>
      </c>
      <c r="K345" s="87" t="b">
        <v>0</v>
      </c>
      <c r="L345" s="87" t="b">
        <v>0</v>
      </c>
    </row>
    <row r="346" spans="1:12" ht="15">
      <c r="A346" s="87" t="s">
        <v>3340</v>
      </c>
      <c r="B346" s="87" t="s">
        <v>3030</v>
      </c>
      <c r="C346" s="87">
        <v>2</v>
      </c>
      <c r="D346" s="122">
        <v>0.0009703382472279795</v>
      </c>
      <c r="E346" s="122">
        <v>2.640812580319979</v>
      </c>
      <c r="F346" s="87" t="s">
        <v>3495</v>
      </c>
      <c r="G346" s="87" t="b">
        <v>0</v>
      </c>
      <c r="H346" s="87" t="b">
        <v>0</v>
      </c>
      <c r="I346" s="87" t="b">
        <v>0</v>
      </c>
      <c r="J346" s="87" t="b">
        <v>0</v>
      </c>
      <c r="K346" s="87" t="b">
        <v>0</v>
      </c>
      <c r="L346" s="87" t="b">
        <v>0</v>
      </c>
    </row>
    <row r="347" spans="1:12" ht="15">
      <c r="A347" s="87" t="s">
        <v>3030</v>
      </c>
      <c r="B347" s="87" t="s">
        <v>3009</v>
      </c>
      <c r="C347" s="87">
        <v>2</v>
      </c>
      <c r="D347" s="122">
        <v>0.0009703382472279795</v>
      </c>
      <c r="E347" s="122">
        <v>1.7377225933280356</v>
      </c>
      <c r="F347" s="87" t="s">
        <v>3495</v>
      </c>
      <c r="G347" s="87" t="b">
        <v>0</v>
      </c>
      <c r="H347" s="87" t="b">
        <v>0</v>
      </c>
      <c r="I347" s="87" t="b">
        <v>0</v>
      </c>
      <c r="J347" s="87" t="b">
        <v>0</v>
      </c>
      <c r="K347" s="87" t="b">
        <v>0</v>
      </c>
      <c r="L347" s="87" t="b">
        <v>0</v>
      </c>
    </row>
    <row r="348" spans="1:12" ht="15">
      <c r="A348" s="87" t="s">
        <v>3015</v>
      </c>
      <c r="B348" s="87" t="s">
        <v>3110</v>
      </c>
      <c r="C348" s="87">
        <v>2</v>
      </c>
      <c r="D348" s="122">
        <v>0.0009703382472279795</v>
      </c>
      <c r="E348" s="122">
        <v>2.021023822031585</v>
      </c>
      <c r="F348" s="87" t="s">
        <v>3495</v>
      </c>
      <c r="G348" s="87" t="b">
        <v>0</v>
      </c>
      <c r="H348" s="87" t="b">
        <v>0</v>
      </c>
      <c r="I348" s="87" t="b">
        <v>0</v>
      </c>
      <c r="J348" s="87" t="b">
        <v>0</v>
      </c>
      <c r="K348" s="87" t="b">
        <v>0</v>
      </c>
      <c r="L348" s="87" t="b">
        <v>0</v>
      </c>
    </row>
    <row r="349" spans="1:12" ht="15">
      <c r="A349" s="87" t="s">
        <v>3110</v>
      </c>
      <c r="B349" s="87" t="s">
        <v>3341</v>
      </c>
      <c r="C349" s="87">
        <v>2</v>
      </c>
      <c r="D349" s="122">
        <v>0.0009703382472279795</v>
      </c>
      <c r="E349" s="122">
        <v>2.896085085423285</v>
      </c>
      <c r="F349" s="87" t="s">
        <v>3495</v>
      </c>
      <c r="G349" s="87" t="b">
        <v>0</v>
      </c>
      <c r="H349" s="87" t="b">
        <v>0</v>
      </c>
      <c r="I349" s="87" t="b">
        <v>0</v>
      </c>
      <c r="J349" s="87" t="b">
        <v>0</v>
      </c>
      <c r="K349" s="87" t="b">
        <v>0</v>
      </c>
      <c r="L349" s="87" t="b">
        <v>0</v>
      </c>
    </row>
    <row r="350" spans="1:12" ht="15">
      <c r="A350" s="87" t="s">
        <v>3341</v>
      </c>
      <c r="B350" s="87" t="s">
        <v>3079</v>
      </c>
      <c r="C350" s="87">
        <v>2</v>
      </c>
      <c r="D350" s="122">
        <v>0.0009703382472279795</v>
      </c>
      <c r="E350" s="122">
        <v>2.8169038393756605</v>
      </c>
      <c r="F350" s="87" t="s">
        <v>3495</v>
      </c>
      <c r="G350" s="87" t="b">
        <v>0</v>
      </c>
      <c r="H350" s="87" t="b">
        <v>0</v>
      </c>
      <c r="I350" s="87" t="b">
        <v>0</v>
      </c>
      <c r="J350" s="87" t="b">
        <v>0</v>
      </c>
      <c r="K350" s="87" t="b">
        <v>0</v>
      </c>
      <c r="L350" s="87" t="b">
        <v>0</v>
      </c>
    </row>
    <row r="351" spans="1:12" ht="15">
      <c r="A351" s="87" t="s">
        <v>3079</v>
      </c>
      <c r="B351" s="87" t="s">
        <v>3342</v>
      </c>
      <c r="C351" s="87">
        <v>2</v>
      </c>
      <c r="D351" s="122">
        <v>0.0009703382472279795</v>
      </c>
      <c r="E351" s="122">
        <v>2.8169038393756605</v>
      </c>
      <c r="F351" s="87" t="s">
        <v>3495</v>
      </c>
      <c r="G351" s="87" t="b">
        <v>0</v>
      </c>
      <c r="H351" s="87" t="b">
        <v>0</v>
      </c>
      <c r="I351" s="87" t="b">
        <v>0</v>
      </c>
      <c r="J351" s="87" t="b">
        <v>0</v>
      </c>
      <c r="K351" s="87" t="b">
        <v>0</v>
      </c>
      <c r="L351" s="87" t="b">
        <v>0</v>
      </c>
    </row>
    <row r="352" spans="1:12" ht="15">
      <c r="A352" s="87" t="s">
        <v>3342</v>
      </c>
      <c r="B352" s="87" t="s">
        <v>3079</v>
      </c>
      <c r="C352" s="87">
        <v>2</v>
      </c>
      <c r="D352" s="122">
        <v>0.0009703382472279795</v>
      </c>
      <c r="E352" s="122">
        <v>2.8169038393756605</v>
      </c>
      <c r="F352" s="87" t="s">
        <v>3495</v>
      </c>
      <c r="G352" s="87" t="b">
        <v>0</v>
      </c>
      <c r="H352" s="87" t="b">
        <v>0</v>
      </c>
      <c r="I352" s="87" t="b">
        <v>0</v>
      </c>
      <c r="J352" s="87" t="b">
        <v>0</v>
      </c>
      <c r="K352" s="87" t="b">
        <v>0</v>
      </c>
      <c r="L352" s="87" t="b">
        <v>0</v>
      </c>
    </row>
    <row r="353" spans="1:12" ht="15">
      <c r="A353" s="87" t="s">
        <v>3079</v>
      </c>
      <c r="B353" s="87" t="s">
        <v>3343</v>
      </c>
      <c r="C353" s="87">
        <v>2</v>
      </c>
      <c r="D353" s="122">
        <v>0.0009703382472279795</v>
      </c>
      <c r="E353" s="122">
        <v>2.8169038393756605</v>
      </c>
      <c r="F353" s="87" t="s">
        <v>3495</v>
      </c>
      <c r="G353" s="87" t="b">
        <v>0</v>
      </c>
      <c r="H353" s="87" t="b">
        <v>0</v>
      </c>
      <c r="I353" s="87" t="b">
        <v>0</v>
      </c>
      <c r="J353" s="87" t="b">
        <v>0</v>
      </c>
      <c r="K353" s="87" t="b">
        <v>0</v>
      </c>
      <c r="L353" s="87" t="b">
        <v>0</v>
      </c>
    </row>
    <row r="354" spans="1:12" ht="15">
      <c r="A354" s="87" t="s">
        <v>3343</v>
      </c>
      <c r="B354" s="87" t="s">
        <v>3208</v>
      </c>
      <c r="C354" s="87">
        <v>2</v>
      </c>
      <c r="D354" s="122">
        <v>0.0009703382472279795</v>
      </c>
      <c r="E354" s="122">
        <v>3.2940250940953226</v>
      </c>
      <c r="F354" s="87" t="s">
        <v>3495</v>
      </c>
      <c r="G354" s="87" t="b">
        <v>0</v>
      </c>
      <c r="H354" s="87" t="b">
        <v>0</v>
      </c>
      <c r="I354" s="87" t="b">
        <v>0</v>
      </c>
      <c r="J354" s="87" t="b">
        <v>0</v>
      </c>
      <c r="K354" s="87" t="b">
        <v>0</v>
      </c>
      <c r="L354" s="87" t="b">
        <v>0</v>
      </c>
    </row>
    <row r="355" spans="1:12" ht="15">
      <c r="A355" s="87" t="s">
        <v>3208</v>
      </c>
      <c r="B355" s="87" t="s">
        <v>3148</v>
      </c>
      <c r="C355" s="87">
        <v>2</v>
      </c>
      <c r="D355" s="122">
        <v>0.0009703382472279795</v>
      </c>
      <c r="E355" s="122">
        <v>2.9418425759839604</v>
      </c>
      <c r="F355" s="87" t="s">
        <v>3495</v>
      </c>
      <c r="G355" s="87" t="b">
        <v>0</v>
      </c>
      <c r="H355" s="87" t="b">
        <v>0</v>
      </c>
      <c r="I355" s="87" t="b">
        <v>0</v>
      </c>
      <c r="J355" s="87" t="b">
        <v>0</v>
      </c>
      <c r="K355" s="87" t="b">
        <v>0</v>
      </c>
      <c r="L355" s="87" t="b">
        <v>0</v>
      </c>
    </row>
    <row r="356" spans="1:12" ht="15">
      <c r="A356" s="87" t="s">
        <v>3149</v>
      </c>
      <c r="B356" s="87" t="s">
        <v>3003</v>
      </c>
      <c r="C356" s="87">
        <v>2</v>
      </c>
      <c r="D356" s="122">
        <v>0.0009703382472279795</v>
      </c>
      <c r="E356" s="122">
        <v>1.8626613299363355</v>
      </c>
      <c r="F356" s="87" t="s">
        <v>3495</v>
      </c>
      <c r="G356" s="87" t="b">
        <v>0</v>
      </c>
      <c r="H356" s="87" t="b">
        <v>0</v>
      </c>
      <c r="I356" s="87" t="b">
        <v>0</v>
      </c>
      <c r="J356" s="87" t="b">
        <v>0</v>
      </c>
      <c r="K356" s="87" t="b">
        <v>0</v>
      </c>
      <c r="L356" s="87" t="b">
        <v>0</v>
      </c>
    </row>
    <row r="357" spans="1:12" ht="15">
      <c r="A357" s="87" t="s">
        <v>3003</v>
      </c>
      <c r="B357" s="87" t="s">
        <v>3049</v>
      </c>
      <c r="C357" s="87">
        <v>2</v>
      </c>
      <c r="D357" s="122">
        <v>0.0009703382472279795</v>
      </c>
      <c r="E357" s="122">
        <v>1.5616313342723542</v>
      </c>
      <c r="F357" s="87" t="s">
        <v>3495</v>
      </c>
      <c r="G357" s="87" t="b">
        <v>0</v>
      </c>
      <c r="H357" s="87" t="b">
        <v>0</v>
      </c>
      <c r="I357" s="87" t="b">
        <v>0</v>
      </c>
      <c r="J357" s="87" t="b">
        <v>1</v>
      </c>
      <c r="K357" s="87" t="b">
        <v>0</v>
      </c>
      <c r="L357" s="87" t="b">
        <v>0</v>
      </c>
    </row>
    <row r="358" spans="1:12" ht="15">
      <c r="A358" s="87" t="s">
        <v>3049</v>
      </c>
      <c r="B358" s="87" t="s">
        <v>3062</v>
      </c>
      <c r="C358" s="87">
        <v>2</v>
      </c>
      <c r="D358" s="122">
        <v>0.0009703382472279795</v>
      </c>
      <c r="E358" s="122">
        <v>2.2940250940953226</v>
      </c>
      <c r="F358" s="87" t="s">
        <v>3495</v>
      </c>
      <c r="G358" s="87" t="b">
        <v>1</v>
      </c>
      <c r="H358" s="87" t="b">
        <v>0</v>
      </c>
      <c r="I358" s="87" t="b">
        <v>0</v>
      </c>
      <c r="J358" s="87" t="b">
        <v>0</v>
      </c>
      <c r="K358" s="87" t="b">
        <v>0</v>
      </c>
      <c r="L358" s="87" t="b">
        <v>0</v>
      </c>
    </row>
    <row r="359" spans="1:12" ht="15">
      <c r="A359" s="87" t="s">
        <v>3080</v>
      </c>
      <c r="B359" s="87" t="s">
        <v>3076</v>
      </c>
      <c r="C359" s="87">
        <v>2</v>
      </c>
      <c r="D359" s="122">
        <v>0.0009703382472279795</v>
      </c>
      <c r="E359" s="122">
        <v>2.339782584655998</v>
      </c>
      <c r="F359" s="87" t="s">
        <v>3495</v>
      </c>
      <c r="G359" s="87" t="b">
        <v>0</v>
      </c>
      <c r="H359" s="87" t="b">
        <v>0</v>
      </c>
      <c r="I359" s="87" t="b">
        <v>0</v>
      </c>
      <c r="J359" s="87" t="b">
        <v>0</v>
      </c>
      <c r="K359" s="87" t="b">
        <v>0</v>
      </c>
      <c r="L359" s="87" t="b">
        <v>0</v>
      </c>
    </row>
    <row r="360" spans="1:12" ht="15">
      <c r="A360" s="87" t="s">
        <v>3076</v>
      </c>
      <c r="B360" s="87" t="s">
        <v>3005</v>
      </c>
      <c r="C360" s="87">
        <v>2</v>
      </c>
      <c r="D360" s="122">
        <v>0.0009703382472279795</v>
      </c>
      <c r="E360" s="122">
        <v>1.7755111542174353</v>
      </c>
      <c r="F360" s="87" t="s">
        <v>3495</v>
      </c>
      <c r="G360" s="87" t="b">
        <v>0</v>
      </c>
      <c r="H360" s="87" t="b">
        <v>0</v>
      </c>
      <c r="I360" s="87" t="b">
        <v>0</v>
      </c>
      <c r="J360" s="87" t="b">
        <v>0</v>
      </c>
      <c r="K360" s="87" t="b">
        <v>0</v>
      </c>
      <c r="L360" s="87" t="b">
        <v>0</v>
      </c>
    </row>
    <row r="361" spans="1:12" ht="15">
      <c r="A361" s="87" t="s">
        <v>2989</v>
      </c>
      <c r="B361" s="87" t="s">
        <v>3150</v>
      </c>
      <c r="C361" s="87">
        <v>2</v>
      </c>
      <c r="D361" s="122">
        <v>0.0009703382472279795</v>
      </c>
      <c r="E361" s="122">
        <v>1.369745808033441</v>
      </c>
      <c r="F361" s="87" t="s">
        <v>3495</v>
      </c>
      <c r="G361" s="87" t="b">
        <v>0</v>
      </c>
      <c r="H361" s="87" t="b">
        <v>0</v>
      </c>
      <c r="I361" s="87" t="b">
        <v>0</v>
      </c>
      <c r="J361" s="87" t="b">
        <v>0</v>
      </c>
      <c r="K361" s="87" t="b">
        <v>0</v>
      </c>
      <c r="L361" s="87" t="b">
        <v>0</v>
      </c>
    </row>
    <row r="362" spans="1:12" ht="15">
      <c r="A362" s="87" t="s">
        <v>3150</v>
      </c>
      <c r="B362" s="87" t="s">
        <v>3017</v>
      </c>
      <c r="C362" s="87">
        <v>2</v>
      </c>
      <c r="D362" s="122">
        <v>0.0009703382472279795</v>
      </c>
      <c r="E362" s="122">
        <v>2.214843848047698</v>
      </c>
      <c r="F362" s="87" t="s">
        <v>3495</v>
      </c>
      <c r="G362" s="87" t="b">
        <v>0</v>
      </c>
      <c r="H362" s="87" t="b">
        <v>0</v>
      </c>
      <c r="I362" s="87" t="b">
        <v>0</v>
      </c>
      <c r="J362" s="87" t="b">
        <v>0</v>
      </c>
      <c r="K362" s="87" t="b">
        <v>0</v>
      </c>
      <c r="L362" s="87" t="b">
        <v>0</v>
      </c>
    </row>
    <row r="363" spans="1:12" ht="15">
      <c r="A363" s="87" t="s">
        <v>3017</v>
      </c>
      <c r="B363" s="87" t="s">
        <v>3346</v>
      </c>
      <c r="C363" s="87">
        <v>2</v>
      </c>
      <c r="D363" s="122">
        <v>0.0009703382472279795</v>
      </c>
      <c r="E363" s="122">
        <v>2.481111737452467</v>
      </c>
      <c r="F363" s="87" t="s">
        <v>3495</v>
      </c>
      <c r="G363" s="87" t="b">
        <v>0</v>
      </c>
      <c r="H363" s="87" t="b">
        <v>0</v>
      </c>
      <c r="I363" s="87" t="b">
        <v>0</v>
      </c>
      <c r="J363" s="87" t="b">
        <v>0</v>
      </c>
      <c r="K363" s="87" t="b">
        <v>0</v>
      </c>
      <c r="L363" s="87" t="b">
        <v>0</v>
      </c>
    </row>
    <row r="364" spans="1:12" ht="15">
      <c r="A364" s="87" t="s">
        <v>3346</v>
      </c>
      <c r="B364" s="87" t="s">
        <v>3347</v>
      </c>
      <c r="C364" s="87">
        <v>2</v>
      </c>
      <c r="D364" s="122">
        <v>0.0009703382472279795</v>
      </c>
      <c r="E364" s="122">
        <v>3.2940250940953226</v>
      </c>
      <c r="F364" s="87" t="s">
        <v>3495</v>
      </c>
      <c r="G364" s="87" t="b">
        <v>0</v>
      </c>
      <c r="H364" s="87" t="b">
        <v>0</v>
      </c>
      <c r="I364" s="87" t="b">
        <v>0</v>
      </c>
      <c r="J364" s="87" t="b">
        <v>0</v>
      </c>
      <c r="K364" s="87" t="b">
        <v>0</v>
      </c>
      <c r="L364" s="87" t="b">
        <v>0</v>
      </c>
    </row>
    <row r="365" spans="1:12" ht="15">
      <c r="A365" s="87" t="s">
        <v>3347</v>
      </c>
      <c r="B365" s="87" t="s">
        <v>3006</v>
      </c>
      <c r="C365" s="87">
        <v>2</v>
      </c>
      <c r="D365" s="122">
        <v>0.0009703382472279795</v>
      </c>
      <c r="E365" s="122">
        <v>2.272835795025385</v>
      </c>
      <c r="F365" s="87" t="s">
        <v>3495</v>
      </c>
      <c r="G365" s="87" t="b">
        <v>0</v>
      </c>
      <c r="H365" s="87" t="b">
        <v>0</v>
      </c>
      <c r="I365" s="87" t="b">
        <v>0</v>
      </c>
      <c r="J365" s="87" t="b">
        <v>0</v>
      </c>
      <c r="K365" s="87" t="b">
        <v>0</v>
      </c>
      <c r="L365" s="87" t="b">
        <v>0</v>
      </c>
    </row>
    <row r="366" spans="1:12" ht="15">
      <c r="A366" s="87" t="s">
        <v>3006</v>
      </c>
      <c r="B366" s="87" t="s">
        <v>3348</v>
      </c>
      <c r="C366" s="87">
        <v>2</v>
      </c>
      <c r="D366" s="122">
        <v>0.0009703382472279795</v>
      </c>
      <c r="E366" s="122">
        <v>2.272835795025385</v>
      </c>
      <c r="F366" s="87" t="s">
        <v>3495</v>
      </c>
      <c r="G366" s="87" t="b">
        <v>0</v>
      </c>
      <c r="H366" s="87" t="b">
        <v>0</v>
      </c>
      <c r="I366" s="87" t="b">
        <v>0</v>
      </c>
      <c r="J366" s="87" t="b">
        <v>1</v>
      </c>
      <c r="K366" s="87" t="b">
        <v>0</v>
      </c>
      <c r="L366" s="87" t="b">
        <v>0</v>
      </c>
    </row>
    <row r="367" spans="1:12" ht="15">
      <c r="A367" s="87" t="s">
        <v>3348</v>
      </c>
      <c r="B367" s="87" t="s">
        <v>3349</v>
      </c>
      <c r="C367" s="87">
        <v>2</v>
      </c>
      <c r="D367" s="122">
        <v>0.0009703382472279795</v>
      </c>
      <c r="E367" s="122">
        <v>3.2940250940953226</v>
      </c>
      <c r="F367" s="87" t="s">
        <v>3495</v>
      </c>
      <c r="G367" s="87" t="b">
        <v>1</v>
      </c>
      <c r="H367" s="87" t="b">
        <v>0</v>
      </c>
      <c r="I367" s="87" t="b">
        <v>0</v>
      </c>
      <c r="J367" s="87" t="b">
        <v>0</v>
      </c>
      <c r="K367" s="87" t="b">
        <v>0</v>
      </c>
      <c r="L367" s="87" t="b">
        <v>0</v>
      </c>
    </row>
    <row r="368" spans="1:12" ht="15">
      <c r="A368" s="87" t="s">
        <v>3349</v>
      </c>
      <c r="B368" s="87" t="s">
        <v>432</v>
      </c>
      <c r="C368" s="87">
        <v>2</v>
      </c>
      <c r="D368" s="122">
        <v>0.0009703382472279795</v>
      </c>
      <c r="E368" s="122">
        <v>3.2940250940953226</v>
      </c>
      <c r="F368" s="87" t="s">
        <v>3495</v>
      </c>
      <c r="G368" s="87" t="b">
        <v>0</v>
      </c>
      <c r="H368" s="87" t="b">
        <v>0</v>
      </c>
      <c r="I368" s="87" t="b">
        <v>0</v>
      </c>
      <c r="J368" s="87" t="b">
        <v>0</v>
      </c>
      <c r="K368" s="87" t="b">
        <v>0</v>
      </c>
      <c r="L368" s="87" t="b">
        <v>0</v>
      </c>
    </row>
    <row r="369" spans="1:12" ht="15">
      <c r="A369" s="87" t="s">
        <v>432</v>
      </c>
      <c r="B369" s="87" t="s">
        <v>2987</v>
      </c>
      <c r="C369" s="87">
        <v>2</v>
      </c>
      <c r="D369" s="122">
        <v>0.0009703382472279795</v>
      </c>
      <c r="E369" s="122">
        <v>1.6082833554930591</v>
      </c>
      <c r="F369" s="87" t="s">
        <v>3495</v>
      </c>
      <c r="G369" s="87" t="b">
        <v>0</v>
      </c>
      <c r="H369" s="87" t="b">
        <v>0</v>
      </c>
      <c r="I369" s="87" t="b">
        <v>0</v>
      </c>
      <c r="J369" s="87" t="b">
        <v>0</v>
      </c>
      <c r="K369" s="87" t="b">
        <v>0</v>
      </c>
      <c r="L369" s="87" t="b">
        <v>0</v>
      </c>
    </row>
    <row r="370" spans="1:12" ht="15">
      <c r="A370" s="87" t="s">
        <v>2986</v>
      </c>
      <c r="B370" s="87" t="s">
        <v>2994</v>
      </c>
      <c r="C370" s="87">
        <v>2</v>
      </c>
      <c r="D370" s="122">
        <v>0.0009703382472279795</v>
      </c>
      <c r="E370" s="122">
        <v>-0.1435669381586386</v>
      </c>
      <c r="F370" s="87" t="s">
        <v>3495</v>
      </c>
      <c r="G370" s="87" t="b">
        <v>0</v>
      </c>
      <c r="H370" s="87" t="b">
        <v>0</v>
      </c>
      <c r="I370" s="87" t="b">
        <v>0</v>
      </c>
      <c r="J370" s="87" t="b">
        <v>0</v>
      </c>
      <c r="K370" s="87" t="b">
        <v>0</v>
      </c>
      <c r="L370" s="87" t="b">
        <v>0</v>
      </c>
    </row>
    <row r="371" spans="1:12" ht="15">
      <c r="A371" s="87" t="s">
        <v>2994</v>
      </c>
      <c r="B371" s="87" t="s">
        <v>3350</v>
      </c>
      <c r="C371" s="87">
        <v>2</v>
      </c>
      <c r="D371" s="122">
        <v>0.0009703382472279795</v>
      </c>
      <c r="E371" s="122">
        <v>1.775511154217435</v>
      </c>
      <c r="F371" s="87" t="s">
        <v>3495</v>
      </c>
      <c r="G371" s="87" t="b">
        <v>0</v>
      </c>
      <c r="H371" s="87" t="b">
        <v>0</v>
      </c>
      <c r="I371" s="87" t="b">
        <v>0</v>
      </c>
      <c r="J371" s="87" t="b">
        <v>0</v>
      </c>
      <c r="K371" s="87" t="b">
        <v>0</v>
      </c>
      <c r="L371" s="87" t="b">
        <v>0</v>
      </c>
    </row>
    <row r="372" spans="1:12" ht="15">
      <c r="A372" s="87" t="s">
        <v>3350</v>
      </c>
      <c r="B372" s="87" t="s">
        <v>2998</v>
      </c>
      <c r="C372" s="87">
        <v>2</v>
      </c>
      <c r="D372" s="122">
        <v>0.0009703382472279795</v>
      </c>
      <c r="E372" s="122">
        <v>1.85469240026506</v>
      </c>
      <c r="F372" s="87" t="s">
        <v>3495</v>
      </c>
      <c r="G372" s="87" t="b">
        <v>0</v>
      </c>
      <c r="H372" s="87" t="b">
        <v>0</v>
      </c>
      <c r="I372" s="87" t="b">
        <v>0</v>
      </c>
      <c r="J372" s="87" t="b">
        <v>0</v>
      </c>
      <c r="K372" s="87" t="b">
        <v>0</v>
      </c>
      <c r="L372" s="87" t="b">
        <v>0</v>
      </c>
    </row>
    <row r="373" spans="1:12" ht="15">
      <c r="A373" s="87" t="s">
        <v>3004</v>
      </c>
      <c r="B373" s="87" t="s">
        <v>2991</v>
      </c>
      <c r="C373" s="87">
        <v>2</v>
      </c>
      <c r="D373" s="122">
        <v>0.0009703382472279795</v>
      </c>
      <c r="E373" s="122">
        <v>1.0039904827328048</v>
      </c>
      <c r="F373" s="87" t="s">
        <v>3495</v>
      </c>
      <c r="G373" s="87" t="b">
        <v>0</v>
      </c>
      <c r="H373" s="87" t="b">
        <v>0</v>
      </c>
      <c r="I373" s="87" t="b">
        <v>0</v>
      </c>
      <c r="J373" s="87" t="b">
        <v>0</v>
      </c>
      <c r="K373" s="87" t="b">
        <v>0</v>
      </c>
      <c r="L373" s="87" t="b">
        <v>0</v>
      </c>
    </row>
    <row r="374" spans="1:12" ht="15">
      <c r="A374" s="87" t="s">
        <v>2991</v>
      </c>
      <c r="B374" s="87" t="s">
        <v>3011</v>
      </c>
      <c r="C374" s="87">
        <v>2</v>
      </c>
      <c r="D374" s="122">
        <v>0.0009703382472279795</v>
      </c>
      <c r="E374" s="122">
        <v>0.9625977975745796</v>
      </c>
      <c r="F374" s="87" t="s">
        <v>3495</v>
      </c>
      <c r="G374" s="87" t="b">
        <v>0</v>
      </c>
      <c r="H374" s="87" t="b">
        <v>0</v>
      </c>
      <c r="I374" s="87" t="b">
        <v>0</v>
      </c>
      <c r="J374" s="87" t="b">
        <v>0</v>
      </c>
      <c r="K374" s="87" t="b">
        <v>0</v>
      </c>
      <c r="L374" s="87" t="b">
        <v>0</v>
      </c>
    </row>
    <row r="375" spans="1:12" ht="15">
      <c r="A375" s="87" t="s">
        <v>3011</v>
      </c>
      <c r="B375" s="87" t="s">
        <v>3012</v>
      </c>
      <c r="C375" s="87">
        <v>2</v>
      </c>
      <c r="D375" s="122">
        <v>0.0009703382472279795</v>
      </c>
      <c r="E375" s="122">
        <v>1.385540075216673</v>
      </c>
      <c r="F375" s="87" t="s">
        <v>3495</v>
      </c>
      <c r="G375" s="87" t="b">
        <v>0</v>
      </c>
      <c r="H375" s="87" t="b">
        <v>0</v>
      </c>
      <c r="I375" s="87" t="b">
        <v>0</v>
      </c>
      <c r="J375" s="87" t="b">
        <v>0</v>
      </c>
      <c r="K375" s="87" t="b">
        <v>0</v>
      </c>
      <c r="L375" s="87" t="b">
        <v>0</v>
      </c>
    </row>
    <row r="376" spans="1:12" ht="15">
      <c r="A376" s="87" t="s">
        <v>3012</v>
      </c>
      <c r="B376" s="87" t="s">
        <v>3351</v>
      </c>
      <c r="C376" s="87">
        <v>2</v>
      </c>
      <c r="D376" s="122">
        <v>0.0009703382472279795</v>
      </c>
      <c r="E376" s="122">
        <v>2.640812580319979</v>
      </c>
      <c r="F376" s="87" t="s">
        <v>3495</v>
      </c>
      <c r="G376" s="87" t="b">
        <v>0</v>
      </c>
      <c r="H376" s="87" t="b">
        <v>0</v>
      </c>
      <c r="I376" s="87" t="b">
        <v>0</v>
      </c>
      <c r="J376" s="87" t="b">
        <v>0</v>
      </c>
      <c r="K376" s="87" t="b">
        <v>0</v>
      </c>
      <c r="L376" s="87" t="b">
        <v>0</v>
      </c>
    </row>
    <row r="377" spans="1:12" ht="15">
      <c r="A377" s="87" t="s">
        <v>3351</v>
      </c>
      <c r="B377" s="87" t="s">
        <v>3352</v>
      </c>
      <c r="C377" s="87">
        <v>2</v>
      </c>
      <c r="D377" s="122">
        <v>0.0009703382472279795</v>
      </c>
      <c r="E377" s="122">
        <v>3.2940250940953226</v>
      </c>
      <c r="F377" s="87" t="s">
        <v>3495</v>
      </c>
      <c r="G377" s="87" t="b">
        <v>0</v>
      </c>
      <c r="H377" s="87" t="b">
        <v>0</v>
      </c>
      <c r="I377" s="87" t="b">
        <v>0</v>
      </c>
      <c r="J377" s="87" t="b">
        <v>0</v>
      </c>
      <c r="K377" s="87" t="b">
        <v>0</v>
      </c>
      <c r="L377" s="87" t="b">
        <v>0</v>
      </c>
    </row>
    <row r="378" spans="1:12" ht="15">
      <c r="A378" s="87" t="s">
        <v>3112</v>
      </c>
      <c r="B378" s="87" t="s">
        <v>3079</v>
      </c>
      <c r="C378" s="87">
        <v>2</v>
      </c>
      <c r="D378" s="122">
        <v>0.0009703382472279795</v>
      </c>
      <c r="E378" s="122">
        <v>2.4189638307036225</v>
      </c>
      <c r="F378" s="87" t="s">
        <v>3495</v>
      </c>
      <c r="G378" s="87" t="b">
        <v>0</v>
      </c>
      <c r="H378" s="87" t="b">
        <v>0</v>
      </c>
      <c r="I378" s="87" t="b">
        <v>0</v>
      </c>
      <c r="J378" s="87" t="b">
        <v>0</v>
      </c>
      <c r="K378" s="87" t="b">
        <v>0</v>
      </c>
      <c r="L378" s="87" t="b">
        <v>0</v>
      </c>
    </row>
    <row r="379" spans="1:12" ht="15">
      <c r="A379" s="87" t="s">
        <v>3079</v>
      </c>
      <c r="B379" s="87" t="s">
        <v>2988</v>
      </c>
      <c r="C379" s="87">
        <v>2</v>
      </c>
      <c r="D379" s="122">
        <v>0.0009703382472279795</v>
      </c>
      <c r="E379" s="122">
        <v>1.2371202427588501</v>
      </c>
      <c r="F379" s="87" t="s">
        <v>3495</v>
      </c>
      <c r="G379" s="87" t="b">
        <v>0</v>
      </c>
      <c r="H379" s="87" t="b">
        <v>0</v>
      </c>
      <c r="I379" s="87" t="b">
        <v>0</v>
      </c>
      <c r="J379" s="87" t="b">
        <v>0</v>
      </c>
      <c r="K379" s="87" t="b">
        <v>0</v>
      </c>
      <c r="L379" s="87" t="b">
        <v>0</v>
      </c>
    </row>
    <row r="380" spans="1:12" ht="15">
      <c r="A380" s="87" t="s">
        <v>3001</v>
      </c>
      <c r="B380" s="87" t="s">
        <v>3151</v>
      </c>
      <c r="C380" s="87">
        <v>2</v>
      </c>
      <c r="D380" s="122">
        <v>0.0009703382472279795</v>
      </c>
      <c r="E380" s="122">
        <v>1.7258233700283276</v>
      </c>
      <c r="F380" s="87" t="s">
        <v>3495</v>
      </c>
      <c r="G380" s="87" t="b">
        <v>0</v>
      </c>
      <c r="H380" s="87" t="b">
        <v>0</v>
      </c>
      <c r="I380" s="87" t="b">
        <v>0</v>
      </c>
      <c r="J380" s="87" t="b">
        <v>0</v>
      </c>
      <c r="K380" s="87" t="b">
        <v>0</v>
      </c>
      <c r="L380" s="87" t="b">
        <v>0</v>
      </c>
    </row>
    <row r="381" spans="1:12" ht="15">
      <c r="A381" s="87" t="s">
        <v>3151</v>
      </c>
      <c r="B381" s="87" t="s">
        <v>3081</v>
      </c>
      <c r="C381" s="87">
        <v>2</v>
      </c>
      <c r="D381" s="122">
        <v>0.0009703382472279795</v>
      </c>
      <c r="E381" s="122">
        <v>2.515873843711679</v>
      </c>
      <c r="F381" s="87" t="s">
        <v>3495</v>
      </c>
      <c r="G381" s="87" t="b">
        <v>0</v>
      </c>
      <c r="H381" s="87" t="b">
        <v>0</v>
      </c>
      <c r="I381" s="87" t="b">
        <v>0</v>
      </c>
      <c r="J381" s="87" t="b">
        <v>0</v>
      </c>
      <c r="K381" s="87" t="b">
        <v>0</v>
      </c>
      <c r="L381" s="87" t="b">
        <v>0</v>
      </c>
    </row>
    <row r="382" spans="1:12" ht="15">
      <c r="A382" s="87" t="s">
        <v>3081</v>
      </c>
      <c r="B382" s="87" t="s">
        <v>3353</v>
      </c>
      <c r="C382" s="87">
        <v>2</v>
      </c>
      <c r="D382" s="122">
        <v>0.0009703382472279795</v>
      </c>
      <c r="E382" s="122">
        <v>2.8169038393756605</v>
      </c>
      <c r="F382" s="87" t="s">
        <v>3495</v>
      </c>
      <c r="G382" s="87" t="b">
        <v>0</v>
      </c>
      <c r="H382" s="87" t="b">
        <v>0</v>
      </c>
      <c r="I382" s="87" t="b">
        <v>0</v>
      </c>
      <c r="J382" s="87" t="b">
        <v>0</v>
      </c>
      <c r="K382" s="87" t="b">
        <v>0</v>
      </c>
      <c r="L382" s="87" t="b">
        <v>0</v>
      </c>
    </row>
    <row r="383" spans="1:12" ht="15">
      <c r="A383" s="87" t="s">
        <v>3353</v>
      </c>
      <c r="B383" s="87" t="s">
        <v>3082</v>
      </c>
      <c r="C383" s="87">
        <v>2</v>
      </c>
      <c r="D383" s="122">
        <v>0.0009703382472279795</v>
      </c>
      <c r="E383" s="122">
        <v>2.8169038393756605</v>
      </c>
      <c r="F383" s="87" t="s">
        <v>3495</v>
      </c>
      <c r="G383" s="87" t="b">
        <v>0</v>
      </c>
      <c r="H383" s="87" t="b">
        <v>0</v>
      </c>
      <c r="I383" s="87" t="b">
        <v>0</v>
      </c>
      <c r="J383" s="87" t="b">
        <v>0</v>
      </c>
      <c r="K383" s="87" t="b">
        <v>0</v>
      </c>
      <c r="L383" s="87" t="b">
        <v>0</v>
      </c>
    </row>
    <row r="384" spans="1:12" ht="15">
      <c r="A384" s="87" t="s">
        <v>3082</v>
      </c>
      <c r="B384" s="87" t="s">
        <v>3354</v>
      </c>
      <c r="C384" s="87">
        <v>2</v>
      </c>
      <c r="D384" s="122">
        <v>0.0009703382472279795</v>
      </c>
      <c r="E384" s="122">
        <v>2.8169038393756605</v>
      </c>
      <c r="F384" s="87" t="s">
        <v>3495</v>
      </c>
      <c r="G384" s="87" t="b">
        <v>0</v>
      </c>
      <c r="H384" s="87" t="b">
        <v>0</v>
      </c>
      <c r="I384" s="87" t="b">
        <v>0</v>
      </c>
      <c r="J384" s="87" t="b">
        <v>1</v>
      </c>
      <c r="K384" s="87" t="b">
        <v>0</v>
      </c>
      <c r="L384" s="87" t="b">
        <v>0</v>
      </c>
    </row>
    <row r="385" spans="1:12" ht="15">
      <c r="A385" s="87" t="s">
        <v>3354</v>
      </c>
      <c r="B385" s="87" t="s">
        <v>3046</v>
      </c>
      <c r="C385" s="87">
        <v>2</v>
      </c>
      <c r="D385" s="122">
        <v>0.0009703382472279795</v>
      </c>
      <c r="E385" s="122">
        <v>2.69196510276736</v>
      </c>
      <c r="F385" s="87" t="s">
        <v>3495</v>
      </c>
      <c r="G385" s="87" t="b">
        <v>1</v>
      </c>
      <c r="H385" s="87" t="b">
        <v>0</v>
      </c>
      <c r="I385" s="87" t="b">
        <v>0</v>
      </c>
      <c r="J385" s="87" t="b">
        <v>0</v>
      </c>
      <c r="K385" s="87" t="b">
        <v>0</v>
      </c>
      <c r="L385" s="87" t="b">
        <v>0</v>
      </c>
    </row>
    <row r="386" spans="1:12" ht="15">
      <c r="A386" s="87" t="s">
        <v>3047</v>
      </c>
      <c r="B386" s="87" t="s">
        <v>3355</v>
      </c>
      <c r="C386" s="87">
        <v>2</v>
      </c>
      <c r="D386" s="122">
        <v>0.0009703382472279795</v>
      </c>
      <c r="E386" s="122">
        <v>2.69196510276736</v>
      </c>
      <c r="F386" s="87" t="s">
        <v>3495</v>
      </c>
      <c r="G386" s="87" t="b">
        <v>0</v>
      </c>
      <c r="H386" s="87" t="b">
        <v>0</v>
      </c>
      <c r="I386" s="87" t="b">
        <v>0</v>
      </c>
      <c r="J386" s="87" t="b">
        <v>0</v>
      </c>
      <c r="K386" s="87" t="b">
        <v>0</v>
      </c>
      <c r="L386" s="87" t="b">
        <v>0</v>
      </c>
    </row>
    <row r="387" spans="1:12" ht="15">
      <c r="A387" s="87" t="s">
        <v>3355</v>
      </c>
      <c r="B387" s="87" t="s">
        <v>2987</v>
      </c>
      <c r="C387" s="87">
        <v>2</v>
      </c>
      <c r="D387" s="122">
        <v>0.0009703382472279795</v>
      </c>
      <c r="E387" s="122">
        <v>1.6082833554930591</v>
      </c>
      <c r="F387" s="87" t="s">
        <v>3495</v>
      </c>
      <c r="G387" s="87" t="b">
        <v>0</v>
      </c>
      <c r="H387" s="87" t="b">
        <v>0</v>
      </c>
      <c r="I387" s="87" t="b">
        <v>0</v>
      </c>
      <c r="J387" s="87" t="b">
        <v>0</v>
      </c>
      <c r="K387" s="87" t="b">
        <v>0</v>
      </c>
      <c r="L387" s="87" t="b">
        <v>0</v>
      </c>
    </row>
    <row r="388" spans="1:12" ht="15">
      <c r="A388" s="87" t="s">
        <v>3356</v>
      </c>
      <c r="B388" s="87" t="s">
        <v>3357</v>
      </c>
      <c r="C388" s="87">
        <v>2</v>
      </c>
      <c r="D388" s="122">
        <v>0.0009703382472279795</v>
      </c>
      <c r="E388" s="122">
        <v>3.2940250940953226</v>
      </c>
      <c r="F388" s="87" t="s">
        <v>3495</v>
      </c>
      <c r="G388" s="87" t="b">
        <v>0</v>
      </c>
      <c r="H388" s="87" t="b">
        <v>0</v>
      </c>
      <c r="I388" s="87" t="b">
        <v>0</v>
      </c>
      <c r="J388" s="87" t="b">
        <v>0</v>
      </c>
      <c r="K388" s="87" t="b">
        <v>0</v>
      </c>
      <c r="L388" s="87" t="b">
        <v>0</v>
      </c>
    </row>
    <row r="389" spans="1:12" ht="15">
      <c r="A389" s="87" t="s">
        <v>3357</v>
      </c>
      <c r="B389" s="87" t="s">
        <v>3150</v>
      </c>
      <c r="C389" s="87">
        <v>2</v>
      </c>
      <c r="D389" s="122">
        <v>0.0009703382472279795</v>
      </c>
      <c r="E389" s="122">
        <v>2.9929950984313414</v>
      </c>
      <c r="F389" s="87" t="s">
        <v>3495</v>
      </c>
      <c r="G389" s="87" t="b">
        <v>0</v>
      </c>
      <c r="H389" s="87" t="b">
        <v>0</v>
      </c>
      <c r="I389" s="87" t="b">
        <v>0</v>
      </c>
      <c r="J389" s="87" t="b">
        <v>0</v>
      </c>
      <c r="K389" s="87" t="b">
        <v>0</v>
      </c>
      <c r="L389" s="87" t="b">
        <v>0</v>
      </c>
    </row>
    <row r="390" spans="1:12" ht="15">
      <c r="A390" s="87" t="s">
        <v>3150</v>
      </c>
      <c r="B390" s="87" t="s">
        <v>3358</v>
      </c>
      <c r="C390" s="87">
        <v>2</v>
      </c>
      <c r="D390" s="122">
        <v>0.0009703382472279795</v>
      </c>
      <c r="E390" s="122">
        <v>2.9929950984313414</v>
      </c>
      <c r="F390" s="87" t="s">
        <v>3495</v>
      </c>
      <c r="G390" s="87" t="b">
        <v>0</v>
      </c>
      <c r="H390" s="87" t="b">
        <v>0</v>
      </c>
      <c r="I390" s="87" t="b">
        <v>0</v>
      </c>
      <c r="J390" s="87" t="b">
        <v>0</v>
      </c>
      <c r="K390" s="87" t="b">
        <v>0</v>
      </c>
      <c r="L390" s="87" t="b">
        <v>0</v>
      </c>
    </row>
    <row r="391" spans="1:12" ht="15">
      <c r="A391" s="87" t="s">
        <v>3358</v>
      </c>
      <c r="B391" s="87" t="s">
        <v>3359</v>
      </c>
      <c r="C391" s="87">
        <v>2</v>
      </c>
      <c r="D391" s="122">
        <v>0.0009703382472279795</v>
      </c>
      <c r="E391" s="122">
        <v>3.2940250940953226</v>
      </c>
      <c r="F391" s="87" t="s">
        <v>3495</v>
      </c>
      <c r="G391" s="87" t="b">
        <v>0</v>
      </c>
      <c r="H391" s="87" t="b">
        <v>0</v>
      </c>
      <c r="I391" s="87" t="b">
        <v>0</v>
      </c>
      <c r="J391" s="87" t="b">
        <v>0</v>
      </c>
      <c r="K391" s="87" t="b">
        <v>0</v>
      </c>
      <c r="L391" s="87" t="b">
        <v>0</v>
      </c>
    </row>
    <row r="392" spans="1:12" ht="15">
      <c r="A392" s="87" t="s">
        <v>3359</v>
      </c>
      <c r="B392" s="87" t="s">
        <v>3360</v>
      </c>
      <c r="C392" s="87">
        <v>2</v>
      </c>
      <c r="D392" s="122">
        <v>0.0009703382472279795</v>
      </c>
      <c r="E392" s="122">
        <v>3.2940250940953226</v>
      </c>
      <c r="F392" s="87" t="s">
        <v>3495</v>
      </c>
      <c r="G392" s="87" t="b">
        <v>0</v>
      </c>
      <c r="H392" s="87" t="b">
        <v>0</v>
      </c>
      <c r="I392" s="87" t="b">
        <v>0</v>
      </c>
      <c r="J392" s="87" t="b">
        <v>0</v>
      </c>
      <c r="K392" s="87" t="b">
        <v>0</v>
      </c>
      <c r="L392" s="87" t="b">
        <v>0</v>
      </c>
    </row>
    <row r="393" spans="1:12" ht="15">
      <c r="A393" s="87" t="s">
        <v>3360</v>
      </c>
      <c r="B393" s="87" t="s">
        <v>3361</v>
      </c>
      <c r="C393" s="87">
        <v>2</v>
      </c>
      <c r="D393" s="122">
        <v>0.0009703382472279795</v>
      </c>
      <c r="E393" s="122">
        <v>3.2940250940953226</v>
      </c>
      <c r="F393" s="87" t="s">
        <v>3495</v>
      </c>
      <c r="G393" s="87" t="b">
        <v>0</v>
      </c>
      <c r="H393" s="87" t="b">
        <v>0</v>
      </c>
      <c r="I393" s="87" t="b">
        <v>0</v>
      </c>
      <c r="J393" s="87" t="b">
        <v>0</v>
      </c>
      <c r="K393" s="87" t="b">
        <v>0</v>
      </c>
      <c r="L393" s="87" t="b">
        <v>0</v>
      </c>
    </row>
    <row r="394" spans="1:12" ht="15">
      <c r="A394" s="87" t="s">
        <v>3361</v>
      </c>
      <c r="B394" s="87" t="s">
        <v>3362</v>
      </c>
      <c r="C394" s="87">
        <v>2</v>
      </c>
      <c r="D394" s="122">
        <v>0.0009703382472279795</v>
      </c>
      <c r="E394" s="122">
        <v>3.2940250940953226</v>
      </c>
      <c r="F394" s="87" t="s">
        <v>3495</v>
      </c>
      <c r="G394" s="87" t="b">
        <v>0</v>
      </c>
      <c r="H394" s="87" t="b">
        <v>0</v>
      </c>
      <c r="I394" s="87" t="b">
        <v>0</v>
      </c>
      <c r="J394" s="87" t="b">
        <v>0</v>
      </c>
      <c r="K394" s="87" t="b">
        <v>0</v>
      </c>
      <c r="L394" s="87" t="b">
        <v>0</v>
      </c>
    </row>
    <row r="395" spans="1:12" ht="15">
      <c r="A395" s="87" t="s">
        <v>3362</v>
      </c>
      <c r="B395" s="87" t="s">
        <v>2998</v>
      </c>
      <c r="C395" s="87">
        <v>2</v>
      </c>
      <c r="D395" s="122">
        <v>0.0009703382472279795</v>
      </c>
      <c r="E395" s="122">
        <v>1.85469240026506</v>
      </c>
      <c r="F395" s="87" t="s">
        <v>3495</v>
      </c>
      <c r="G395" s="87" t="b">
        <v>0</v>
      </c>
      <c r="H395" s="87" t="b">
        <v>0</v>
      </c>
      <c r="I395" s="87" t="b">
        <v>0</v>
      </c>
      <c r="J395" s="87" t="b">
        <v>0</v>
      </c>
      <c r="K395" s="87" t="b">
        <v>0</v>
      </c>
      <c r="L395" s="87" t="b">
        <v>0</v>
      </c>
    </row>
    <row r="396" spans="1:12" ht="15">
      <c r="A396" s="87" t="s">
        <v>3004</v>
      </c>
      <c r="B396" s="87" t="s">
        <v>2992</v>
      </c>
      <c r="C396" s="87">
        <v>2</v>
      </c>
      <c r="D396" s="122">
        <v>0.0009703382472279795</v>
      </c>
      <c r="E396" s="122">
        <v>1.0152714931424938</v>
      </c>
      <c r="F396" s="87" t="s">
        <v>3495</v>
      </c>
      <c r="G396" s="87" t="b">
        <v>0</v>
      </c>
      <c r="H396" s="87" t="b">
        <v>0</v>
      </c>
      <c r="I396" s="87" t="b">
        <v>0</v>
      </c>
      <c r="J396" s="87" t="b">
        <v>0</v>
      </c>
      <c r="K396" s="87" t="b">
        <v>0</v>
      </c>
      <c r="L396" s="87" t="b">
        <v>0</v>
      </c>
    </row>
    <row r="397" spans="1:12" ht="15">
      <c r="A397" s="87" t="s">
        <v>2995</v>
      </c>
      <c r="B397" s="87" t="s">
        <v>3363</v>
      </c>
      <c r="C397" s="87">
        <v>2</v>
      </c>
      <c r="D397" s="122">
        <v>0.0009703382472279795</v>
      </c>
      <c r="E397" s="122">
        <v>1.7888751157754168</v>
      </c>
      <c r="F397" s="87" t="s">
        <v>3495</v>
      </c>
      <c r="G397" s="87" t="b">
        <v>0</v>
      </c>
      <c r="H397" s="87" t="b">
        <v>0</v>
      </c>
      <c r="I397" s="87" t="b">
        <v>0</v>
      </c>
      <c r="J397" s="87" t="b">
        <v>0</v>
      </c>
      <c r="K397" s="87" t="b">
        <v>0</v>
      </c>
      <c r="L397" s="87" t="b">
        <v>0</v>
      </c>
    </row>
    <row r="398" spans="1:12" ht="15">
      <c r="A398" s="87" t="s">
        <v>3363</v>
      </c>
      <c r="B398" s="87" t="s">
        <v>3364</v>
      </c>
      <c r="C398" s="87">
        <v>2</v>
      </c>
      <c r="D398" s="122">
        <v>0.0009703382472279795</v>
      </c>
      <c r="E398" s="122">
        <v>3.2940250940953226</v>
      </c>
      <c r="F398" s="87" t="s">
        <v>3495</v>
      </c>
      <c r="G398" s="87" t="b">
        <v>0</v>
      </c>
      <c r="H398" s="87" t="b">
        <v>0</v>
      </c>
      <c r="I398" s="87" t="b">
        <v>0</v>
      </c>
      <c r="J398" s="87" t="b">
        <v>0</v>
      </c>
      <c r="K398" s="87" t="b">
        <v>0</v>
      </c>
      <c r="L398" s="87" t="b">
        <v>0</v>
      </c>
    </row>
    <row r="399" spans="1:12" ht="15">
      <c r="A399" s="87" t="s">
        <v>3364</v>
      </c>
      <c r="B399" s="87" t="s">
        <v>2987</v>
      </c>
      <c r="C399" s="87">
        <v>2</v>
      </c>
      <c r="D399" s="122">
        <v>0.0009703382472279795</v>
      </c>
      <c r="E399" s="122">
        <v>1.6082833554930591</v>
      </c>
      <c r="F399" s="87" t="s">
        <v>3495</v>
      </c>
      <c r="G399" s="87" t="b">
        <v>0</v>
      </c>
      <c r="H399" s="87" t="b">
        <v>0</v>
      </c>
      <c r="I399" s="87" t="b">
        <v>0</v>
      </c>
      <c r="J399" s="87" t="b">
        <v>0</v>
      </c>
      <c r="K399" s="87" t="b">
        <v>0</v>
      </c>
      <c r="L399" s="87" t="b">
        <v>0</v>
      </c>
    </row>
    <row r="400" spans="1:12" ht="15">
      <c r="A400" s="87" t="s">
        <v>2991</v>
      </c>
      <c r="B400" s="87" t="s">
        <v>2990</v>
      </c>
      <c r="C400" s="87">
        <v>2</v>
      </c>
      <c r="D400" s="122">
        <v>0.0009703382472279795</v>
      </c>
      <c r="E400" s="122">
        <v>0.10090049574086118</v>
      </c>
      <c r="F400" s="87" t="s">
        <v>3495</v>
      </c>
      <c r="G400" s="87" t="b">
        <v>0</v>
      </c>
      <c r="H400" s="87" t="b">
        <v>0</v>
      </c>
      <c r="I400" s="87" t="b">
        <v>0</v>
      </c>
      <c r="J400" s="87" t="b">
        <v>0</v>
      </c>
      <c r="K400" s="87" t="b">
        <v>0</v>
      </c>
      <c r="L400" s="87" t="b">
        <v>0</v>
      </c>
    </row>
    <row r="401" spans="1:12" ht="15">
      <c r="A401" s="87" t="s">
        <v>3366</v>
      </c>
      <c r="B401" s="87" t="s">
        <v>3367</v>
      </c>
      <c r="C401" s="87">
        <v>2</v>
      </c>
      <c r="D401" s="122">
        <v>0.0009703382472279795</v>
      </c>
      <c r="E401" s="122">
        <v>3.2940250940953226</v>
      </c>
      <c r="F401" s="87" t="s">
        <v>3495</v>
      </c>
      <c r="G401" s="87" t="b">
        <v>1</v>
      </c>
      <c r="H401" s="87" t="b">
        <v>0</v>
      </c>
      <c r="I401" s="87" t="b">
        <v>0</v>
      </c>
      <c r="J401" s="87" t="b">
        <v>1</v>
      </c>
      <c r="K401" s="87" t="b">
        <v>0</v>
      </c>
      <c r="L401" s="87" t="b">
        <v>0</v>
      </c>
    </row>
    <row r="402" spans="1:12" ht="15">
      <c r="A402" s="87" t="s">
        <v>3376</v>
      </c>
      <c r="B402" s="87" t="s">
        <v>3377</v>
      </c>
      <c r="C402" s="87">
        <v>2</v>
      </c>
      <c r="D402" s="122">
        <v>0.0009703382472279795</v>
      </c>
      <c r="E402" s="122">
        <v>3.2940250940953226</v>
      </c>
      <c r="F402" s="87" t="s">
        <v>3495</v>
      </c>
      <c r="G402" s="87" t="b">
        <v>0</v>
      </c>
      <c r="H402" s="87" t="b">
        <v>0</v>
      </c>
      <c r="I402" s="87" t="b">
        <v>0</v>
      </c>
      <c r="J402" s="87" t="b">
        <v>0</v>
      </c>
      <c r="K402" s="87" t="b">
        <v>0</v>
      </c>
      <c r="L402" s="87" t="b">
        <v>0</v>
      </c>
    </row>
    <row r="403" spans="1:12" ht="15">
      <c r="A403" s="87" t="s">
        <v>2986</v>
      </c>
      <c r="B403" s="87" t="s">
        <v>2990</v>
      </c>
      <c r="C403" s="87">
        <v>2</v>
      </c>
      <c r="D403" s="122">
        <v>0.0009703382472279795</v>
      </c>
      <c r="E403" s="122">
        <v>-0.2271129896087135</v>
      </c>
      <c r="F403" s="87" t="s">
        <v>3495</v>
      </c>
      <c r="G403" s="87" t="b">
        <v>0</v>
      </c>
      <c r="H403" s="87" t="b">
        <v>0</v>
      </c>
      <c r="I403" s="87" t="b">
        <v>0</v>
      </c>
      <c r="J403" s="87" t="b">
        <v>0</v>
      </c>
      <c r="K403" s="87" t="b">
        <v>0</v>
      </c>
      <c r="L403" s="87" t="b">
        <v>0</v>
      </c>
    </row>
    <row r="404" spans="1:12" ht="15">
      <c r="A404" s="87" t="s">
        <v>3236</v>
      </c>
      <c r="B404" s="87" t="s">
        <v>3024</v>
      </c>
      <c r="C404" s="87">
        <v>2</v>
      </c>
      <c r="D404" s="122">
        <v>0.0009703382472279795</v>
      </c>
      <c r="E404" s="122">
        <v>2.3775711455453976</v>
      </c>
      <c r="F404" s="87" t="s">
        <v>3495</v>
      </c>
      <c r="G404" s="87" t="b">
        <v>0</v>
      </c>
      <c r="H404" s="87" t="b">
        <v>0</v>
      </c>
      <c r="I404" s="87" t="b">
        <v>0</v>
      </c>
      <c r="J404" s="87" t="b">
        <v>0</v>
      </c>
      <c r="K404" s="87" t="b">
        <v>0</v>
      </c>
      <c r="L404" s="87" t="b">
        <v>0</v>
      </c>
    </row>
    <row r="405" spans="1:12" ht="15">
      <c r="A405" s="87" t="s">
        <v>3238</v>
      </c>
      <c r="B405" s="87" t="s">
        <v>3127</v>
      </c>
      <c r="C405" s="87">
        <v>2</v>
      </c>
      <c r="D405" s="122">
        <v>0.0009703382472279795</v>
      </c>
      <c r="E405" s="122">
        <v>2.719993826367604</v>
      </c>
      <c r="F405" s="87" t="s">
        <v>3495</v>
      </c>
      <c r="G405" s="87" t="b">
        <v>0</v>
      </c>
      <c r="H405" s="87" t="b">
        <v>0</v>
      </c>
      <c r="I405" s="87" t="b">
        <v>0</v>
      </c>
      <c r="J405" s="87" t="b">
        <v>0</v>
      </c>
      <c r="K405" s="87" t="b">
        <v>0</v>
      </c>
      <c r="L405" s="87" t="b">
        <v>0</v>
      </c>
    </row>
    <row r="406" spans="1:12" ht="15">
      <c r="A406" s="87" t="s">
        <v>3127</v>
      </c>
      <c r="B406" s="87" t="s">
        <v>3381</v>
      </c>
      <c r="C406" s="87">
        <v>2</v>
      </c>
      <c r="D406" s="122">
        <v>0.0009703382472279795</v>
      </c>
      <c r="E406" s="122">
        <v>2.896085085423285</v>
      </c>
      <c r="F406" s="87" t="s">
        <v>3495</v>
      </c>
      <c r="G406" s="87" t="b">
        <v>0</v>
      </c>
      <c r="H406" s="87" t="b">
        <v>0</v>
      </c>
      <c r="I406" s="87" t="b">
        <v>0</v>
      </c>
      <c r="J406" s="87" t="b">
        <v>0</v>
      </c>
      <c r="K406" s="87" t="b">
        <v>0</v>
      </c>
      <c r="L406" s="87" t="b">
        <v>0</v>
      </c>
    </row>
    <row r="407" spans="1:12" ht="15">
      <c r="A407" s="87" t="s">
        <v>3388</v>
      </c>
      <c r="B407" s="87" t="s">
        <v>2986</v>
      </c>
      <c r="C407" s="87">
        <v>2</v>
      </c>
      <c r="D407" s="122">
        <v>0.0009703382472279795</v>
      </c>
      <c r="E407" s="122">
        <v>1.2940250940953226</v>
      </c>
      <c r="F407" s="87" t="s">
        <v>3495</v>
      </c>
      <c r="G407" s="87" t="b">
        <v>0</v>
      </c>
      <c r="H407" s="87" t="b">
        <v>0</v>
      </c>
      <c r="I407" s="87" t="b">
        <v>0</v>
      </c>
      <c r="J407" s="87" t="b">
        <v>0</v>
      </c>
      <c r="K407" s="87" t="b">
        <v>0</v>
      </c>
      <c r="L407" s="87" t="b">
        <v>0</v>
      </c>
    </row>
    <row r="408" spans="1:12" ht="15">
      <c r="A408" s="87" t="s">
        <v>2987</v>
      </c>
      <c r="B408" s="87" t="s">
        <v>3010</v>
      </c>
      <c r="C408" s="87">
        <v>2</v>
      </c>
      <c r="D408" s="122">
        <v>0.0009703382472279795</v>
      </c>
      <c r="E408" s="122">
        <v>0.6114288026347695</v>
      </c>
      <c r="F408" s="87" t="s">
        <v>3495</v>
      </c>
      <c r="G408" s="87" t="b">
        <v>0</v>
      </c>
      <c r="H408" s="87" t="b">
        <v>0</v>
      </c>
      <c r="I408" s="87" t="b">
        <v>0</v>
      </c>
      <c r="J408" s="87" t="b">
        <v>0</v>
      </c>
      <c r="K408" s="87" t="b">
        <v>0</v>
      </c>
      <c r="L408" s="87" t="b">
        <v>0</v>
      </c>
    </row>
    <row r="409" spans="1:12" ht="15">
      <c r="A409" s="87" t="s">
        <v>3168</v>
      </c>
      <c r="B409" s="87" t="s">
        <v>3391</v>
      </c>
      <c r="C409" s="87">
        <v>2</v>
      </c>
      <c r="D409" s="122">
        <v>0.0009703382472279795</v>
      </c>
      <c r="E409" s="122">
        <v>2.9929950984313414</v>
      </c>
      <c r="F409" s="87" t="s">
        <v>3495</v>
      </c>
      <c r="G409" s="87" t="b">
        <v>1</v>
      </c>
      <c r="H409" s="87" t="b">
        <v>0</v>
      </c>
      <c r="I409" s="87" t="b">
        <v>0</v>
      </c>
      <c r="J409" s="87" t="b">
        <v>0</v>
      </c>
      <c r="K409" s="87" t="b">
        <v>1</v>
      </c>
      <c r="L409" s="87" t="b">
        <v>0</v>
      </c>
    </row>
    <row r="410" spans="1:12" ht="15">
      <c r="A410" s="87" t="s">
        <v>3391</v>
      </c>
      <c r="B410" s="87" t="s">
        <v>3392</v>
      </c>
      <c r="C410" s="87">
        <v>2</v>
      </c>
      <c r="D410" s="122">
        <v>0.0009703382472279795</v>
      </c>
      <c r="E410" s="122">
        <v>3.2940250940953226</v>
      </c>
      <c r="F410" s="87" t="s">
        <v>3495</v>
      </c>
      <c r="G410" s="87" t="b">
        <v>0</v>
      </c>
      <c r="H410" s="87" t="b">
        <v>1</v>
      </c>
      <c r="I410" s="87" t="b">
        <v>0</v>
      </c>
      <c r="J410" s="87" t="b">
        <v>0</v>
      </c>
      <c r="K410" s="87" t="b">
        <v>0</v>
      </c>
      <c r="L410" s="87" t="b">
        <v>0</v>
      </c>
    </row>
    <row r="411" spans="1:12" ht="15">
      <c r="A411" s="87" t="s">
        <v>3392</v>
      </c>
      <c r="B411" s="87" t="s">
        <v>3075</v>
      </c>
      <c r="C411" s="87">
        <v>2</v>
      </c>
      <c r="D411" s="122">
        <v>0.0009703382472279795</v>
      </c>
      <c r="E411" s="122">
        <v>2.8169038393756605</v>
      </c>
      <c r="F411" s="87" t="s">
        <v>3495</v>
      </c>
      <c r="G411" s="87" t="b">
        <v>0</v>
      </c>
      <c r="H411" s="87" t="b">
        <v>0</v>
      </c>
      <c r="I411" s="87" t="b">
        <v>0</v>
      </c>
      <c r="J411" s="87" t="b">
        <v>0</v>
      </c>
      <c r="K411" s="87" t="b">
        <v>0</v>
      </c>
      <c r="L411" s="87" t="b">
        <v>0</v>
      </c>
    </row>
    <row r="412" spans="1:12" ht="15">
      <c r="A412" s="87" t="s">
        <v>2986</v>
      </c>
      <c r="B412" s="87" t="s">
        <v>3393</v>
      </c>
      <c r="C412" s="87">
        <v>2</v>
      </c>
      <c r="D412" s="122">
        <v>0.0009703382472279795</v>
      </c>
      <c r="E412" s="122">
        <v>1.3749470017192489</v>
      </c>
      <c r="F412" s="87" t="s">
        <v>3495</v>
      </c>
      <c r="G412" s="87" t="b">
        <v>0</v>
      </c>
      <c r="H412" s="87" t="b">
        <v>0</v>
      </c>
      <c r="I412" s="87" t="b">
        <v>0</v>
      </c>
      <c r="J412" s="87" t="b">
        <v>0</v>
      </c>
      <c r="K412" s="87" t="b">
        <v>0</v>
      </c>
      <c r="L412" s="87" t="b">
        <v>0</v>
      </c>
    </row>
    <row r="413" spans="1:12" ht="15">
      <c r="A413" s="87" t="s">
        <v>3393</v>
      </c>
      <c r="B413" s="87" t="s">
        <v>3394</v>
      </c>
      <c r="C413" s="87">
        <v>2</v>
      </c>
      <c r="D413" s="122">
        <v>0.0009703382472279795</v>
      </c>
      <c r="E413" s="122">
        <v>3.2940250940953226</v>
      </c>
      <c r="F413" s="87" t="s">
        <v>3495</v>
      </c>
      <c r="G413" s="87" t="b">
        <v>0</v>
      </c>
      <c r="H413" s="87" t="b">
        <v>0</v>
      </c>
      <c r="I413" s="87" t="b">
        <v>0</v>
      </c>
      <c r="J413" s="87" t="b">
        <v>0</v>
      </c>
      <c r="K413" s="87" t="b">
        <v>0</v>
      </c>
      <c r="L413" s="87" t="b">
        <v>0</v>
      </c>
    </row>
    <row r="414" spans="1:12" ht="15">
      <c r="A414" s="87" t="s">
        <v>3394</v>
      </c>
      <c r="B414" s="87" t="s">
        <v>3245</v>
      </c>
      <c r="C414" s="87">
        <v>2</v>
      </c>
      <c r="D414" s="122">
        <v>0.0009703382472279795</v>
      </c>
      <c r="E414" s="122">
        <v>3.1179338350396413</v>
      </c>
      <c r="F414" s="87" t="s">
        <v>3495</v>
      </c>
      <c r="G414" s="87" t="b">
        <v>0</v>
      </c>
      <c r="H414" s="87" t="b">
        <v>0</v>
      </c>
      <c r="I414" s="87" t="b">
        <v>0</v>
      </c>
      <c r="J414" s="87" t="b">
        <v>0</v>
      </c>
      <c r="K414" s="87" t="b">
        <v>0</v>
      </c>
      <c r="L414" s="87" t="b">
        <v>0</v>
      </c>
    </row>
    <row r="415" spans="1:12" ht="15">
      <c r="A415" s="87" t="s">
        <v>3245</v>
      </c>
      <c r="B415" s="87" t="s">
        <v>3395</v>
      </c>
      <c r="C415" s="87">
        <v>2</v>
      </c>
      <c r="D415" s="122">
        <v>0.0009703382472279795</v>
      </c>
      <c r="E415" s="122">
        <v>3.1179338350396413</v>
      </c>
      <c r="F415" s="87" t="s">
        <v>3495</v>
      </c>
      <c r="G415" s="87" t="b">
        <v>0</v>
      </c>
      <c r="H415" s="87" t="b">
        <v>0</v>
      </c>
      <c r="I415" s="87" t="b">
        <v>0</v>
      </c>
      <c r="J415" s="87" t="b">
        <v>0</v>
      </c>
      <c r="K415" s="87" t="b">
        <v>0</v>
      </c>
      <c r="L415" s="87" t="b">
        <v>0</v>
      </c>
    </row>
    <row r="416" spans="1:12" ht="15">
      <c r="A416" s="87" t="s">
        <v>3395</v>
      </c>
      <c r="B416" s="87" t="s">
        <v>3396</v>
      </c>
      <c r="C416" s="87">
        <v>2</v>
      </c>
      <c r="D416" s="122">
        <v>0.0009703382472279795</v>
      </c>
      <c r="E416" s="122">
        <v>3.2940250940953226</v>
      </c>
      <c r="F416" s="87" t="s">
        <v>3495</v>
      </c>
      <c r="G416" s="87" t="b">
        <v>0</v>
      </c>
      <c r="H416" s="87" t="b">
        <v>0</v>
      </c>
      <c r="I416" s="87" t="b">
        <v>0</v>
      </c>
      <c r="J416" s="87" t="b">
        <v>0</v>
      </c>
      <c r="K416" s="87" t="b">
        <v>0</v>
      </c>
      <c r="L416" s="87" t="b">
        <v>0</v>
      </c>
    </row>
    <row r="417" spans="1:12" ht="15">
      <c r="A417" s="87" t="s">
        <v>3396</v>
      </c>
      <c r="B417" s="87" t="s">
        <v>3397</v>
      </c>
      <c r="C417" s="87">
        <v>2</v>
      </c>
      <c r="D417" s="122">
        <v>0.0009703382472279795</v>
      </c>
      <c r="E417" s="122">
        <v>3.2940250940953226</v>
      </c>
      <c r="F417" s="87" t="s">
        <v>3495</v>
      </c>
      <c r="G417" s="87" t="b">
        <v>0</v>
      </c>
      <c r="H417" s="87" t="b">
        <v>0</v>
      </c>
      <c r="I417" s="87" t="b">
        <v>0</v>
      </c>
      <c r="J417" s="87" t="b">
        <v>0</v>
      </c>
      <c r="K417" s="87" t="b">
        <v>0</v>
      </c>
      <c r="L417" s="87" t="b">
        <v>0</v>
      </c>
    </row>
    <row r="418" spans="1:12" ht="15">
      <c r="A418" s="87" t="s">
        <v>3397</v>
      </c>
      <c r="B418" s="87" t="s">
        <v>3398</v>
      </c>
      <c r="C418" s="87">
        <v>2</v>
      </c>
      <c r="D418" s="122">
        <v>0.0009703382472279795</v>
      </c>
      <c r="E418" s="122">
        <v>3.2940250940953226</v>
      </c>
      <c r="F418" s="87" t="s">
        <v>3495</v>
      </c>
      <c r="G418" s="87" t="b">
        <v>0</v>
      </c>
      <c r="H418" s="87" t="b">
        <v>0</v>
      </c>
      <c r="I418" s="87" t="b">
        <v>0</v>
      </c>
      <c r="J418" s="87" t="b">
        <v>0</v>
      </c>
      <c r="K418" s="87" t="b">
        <v>0</v>
      </c>
      <c r="L418" s="87" t="b">
        <v>0</v>
      </c>
    </row>
    <row r="419" spans="1:12" ht="15">
      <c r="A419" s="87" t="s">
        <v>3398</v>
      </c>
      <c r="B419" s="87" t="s">
        <v>3399</v>
      </c>
      <c r="C419" s="87">
        <v>2</v>
      </c>
      <c r="D419" s="122">
        <v>0.0009703382472279795</v>
      </c>
      <c r="E419" s="122">
        <v>3.2940250940953226</v>
      </c>
      <c r="F419" s="87" t="s">
        <v>3495</v>
      </c>
      <c r="G419" s="87" t="b">
        <v>0</v>
      </c>
      <c r="H419" s="87" t="b">
        <v>0</v>
      </c>
      <c r="I419" s="87" t="b">
        <v>0</v>
      </c>
      <c r="J419" s="87" t="b">
        <v>0</v>
      </c>
      <c r="K419" s="87" t="b">
        <v>0</v>
      </c>
      <c r="L419" s="87" t="b">
        <v>0</v>
      </c>
    </row>
    <row r="420" spans="1:12" ht="15">
      <c r="A420" s="87" t="s">
        <v>3399</v>
      </c>
      <c r="B420" s="87" t="s">
        <v>3106</v>
      </c>
      <c r="C420" s="87">
        <v>2</v>
      </c>
      <c r="D420" s="122">
        <v>0.0009703382472279795</v>
      </c>
      <c r="E420" s="122">
        <v>2.8169038393756605</v>
      </c>
      <c r="F420" s="87" t="s">
        <v>3495</v>
      </c>
      <c r="G420" s="87" t="b">
        <v>0</v>
      </c>
      <c r="H420" s="87" t="b">
        <v>0</v>
      </c>
      <c r="I420" s="87" t="b">
        <v>0</v>
      </c>
      <c r="J420" s="87" t="b">
        <v>0</v>
      </c>
      <c r="K420" s="87" t="b">
        <v>0</v>
      </c>
      <c r="L420" s="87" t="b">
        <v>0</v>
      </c>
    </row>
    <row r="421" spans="1:12" ht="15">
      <c r="A421" s="87" t="s">
        <v>3106</v>
      </c>
      <c r="B421" s="87" t="s">
        <v>3008</v>
      </c>
      <c r="C421" s="87">
        <v>2</v>
      </c>
      <c r="D421" s="122">
        <v>0.0009703382472279795</v>
      </c>
      <c r="E421" s="122">
        <v>1.8391802340868124</v>
      </c>
      <c r="F421" s="87" t="s">
        <v>3495</v>
      </c>
      <c r="G421" s="87" t="b">
        <v>0</v>
      </c>
      <c r="H421" s="87" t="b">
        <v>0</v>
      </c>
      <c r="I421" s="87" t="b">
        <v>0</v>
      </c>
      <c r="J421" s="87" t="b">
        <v>0</v>
      </c>
      <c r="K421" s="87" t="b">
        <v>0</v>
      </c>
      <c r="L421" s="87" t="b">
        <v>0</v>
      </c>
    </row>
    <row r="422" spans="1:12" ht="15">
      <c r="A422" s="87" t="s">
        <v>3170</v>
      </c>
      <c r="B422" s="87" t="s">
        <v>3171</v>
      </c>
      <c r="C422" s="87">
        <v>2</v>
      </c>
      <c r="D422" s="122">
        <v>0.0009703382472279795</v>
      </c>
      <c r="E422" s="122">
        <v>2.69196510276736</v>
      </c>
      <c r="F422" s="87" t="s">
        <v>3495</v>
      </c>
      <c r="G422" s="87" t="b">
        <v>0</v>
      </c>
      <c r="H422" s="87" t="b">
        <v>0</v>
      </c>
      <c r="I422" s="87" t="b">
        <v>0</v>
      </c>
      <c r="J422" s="87" t="b">
        <v>0</v>
      </c>
      <c r="K422" s="87" t="b">
        <v>0</v>
      </c>
      <c r="L422" s="87" t="b">
        <v>0</v>
      </c>
    </row>
    <row r="423" spans="1:12" ht="15">
      <c r="A423" s="87" t="s">
        <v>418</v>
      </c>
      <c r="B423" s="87" t="s">
        <v>424</v>
      </c>
      <c r="C423" s="87">
        <v>2</v>
      </c>
      <c r="D423" s="122">
        <v>0.0009703382472279795</v>
      </c>
      <c r="E423" s="122">
        <v>3.1179338350396413</v>
      </c>
      <c r="F423" s="87" t="s">
        <v>3495</v>
      </c>
      <c r="G423" s="87" t="b">
        <v>0</v>
      </c>
      <c r="H423" s="87" t="b">
        <v>0</v>
      </c>
      <c r="I423" s="87" t="b">
        <v>0</v>
      </c>
      <c r="J423" s="87" t="b">
        <v>0</v>
      </c>
      <c r="K423" s="87" t="b">
        <v>0</v>
      </c>
      <c r="L423" s="87" t="b">
        <v>0</v>
      </c>
    </row>
    <row r="424" spans="1:12" ht="15">
      <c r="A424" s="87" t="s">
        <v>3170</v>
      </c>
      <c r="B424" s="87" t="s">
        <v>3172</v>
      </c>
      <c r="C424" s="87">
        <v>2</v>
      </c>
      <c r="D424" s="122">
        <v>0.0009703382472279795</v>
      </c>
      <c r="E424" s="122">
        <v>2.69196510276736</v>
      </c>
      <c r="F424" s="87" t="s">
        <v>3495</v>
      </c>
      <c r="G424" s="87" t="b">
        <v>0</v>
      </c>
      <c r="H424" s="87" t="b">
        <v>0</v>
      </c>
      <c r="I424" s="87" t="b">
        <v>0</v>
      </c>
      <c r="J424" s="87" t="b">
        <v>0</v>
      </c>
      <c r="K424" s="87" t="b">
        <v>0</v>
      </c>
      <c r="L424" s="87" t="b">
        <v>0</v>
      </c>
    </row>
    <row r="425" spans="1:12" ht="15">
      <c r="A425" s="87" t="s">
        <v>3173</v>
      </c>
      <c r="B425" s="87" t="s">
        <v>3171</v>
      </c>
      <c r="C425" s="87">
        <v>2</v>
      </c>
      <c r="D425" s="122">
        <v>0.0009703382472279795</v>
      </c>
      <c r="E425" s="122">
        <v>2.69196510276736</v>
      </c>
      <c r="F425" s="87" t="s">
        <v>3495</v>
      </c>
      <c r="G425" s="87" t="b">
        <v>0</v>
      </c>
      <c r="H425" s="87" t="b">
        <v>0</v>
      </c>
      <c r="I425" s="87" t="b">
        <v>0</v>
      </c>
      <c r="J425" s="87" t="b">
        <v>0</v>
      </c>
      <c r="K425" s="87" t="b">
        <v>0</v>
      </c>
      <c r="L425" s="87" t="b">
        <v>0</v>
      </c>
    </row>
    <row r="426" spans="1:12" ht="15">
      <c r="A426" s="87" t="s">
        <v>3179</v>
      </c>
      <c r="B426" s="87" t="s">
        <v>2986</v>
      </c>
      <c r="C426" s="87">
        <v>2</v>
      </c>
      <c r="D426" s="122">
        <v>0.0009703382472279795</v>
      </c>
      <c r="E426" s="122">
        <v>0.9929950984313415</v>
      </c>
      <c r="F426" s="87" t="s">
        <v>3495</v>
      </c>
      <c r="G426" s="87" t="b">
        <v>0</v>
      </c>
      <c r="H426" s="87" t="b">
        <v>0</v>
      </c>
      <c r="I426" s="87" t="b">
        <v>0</v>
      </c>
      <c r="J426" s="87" t="b">
        <v>0</v>
      </c>
      <c r="K426" s="87" t="b">
        <v>0</v>
      </c>
      <c r="L426" s="87" t="b">
        <v>0</v>
      </c>
    </row>
    <row r="427" spans="1:12" ht="15">
      <c r="A427" s="87" t="s">
        <v>3175</v>
      </c>
      <c r="B427" s="87" t="s">
        <v>3265</v>
      </c>
      <c r="C427" s="87">
        <v>2</v>
      </c>
      <c r="D427" s="122">
        <v>0.0009703382472279795</v>
      </c>
      <c r="E427" s="122">
        <v>2.8169038393756605</v>
      </c>
      <c r="F427" s="87" t="s">
        <v>3495</v>
      </c>
      <c r="G427" s="87" t="b">
        <v>0</v>
      </c>
      <c r="H427" s="87" t="b">
        <v>0</v>
      </c>
      <c r="I427" s="87" t="b">
        <v>0</v>
      </c>
      <c r="J427" s="87" t="b">
        <v>0</v>
      </c>
      <c r="K427" s="87" t="b">
        <v>0</v>
      </c>
      <c r="L427" s="87" t="b">
        <v>0</v>
      </c>
    </row>
    <row r="428" spans="1:12" ht="15">
      <c r="A428" s="87" t="s">
        <v>3265</v>
      </c>
      <c r="B428" s="87" t="s">
        <v>3402</v>
      </c>
      <c r="C428" s="87">
        <v>2</v>
      </c>
      <c r="D428" s="122">
        <v>0.0009703382472279795</v>
      </c>
      <c r="E428" s="122">
        <v>3.1179338350396413</v>
      </c>
      <c r="F428" s="87" t="s">
        <v>3495</v>
      </c>
      <c r="G428" s="87" t="b">
        <v>0</v>
      </c>
      <c r="H428" s="87" t="b">
        <v>0</v>
      </c>
      <c r="I428" s="87" t="b">
        <v>0</v>
      </c>
      <c r="J428" s="87" t="b">
        <v>0</v>
      </c>
      <c r="K428" s="87" t="b">
        <v>0</v>
      </c>
      <c r="L428" s="87" t="b">
        <v>0</v>
      </c>
    </row>
    <row r="429" spans="1:12" ht="15">
      <c r="A429" s="87" t="s">
        <v>3402</v>
      </c>
      <c r="B429" s="87" t="s">
        <v>3403</v>
      </c>
      <c r="C429" s="87">
        <v>2</v>
      </c>
      <c r="D429" s="122">
        <v>0.0009703382472279795</v>
      </c>
      <c r="E429" s="122">
        <v>3.2940250940953226</v>
      </c>
      <c r="F429" s="87" t="s">
        <v>3495</v>
      </c>
      <c r="G429" s="87" t="b">
        <v>0</v>
      </c>
      <c r="H429" s="87" t="b">
        <v>0</v>
      </c>
      <c r="I429" s="87" t="b">
        <v>0</v>
      </c>
      <c r="J429" s="87" t="b">
        <v>0</v>
      </c>
      <c r="K429" s="87" t="b">
        <v>0</v>
      </c>
      <c r="L429" s="87" t="b">
        <v>0</v>
      </c>
    </row>
    <row r="430" spans="1:12" ht="15">
      <c r="A430" s="87" t="s">
        <v>3403</v>
      </c>
      <c r="B430" s="87" t="s">
        <v>423</v>
      </c>
      <c r="C430" s="87">
        <v>2</v>
      </c>
      <c r="D430" s="122">
        <v>0.0009703382472279795</v>
      </c>
      <c r="E430" s="122">
        <v>2.9929950984313414</v>
      </c>
      <c r="F430" s="87" t="s">
        <v>3495</v>
      </c>
      <c r="G430" s="87" t="b">
        <v>0</v>
      </c>
      <c r="H430" s="87" t="b">
        <v>0</v>
      </c>
      <c r="I430" s="87" t="b">
        <v>0</v>
      </c>
      <c r="J430" s="87" t="b">
        <v>0</v>
      </c>
      <c r="K430" s="87" t="b">
        <v>0</v>
      </c>
      <c r="L430" s="87" t="b">
        <v>0</v>
      </c>
    </row>
    <row r="431" spans="1:12" ht="15">
      <c r="A431" s="87" t="s">
        <v>420</v>
      </c>
      <c r="B431" s="87" t="s">
        <v>417</v>
      </c>
      <c r="C431" s="87">
        <v>2</v>
      </c>
      <c r="D431" s="122">
        <v>0.0009703382472279795</v>
      </c>
      <c r="E431" s="122">
        <v>3.1179338350396413</v>
      </c>
      <c r="F431" s="87" t="s">
        <v>3495</v>
      </c>
      <c r="G431" s="87" t="b">
        <v>0</v>
      </c>
      <c r="H431" s="87" t="b">
        <v>0</v>
      </c>
      <c r="I431" s="87" t="b">
        <v>0</v>
      </c>
      <c r="J431" s="87" t="b">
        <v>0</v>
      </c>
      <c r="K431" s="87" t="b">
        <v>0</v>
      </c>
      <c r="L431" s="87" t="b">
        <v>0</v>
      </c>
    </row>
    <row r="432" spans="1:12" ht="15">
      <c r="A432" s="87" t="s">
        <v>3272</v>
      </c>
      <c r="B432" s="87" t="s">
        <v>3001</v>
      </c>
      <c r="C432" s="87">
        <v>2</v>
      </c>
      <c r="D432" s="122">
        <v>0.0009703382472279795</v>
      </c>
      <c r="E432" s="122">
        <v>1.8507621066366278</v>
      </c>
      <c r="F432" s="87" t="s">
        <v>3495</v>
      </c>
      <c r="G432" s="87" t="b">
        <v>0</v>
      </c>
      <c r="H432" s="87" t="b">
        <v>0</v>
      </c>
      <c r="I432" s="87" t="b">
        <v>0</v>
      </c>
      <c r="J432" s="87" t="b">
        <v>0</v>
      </c>
      <c r="K432" s="87" t="b">
        <v>0</v>
      </c>
      <c r="L432" s="87" t="b">
        <v>0</v>
      </c>
    </row>
    <row r="433" spans="1:12" ht="15">
      <c r="A433" s="87" t="s">
        <v>2986</v>
      </c>
      <c r="B433" s="87" t="s">
        <v>3411</v>
      </c>
      <c r="C433" s="87">
        <v>2</v>
      </c>
      <c r="D433" s="122">
        <v>0.0009703382472279795</v>
      </c>
      <c r="E433" s="122">
        <v>1.3749470017192489</v>
      </c>
      <c r="F433" s="87" t="s">
        <v>3495</v>
      </c>
      <c r="G433" s="87" t="b">
        <v>0</v>
      </c>
      <c r="H433" s="87" t="b">
        <v>0</v>
      </c>
      <c r="I433" s="87" t="b">
        <v>0</v>
      </c>
      <c r="J433" s="87" t="b">
        <v>0</v>
      </c>
      <c r="K433" s="87" t="b">
        <v>0</v>
      </c>
      <c r="L433" s="87" t="b">
        <v>0</v>
      </c>
    </row>
    <row r="434" spans="1:12" ht="15">
      <c r="A434" s="87" t="s">
        <v>3412</v>
      </c>
      <c r="B434" s="87" t="s">
        <v>3151</v>
      </c>
      <c r="C434" s="87">
        <v>2</v>
      </c>
      <c r="D434" s="122">
        <v>0.0009703382472279795</v>
      </c>
      <c r="E434" s="122">
        <v>2.9929950984313414</v>
      </c>
      <c r="F434" s="87" t="s">
        <v>3495</v>
      </c>
      <c r="G434" s="87" t="b">
        <v>1</v>
      </c>
      <c r="H434" s="87" t="b">
        <v>0</v>
      </c>
      <c r="I434" s="87" t="b">
        <v>0</v>
      </c>
      <c r="J434" s="87" t="b">
        <v>0</v>
      </c>
      <c r="K434" s="87" t="b">
        <v>0</v>
      </c>
      <c r="L434" s="87" t="b">
        <v>0</v>
      </c>
    </row>
    <row r="435" spans="1:12" ht="15">
      <c r="A435" s="87" t="s">
        <v>3151</v>
      </c>
      <c r="B435" s="87" t="s">
        <v>3167</v>
      </c>
      <c r="C435" s="87">
        <v>2</v>
      </c>
      <c r="D435" s="122">
        <v>0.0009703382472279795</v>
      </c>
      <c r="E435" s="122">
        <v>2.69196510276736</v>
      </c>
      <c r="F435" s="87" t="s">
        <v>3495</v>
      </c>
      <c r="G435" s="87" t="b">
        <v>0</v>
      </c>
      <c r="H435" s="87" t="b">
        <v>0</v>
      </c>
      <c r="I435" s="87" t="b">
        <v>0</v>
      </c>
      <c r="J435" s="87" t="b">
        <v>0</v>
      </c>
      <c r="K435" s="87" t="b">
        <v>0</v>
      </c>
      <c r="L435" s="87" t="b">
        <v>0</v>
      </c>
    </row>
    <row r="436" spans="1:12" ht="15">
      <c r="A436" s="87" t="s">
        <v>3167</v>
      </c>
      <c r="B436" s="87" t="s">
        <v>3030</v>
      </c>
      <c r="C436" s="87">
        <v>2</v>
      </c>
      <c r="D436" s="122">
        <v>0.0009703382472279795</v>
      </c>
      <c r="E436" s="122">
        <v>2.339782584655998</v>
      </c>
      <c r="F436" s="87" t="s">
        <v>3495</v>
      </c>
      <c r="G436" s="87" t="b">
        <v>0</v>
      </c>
      <c r="H436" s="87" t="b">
        <v>0</v>
      </c>
      <c r="I436" s="87" t="b">
        <v>0</v>
      </c>
      <c r="J436" s="87" t="b">
        <v>0</v>
      </c>
      <c r="K436" s="87" t="b">
        <v>0</v>
      </c>
      <c r="L436" s="87" t="b">
        <v>0</v>
      </c>
    </row>
    <row r="437" spans="1:12" ht="15">
      <c r="A437" s="87" t="s">
        <v>3030</v>
      </c>
      <c r="B437" s="87" t="s">
        <v>2988</v>
      </c>
      <c r="C437" s="87">
        <v>2</v>
      </c>
      <c r="D437" s="122">
        <v>0.0009703382472279795</v>
      </c>
      <c r="E437" s="122">
        <v>1.0610289837031688</v>
      </c>
      <c r="F437" s="87" t="s">
        <v>3495</v>
      </c>
      <c r="G437" s="87" t="b">
        <v>0</v>
      </c>
      <c r="H437" s="87" t="b">
        <v>0</v>
      </c>
      <c r="I437" s="87" t="b">
        <v>0</v>
      </c>
      <c r="J437" s="87" t="b">
        <v>0</v>
      </c>
      <c r="K437" s="87" t="b">
        <v>0</v>
      </c>
      <c r="L437" s="87" t="b">
        <v>0</v>
      </c>
    </row>
    <row r="438" spans="1:12" ht="15">
      <c r="A438" s="87" t="s">
        <v>3003</v>
      </c>
      <c r="B438" s="87" t="s">
        <v>3058</v>
      </c>
      <c r="C438" s="87">
        <v>2</v>
      </c>
      <c r="D438" s="122">
        <v>0.0009703382472279795</v>
      </c>
      <c r="E438" s="122">
        <v>1.619623281250041</v>
      </c>
      <c r="F438" s="87" t="s">
        <v>3495</v>
      </c>
      <c r="G438" s="87" t="b">
        <v>0</v>
      </c>
      <c r="H438" s="87" t="b">
        <v>0</v>
      </c>
      <c r="I438" s="87" t="b">
        <v>0</v>
      </c>
      <c r="J438" s="87" t="b">
        <v>0</v>
      </c>
      <c r="K438" s="87" t="b">
        <v>0</v>
      </c>
      <c r="L438" s="87" t="b">
        <v>0</v>
      </c>
    </row>
    <row r="439" spans="1:12" ht="15">
      <c r="A439" s="87" t="s">
        <v>3058</v>
      </c>
      <c r="B439" s="87" t="s">
        <v>3184</v>
      </c>
      <c r="C439" s="87">
        <v>2</v>
      </c>
      <c r="D439" s="122">
        <v>0.0009703382472279795</v>
      </c>
      <c r="E439" s="122">
        <v>2.3909351071033793</v>
      </c>
      <c r="F439" s="87" t="s">
        <v>3495</v>
      </c>
      <c r="G439" s="87" t="b">
        <v>0</v>
      </c>
      <c r="H439" s="87" t="b">
        <v>0</v>
      </c>
      <c r="I439" s="87" t="b">
        <v>0</v>
      </c>
      <c r="J439" s="87" t="b">
        <v>0</v>
      </c>
      <c r="K439" s="87" t="b">
        <v>0</v>
      </c>
      <c r="L439" s="87" t="b">
        <v>0</v>
      </c>
    </row>
    <row r="440" spans="1:12" ht="15">
      <c r="A440" s="87" t="s">
        <v>3080</v>
      </c>
      <c r="B440" s="87" t="s">
        <v>3273</v>
      </c>
      <c r="C440" s="87">
        <v>2</v>
      </c>
      <c r="D440" s="122">
        <v>0.0009703382472279795</v>
      </c>
      <c r="E440" s="122">
        <v>2.640812580319979</v>
      </c>
      <c r="F440" s="87" t="s">
        <v>3495</v>
      </c>
      <c r="G440" s="87" t="b">
        <v>0</v>
      </c>
      <c r="H440" s="87" t="b">
        <v>0</v>
      </c>
      <c r="I440" s="87" t="b">
        <v>0</v>
      </c>
      <c r="J440" s="87" t="b">
        <v>0</v>
      </c>
      <c r="K440" s="87" t="b">
        <v>0</v>
      </c>
      <c r="L440" s="87" t="b">
        <v>0</v>
      </c>
    </row>
    <row r="441" spans="1:12" ht="15">
      <c r="A441" s="87" t="s">
        <v>3273</v>
      </c>
      <c r="B441" s="87" t="s">
        <v>3082</v>
      </c>
      <c r="C441" s="87">
        <v>2</v>
      </c>
      <c r="D441" s="122">
        <v>0.0009703382472279795</v>
      </c>
      <c r="E441" s="122">
        <v>2.640812580319979</v>
      </c>
      <c r="F441" s="87" t="s">
        <v>3495</v>
      </c>
      <c r="G441" s="87" t="b">
        <v>0</v>
      </c>
      <c r="H441" s="87" t="b">
        <v>0</v>
      </c>
      <c r="I441" s="87" t="b">
        <v>0</v>
      </c>
      <c r="J441" s="87" t="b">
        <v>0</v>
      </c>
      <c r="K441" s="87" t="b">
        <v>0</v>
      </c>
      <c r="L441" s="87" t="b">
        <v>0</v>
      </c>
    </row>
    <row r="442" spans="1:12" ht="15">
      <c r="A442" s="87" t="s">
        <v>3082</v>
      </c>
      <c r="B442" s="87" t="s">
        <v>3130</v>
      </c>
      <c r="C442" s="87">
        <v>2</v>
      </c>
      <c r="D442" s="122">
        <v>0.0009703382472279795</v>
      </c>
      <c r="E442" s="122">
        <v>2.4189638307036225</v>
      </c>
      <c r="F442" s="87" t="s">
        <v>3495</v>
      </c>
      <c r="G442" s="87" t="b">
        <v>0</v>
      </c>
      <c r="H442" s="87" t="b">
        <v>0</v>
      </c>
      <c r="I442" s="87" t="b">
        <v>0</v>
      </c>
      <c r="J442" s="87" t="b">
        <v>0</v>
      </c>
      <c r="K442" s="87" t="b">
        <v>0</v>
      </c>
      <c r="L442" s="87" t="b">
        <v>0</v>
      </c>
    </row>
    <row r="443" spans="1:12" ht="15">
      <c r="A443" s="87" t="s">
        <v>3130</v>
      </c>
      <c r="B443" s="87" t="s">
        <v>3081</v>
      </c>
      <c r="C443" s="87">
        <v>2</v>
      </c>
      <c r="D443" s="122">
        <v>0.0009703382472279795</v>
      </c>
      <c r="E443" s="122">
        <v>2.4189638307036225</v>
      </c>
      <c r="F443" s="87" t="s">
        <v>3495</v>
      </c>
      <c r="G443" s="87" t="b">
        <v>0</v>
      </c>
      <c r="H443" s="87" t="b">
        <v>0</v>
      </c>
      <c r="I443" s="87" t="b">
        <v>0</v>
      </c>
      <c r="J443" s="87" t="b">
        <v>0</v>
      </c>
      <c r="K443" s="87" t="b">
        <v>0</v>
      </c>
      <c r="L443" s="87" t="b">
        <v>0</v>
      </c>
    </row>
    <row r="444" spans="1:12" ht="15">
      <c r="A444" s="87" t="s">
        <v>3081</v>
      </c>
      <c r="B444" s="87" t="s">
        <v>3274</v>
      </c>
      <c r="C444" s="87">
        <v>2</v>
      </c>
      <c r="D444" s="122">
        <v>0.0009703382472279795</v>
      </c>
      <c r="E444" s="122">
        <v>2.640812580319979</v>
      </c>
      <c r="F444" s="87" t="s">
        <v>3495</v>
      </c>
      <c r="G444" s="87" t="b">
        <v>0</v>
      </c>
      <c r="H444" s="87" t="b">
        <v>0</v>
      </c>
      <c r="I444" s="87" t="b">
        <v>0</v>
      </c>
      <c r="J444" s="87" t="b">
        <v>0</v>
      </c>
      <c r="K444" s="87" t="b">
        <v>0</v>
      </c>
      <c r="L444" s="87" t="b">
        <v>0</v>
      </c>
    </row>
    <row r="445" spans="1:12" ht="15">
      <c r="A445" s="87" t="s">
        <v>3274</v>
      </c>
      <c r="B445" s="87" t="s">
        <v>3413</v>
      </c>
      <c r="C445" s="87">
        <v>2</v>
      </c>
      <c r="D445" s="122">
        <v>0.0009703382472279795</v>
      </c>
      <c r="E445" s="122">
        <v>3.1179338350396413</v>
      </c>
      <c r="F445" s="87" t="s">
        <v>3495</v>
      </c>
      <c r="G445" s="87" t="b">
        <v>0</v>
      </c>
      <c r="H445" s="87" t="b">
        <v>0</v>
      </c>
      <c r="I445" s="87" t="b">
        <v>0</v>
      </c>
      <c r="J445" s="87" t="b">
        <v>0</v>
      </c>
      <c r="K445" s="87" t="b">
        <v>0</v>
      </c>
      <c r="L445" s="87" t="b">
        <v>0</v>
      </c>
    </row>
    <row r="446" spans="1:12" ht="15">
      <c r="A446" s="87" t="s">
        <v>3413</v>
      </c>
      <c r="B446" s="87" t="s">
        <v>3110</v>
      </c>
      <c r="C446" s="87">
        <v>2</v>
      </c>
      <c r="D446" s="122">
        <v>0.0009703382472279795</v>
      </c>
      <c r="E446" s="122">
        <v>2.896085085423285</v>
      </c>
      <c r="F446" s="87" t="s">
        <v>3495</v>
      </c>
      <c r="G446" s="87" t="b">
        <v>0</v>
      </c>
      <c r="H446" s="87" t="b">
        <v>0</v>
      </c>
      <c r="I446" s="87" t="b">
        <v>0</v>
      </c>
      <c r="J446" s="87" t="b">
        <v>0</v>
      </c>
      <c r="K446" s="87" t="b">
        <v>0</v>
      </c>
      <c r="L446" s="87" t="b">
        <v>0</v>
      </c>
    </row>
    <row r="447" spans="1:12" ht="15">
      <c r="A447" s="87" t="s">
        <v>3010</v>
      </c>
      <c r="B447" s="87" t="s">
        <v>3275</v>
      </c>
      <c r="C447" s="87">
        <v>2</v>
      </c>
      <c r="D447" s="122">
        <v>0.0009703382472279795</v>
      </c>
      <c r="E447" s="122">
        <v>2.1636913256003165</v>
      </c>
      <c r="F447" s="87" t="s">
        <v>3495</v>
      </c>
      <c r="G447" s="87" t="b">
        <v>0</v>
      </c>
      <c r="H447" s="87" t="b">
        <v>0</v>
      </c>
      <c r="I447" s="87" t="b">
        <v>0</v>
      </c>
      <c r="J447" s="87" t="b">
        <v>0</v>
      </c>
      <c r="K447" s="87" t="b">
        <v>0</v>
      </c>
      <c r="L447" s="87" t="b">
        <v>0</v>
      </c>
    </row>
    <row r="448" spans="1:12" ht="15">
      <c r="A448" s="87" t="s">
        <v>2988</v>
      </c>
      <c r="B448" s="87" t="s">
        <v>3015</v>
      </c>
      <c r="C448" s="87">
        <v>2</v>
      </c>
      <c r="D448" s="122">
        <v>0.0009703382472279795</v>
      </c>
      <c r="E448" s="122">
        <v>0.8054743775948785</v>
      </c>
      <c r="F448" s="87" t="s">
        <v>3495</v>
      </c>
      <c r="G448" s="87" t="b">
        <v>0</v>
      </c>
      <c r="H448" s="87" t="b">
        <v>0</v>
      </c>
      <c r="I448" s="87" t="b">
        <v>0</v>
      </c>
      <c r="J448" s="87" t="b">
        <v>0</v>
      </c>
      <c r="K448" s="87" t="b">
        <v>0</v>
      </c>
      <c r="L448" s="87" t="b">
        <v>0</v>
      </c>
    </row>
    <row r="449" spans="1:12" ht="15">
      <c r="A449" s="87" t="s">
        <v>3185</v>
      </c>
      <c r="B449" s="87" t="s">
        <v>3186</v>
      </c>
      <c r="C449" s="87">
        <v>2</v>
      </c>
      <c r="D449" s="122">
        <v>0.0009703382472279795</v>
      </c>
      <c r="E449" s="122">
        <v>2.69196510276736</v>
      </c>
      <c r="F449" s="87" t="s">
        <v>3495</v>
      </c>
      <c r="G449" s="87" t="b">
        <v>0</v>
      </c>
      <c r="H449" s="87" t="b">
        <v>0</v>
      </c>
      <c r="I449" s="87" t="b">
        <v>0</v>
      </c>
      <c r="J449" s="87" t="b">
        <v>0</v>
      </c>
      <c r="K449" s="87" t="b">
        <v>0</v>
      </c>
      <c r="L449" s="87" t="b">
        <v>0</v>
      </c>
    </row>
    <row r="450" spans="1:12" ht="15">
      <c r="A450" s="87" t="s">
        <v>3186</v>
      </c>
      <c r="B450" s="87" t="s">
        <v>3414</v>
      </c>
      <c r="C450" s="87">
        <v>2</v>
      </c>
      <c r="D450" s="122">
        <v>0.0009703382472279795</v>
      </c>
      <c r="E450" s="122">
        <v>2.9929950984313414</v>
      </c>
      <c r="F450" s="87" t="s">
        <v>3495</v>
      </c>
      <c r="G450" s="87" t="b">
        <v>0</v>
      </c>
      <c r="H450" s="87" t="b">
        <v>0</v>
      </c>
      <c r="I450" s="87" t="b">
        <v>0</v>
      </c>
      <c r="J450" s="87" t="b">
        <v>0</v>
      </c>
      <c r="K450" s="87" t="b">
        <v>0</v>
      </c>
      <c r="L450" s="87" t="b">
        <v>0</v>
      </c>
    </row>
    <row r="451" spans="1:12" ht="15">
      <c r="A451" s="87" t="s">
        <v>3414</v>
      </c>
      <c r="B451" s="87" t="s">
        <v>3415</v>
      </c>
      <c r="C451" s="87">
        <v>2</v>
      </c>
      <c r="D451" s="122">
        <v>0.0009703382472279795</v>
      </c>
      <c r="E451" s="122">
        <v>3.2940250940953226</v>
      </c>
      <c r="F451" s="87" t="s">
        <v>3495</v>
      </c>
      <c r="G451" s="87" t="b">
        <v>0</v>
      </c>
      <c r="H451" s="87" t="b">
        <v>0</v>
      </c>
      <c r="I451" s="87" t="b">
        <v>0</v>
      </c>
      <c r="J451" s="87" t="b">
        <v>0</v>
      </c>
      <c r="K451" s="87" t="b">
        <v>0</v>
      </c>
      <c r="L451" s="87" t="b">
        <v>0</v>
      </c>
    </row>
    <row r="452" spans="1:12" ht="15">
      <c r="A452" s="87" t="s">
        <v>3415</v>
      </c>
      <c r="B452" s="87" t="s">
        <v>3277</v>
      </c>
      <c r="C452" s="87">
        <v>2</v>
      </c>
      <c r="D452" s="122">
        <v>0.0009703382472279795</v>
      </c>
      <c r="E452" s="122">
        <v>3.1179338350396413</v>
      </c>
      <c r="F452" s="87" t="s">
        <v>3495</v>
      </c>
      <c r="G452" s="87" t="b">
        <v>0</v>
      </c>
      <c r="H452" s="87" t="b">
        <v>0</v>
      </c>
      <c r="I452" s="87" t="b">
        <v>0</v>
      </c>
      <c r="J452" s="87" t="b">
        <v>0</v>
      </c>
      <c r="K452" s="87" t="b">
        <v>0</v>
      </c>
      <c r="L452" s="87" t="b">
        <v>0</v>
      </c>
    </row>
    <row r="453" spans="1:12" ht="15">
      <c r="A453" s="87" t="s">
        <v>3277</v>
      </c>
      <c r="B453" s="87" t="s">
        <v>3416</v>
      </c>
      <c r="C453" s="87">
        <v>2</v>
      </c>
      <c r="D453" s="122">
        <v>0.0009703382472279795</v>
      </c>
      <c r="E453" s="122">
        <v>3.1179338350396413</v>
      </c>
      <c r="F453" s="87" t="s">
        <v>3495</v>
      </c>
      <c r="G453" s="87" t="b">
        <v>0</v>
      </c>
      <c r="H453" s="87" t="b">
        <v>0</v>
      </c>
      <c r="I453" s="87" t="b">
        <v>0</v>
      </c>
      <c r="J453" s="87" t="b">
        <v>0</v>
      </c>
      <c r="K453" s="87" t="b">
        <v>0</v>
      </c>
      <c r="L453" s="87" t="b">
        <v>0</v>
      </c>
    </row>
    <row r="454" spans="1:12" ht="15">
      <c r="A454" s="87" t="s">
        <v>3416</v>
      </c>
      <c r="B454" s="87" t="s">
        <v>3207</v>
      </c>
      <c r="C454" s="87">
        <v>2</v>
      </c>
      <c r="D454" s="122">
        <v>0.0009703382472279795</v>
      </c>
      <c r="E454" s="122">
        <v>3.1179338350396413</v>
      </c>
      <c r="F454" s="87" t="s">
        <v>3495</v>
      </c>
      <c r="G454" s="87" t="b">
        <v>0</v>
      </c>
      <c r="H454" s="87" t="b">
        <v>0</v>
      </c>
      <c r="I454" s="87" t="b">
        <v>0</v>
      </c>
      <c r="J454" s="87" t="b">
        <v>0</v>
      </c>
      <c r="K454" s="87" t="b">
        <v>0</v>
      </c>
      <c r="L454" s="87" t="b">
        <v>0</v>
      </c>
    </row>
    <row r="455" spans="1:12" ht="15">
      <c r="A455" s="87" t="s">
        <v>3207</v>
      </c>
      <c r="B455" s="87" t="s">
        <v>3166</v>
      </c>
      <c r="C455" s="87">
        <v>2</v>
      </c>
      <c r="D455" s="122">
        <v>0.0009703382472279795</v>
      </c>
      <c r="E455" s="122">
        <v>2.8169038393756605</v>
      </c>
      <c r="F455" s="87" t="s">
        <v>3495</v>
      </c>
      <c r="G455" s="87" t="b">
        <v>0</v>
      </c>
      <c r="H455" s="87" t="b">
        <v>0</v>
      </c>
      <c r="I455" s="87" t="b">
        <v>0</v>
      </c>
      <c r="J455" s="87" t="b">
        <v>0</v>
      </c>
      <c r="K455" s="87" t="b">
        <v>0</v>
      </c>
      <c r="L455" s="87" t="b">
        <v>0</v>
      </c>
    </row>
    <row r="456" spans="1:12" ht="15">
      <c r="A456" s="87" t="s">
        <v>3166</v>
      </c>
      <c r="B456" s="87" t="s">
        <v>3417</v>
      </c>
      <c r="C456" s="87">
        <v>2</v>
      </c>
      <c r="D456" s="122">
        <v>0.0009703382472279795</v>
      </c>
      <c r="E456" s="122">
        <v>2.9929950984313414</v>
      </c>
      <c r="F456" s="87" t="s">
        <v>3495</v>
      </c>
      <c r="G456" s="87" t="b">
        <v>0</v>
      </c>
      <c r="H456" s="87" t="b">
        <v>0</v>
      </c>
      <c r="I456" s="87" t="b">
        <v>0</v>
      </c>
      <c r="J456" s="87" t="b">
        <v>0</v>
      </c>
      <c r="K456" s="87" t="b">
        <v>0</v>
      </c>
      <c r="L456" s="87" t="b">
        <v>0</v>
      </c>
    </row>
    <row r="457" spans="1:12" ht="15">
      <c r="A457" s="87" t="s">
        <v>3417</v>
      </c>
      <c r="B457" s="87" t="s">
        <v>3418</v>
      </c>
      <c r="C457" s="87">
        <v>2</v>
      </c>
      <c r="D457" s="122">
        <v>0.0009703382472279795</v>
      </c>
      <c r="E457" s="122">
        <v>3.2940250940953226</v>
      </c>
      <c r="F457" s="87" t="s">
        <v>3495</v>
      </c>
      <c r="G457" s="87" t="b">
        <v>0</v>
      </c>
      <c r="H457" s="87" t="b">
        <v>0</v>
      </c>
      <c r="I457" s="87" t="b">
        <v>0</v>
      </c>
      <c r="J457" s="87" t="b">
        <v>0</v>
      </c>
      <c r="K457" s="87" t="b">
        <v>0</v>
      </c>
      <c r="L457" s="87" t="b">
        <v>0</v>
      </c>
    </row>
    <row r="458" spans="1:12" ht="15">
      <c r="A458" s="87" t="s">
        <v>3418</v>
      </c>
      <c r="B458" s="87" t="s">
        <v>3419</v>
      </c>
      <c r="C458" s="87">
        <v>2</v>
      </c>
      <c r="D458" s="122">
        <v>0.0009703382472279795</v>
      </c>
      <c r="E458" s="122">
        <v>3.2940250940953226</v>
      </c>
      <c r="F458" s="87" t="s">
        <v>3495</v>
      </c>
      <c r="G458" s="87" t="b">
        <v>0</v>
      </c>
      <c r="H458" s="87" t="b">
        <v>0</v>
      </c>
      <c r="I458" s="87" t="b">
        <v>0</v>
      </c>
      <c r="J458" s="87" t="b">
        <v>0</v>
      </c>
      <c r="K458" s="87" t="b">
        <v>0</v>
      </c>
      <c r="L458" s="87" t="b">
        <v>0</v>
      </c>
    </row>
    <row r="459" spans="1:12" ht="15">
      <c r="A459" s="87" t="s">
        <v>3419</v>
      </c>
      <c r="B459" s="87" t="s">
        <v>3278</v>
      </c>
      <c r="C459" s="87">
        <v>2</v>
      </c>
      <c r="D459" s="122">
        <v>0.0009703382472279795</v>
      </c>
      <c r="E459" s="122">
        <v>3.1179338350396413</v>
      </c>
      <c r="F459" s="87" t="s">
        <v>3495</v>
      </c>
      <c r="G459" s="87" t="b">
        <v>0</v>
      </c>
      <c r="H459" s="87" t="b">
        <v>0</v>
      </c>
      <c r="I459" s="87" t="b">
        <v>0</v>
      </c>
      <c r="J459" s="87" t="b">
        <v>0</v>
      </c>
      <c r="K459" s="87" t="b">
        <v>0</v>
      </c>
      <c r="L459" s="87" t="b">
        <v>0</v>
      </c>
    </row>
    <row r="460" spans="1:12" ht="15">
      <c r="A460" s="87" t="s">
        <v>3278</v>
      </c>
      <c r="B460" s="87" t="s">
        <v>2986</v>
      </c>
      <c r="C460" s="87">
        <v>2</v>
      </c>
      <c r="D460" s="122">
        <v>0.0009703382472279795</v>
      </c>
      <c r="E460" s="122">
        <v>1.1179338350396415</v>
      </c>
      <c r="F460" s="87" t="s">
        <v>3495</v>
      </c>
      <c r="G460" s="87" t="b">
        <v>0</v>
      </c>
      <c r="H460" s="87" t="b">
        <v>0</v>
      </c>
      <c r="I460" s="87" t="b">
        <v>0</v>
      </c>
      <c r="J460" s="87" t="b">
        <v>0</v>
      </c>
      <c r="K460" s="87" t="b">
        <v>0</v>
      </c>
      <c r="L460" s="87" t="b">
        <v>0</v>
      </c>
    </row>
    <row r="461" spans="1:12" ht="15">
      <c r="A461" s="87" t="s">
        <v>2986</v>
      </c>
      <c r="B461" s="87" t="s">
        <v>3420</v>
      </c>
      <c r="C461" s="87">
        <v>2</v>
      </c>
      <c r="D461" s="122">
        <v>0.0009703382472279795</v>
      </c>
      <c r="E461" s="122">
        <v>1.3749470017192489</v>
      </c>
      <c r="F461" s="87" t="s">
        <v>3495</v>
      </c>
      <c r="G461" s="87" t="b">
        <v>0</v>
      </c>
      <c r="H461" s="87" t="b">
        <v>0</v>
      </c>
      <c r="I461" s="87" t="b">
        <v>0</v>
      </c>
      <c r="J461" s="87" t="b">
        <v>0</v>
      </c>
      <c r="K461" s="87" t="b">
        <v>0</v>
      </c>
      <c r="L461" s="87" t="b">
        <v>0</v>
      </c>
    </row>
    <row r="462" spans="1:12" ht="15">
      <c r="A462" s="87" t="s">
        <v>3420</v>
      </c>
      <c r="B462" s="87" t="s">
        <v>3421</v>
      </c>
      <c r="C462" s="87">
        <v>2</v>
      </c>
      <c r="D462" s="122">
        <v>0.0009703382472279795</v>
      </c>
      <c r="E462" s="122">
        <v>3.2940250940953226</v>
      </c>
      <c r="F462" s="87" t="s">
        <v>3495</v>
      </c>
      <c r="G462" s="87" t="b">
        <v>0</v>
      </c>
      <c r="H462" s="87" t="b">
        <v>0</v>
      </c>
      <c r="I462" s="87" t="b">
        <v>0</v>
      </c>
      <c r="J462" s="87" t="b">
        <v>0</v>
      </c>
      <c r="K462" s="87" t="b">
        <v>0</v>
      </c>
      <c r="L462" s="87" t="b">
        <v>0</v>
      </c>
    </row>
    <row r="463" spans="1:12" ht="15">
      <c r="A463" s="87" t="s">
        <v>3421</v>
      </c>
      <c r="B463" s="87" t="s">
        <v>3422</v>
      </c>
      <c r="C463" s="87">
        <v>2</v>
      </c>
      <c r="D463" s="122">
        <v>0.0009703382472279795</v>
      </c>
      <c r="E463" s="122">
        <v>3.2940250940953226</v>
      </c>
      <c r="F463" s="87" t="s">
        <v>3495</v>
      </c>
      <c r="G463" s="87" t="b">
        <v>0</v>
      </c>
      <c r="H463" s="87" t="b">
        <v>0</v>
      </c>
      <c r="I463" s="87" t="b">
        <v>0</v>
      </c>
      <c r="J463" s="87" t="b">
        <v>0</v>
      </c>
      <c r="K463" s="87" t="b">
        <v>0</v>
      </c>
      <c r="L463" s="87" t="b">
        <v>0</v>
      </c>
    </row>
    <row r="464" spans="1:12" ht="15">
      <c r="A464" s="87" t="s">
        <v>3048</v>
      </c>
      <c r="B464" s="87" t="s">
        <v>3136</v>
      </c>
      <c r="C464" s="87">
        <v>2</v>
      </c>
      <c r="D464" s="122">
        <v>0.0009703382472279795</v>
      </c>
      <c r="E464" s="122">
        <v>2.2940250940953226</v>
      </c>
      <c r="F464" s="87" t="s">
        <v>3495</v>
      </c>
      <c r="G464" s="87" t="b">
        <v>0</v>
      </c>
      <c r="H464" s="87" t="b">
        <v>0</v>
      </c>
      <c r="I464" s="87" t="b">
        <v>0</v>
      </c>
      <c r="J464" s="87" t="b">
        <v>0</v>
      </c>
      <c r="K464" s="87" t="b">
        <v>0</v>
      </c>
      <c r="L464" s="87" t="b">
        <v>0</v>
      </c>
    </row>
    <row r="465" spans="1:12" ht="15">
      <c r="A465" s="87" t="s">
        <v>3136</v>
      </c>
      <c r="B465" s="87" t="s">
        <v>3070</v>
      </c>
      <c r="C465" s="87">
        <v>2</v>
      </c>
      <c r="D465" s="122">
        <v>0.0009703382472279795</v>
      </c>
      <c r="E465" s="122">
        <v>2.896085085423285</v>
      </c>
      <c r="F465" s="87" t="s">
        <v>3495</v>
      </c>
      <c r="G465" s="87" t="b">
        <v>0</v>
      </c>
      <c r="H465" s="87" t="b">
        <v>0</v>
      </c>
      <c r="I465" s="87" t="b">
        <v>0</v>
      </c>
      <c r="J465" s="87" t="b">
        <v>1</v>
      </c>
      <c r="K465" s="87" t="b">
        <v>0</v>
      </c>
      <c r="L465" s="87" t="b">
        <v>0</v>
      </c>
    </row>
    <row r="466" spans="1:12" ht="15">
      <c r="A466" s="87" t="s">
        <v>3070</v>
      </c>
      <c r="B466" s="87" t="s">
        <v>3188</v>
      </c>
      <c r="C466" s="87">
        <v>2</v>
      </c>
      <c r="D466" s="122">
        <v>0.0009703382472279795</v>
      </c>
      <c r="E466" s="122">
        <v>2.573865790689366</v>
      </c>
      <c r="F466" s="87" t="s">
        <v>3495</v>
      </c>
      <c r="G466" s="87" t="b">
        <v>1</v>
      </c>
      <c r="H466" s="87" t="b">
        <v>0</v>
      </c>
      <c r="I466" s="87" t="b">
        <v>0</v>
      </c>
      <c r="J466" s="87" t="b">
        <v>0</v>
      </c>
      <c r="K466" s="87" t="b">
        <v>0</v>
      </c>
      <c r="L466" s="87" t="b">
        <v>0</v>
      </c>
    </row>
    <row r="467" spans="1:12" ht="15">
      <c r="A467" s="87" t="s">
        <v>3188</v>
      </c>
      <c r="B467" s="87" t="s">
        <v>3427</v>
      </c>
      <c r="C467" s="87">
        <v>2</v>
      </c>
      <c r="D467" s="122">
        <v>0.0009703382472279795</v>
      </c>
      <c r="E467" s="122">
        <v>2.9929950984313414</v>
      </c>
      <c r="F467" s="87" t="s">
        <v>3495</v>
      </c>
      <c r="G467" s="87" t="b">
        <v>0</v>
      </c>
      <c r="H467" s="87" t="b">
        <v>0</v>
      </c>
      <c r="I467" s="87" t="b">
        <v>0</v>
      </c>
      <c r="J467" s="87" t="b">
        <v>0</v>
      </c>
      <c r="K467" s="87" t="b">
        <v>0</v>
      </c>
      <c r="L467" s="87" t="b">
        <v>0</v>
      </c>
    </row>
    <row r="468" spans="1:12" ht="15">
      <c r="A468" s="87" t="s">
        <v>3427</v>
      </c>
      <c r="B468" s="87" t="s">
        <v>3428</v>
      </c>
      <c r="C468" s="87">
        <v>2</v>
      </c>
      <c r="D468" s="122">
        <v>0.0009703382472279795</v>
      </c>
      <c r="E468" s="122">
        <v>3.2940250940953226</v>
      </c>
      <c r="F468" s="87" t="s">
        <v>3495</v>
      </c>
      <c r="G468" s="87" t="b">
        <v>0</v>
      </c>
      <c r="H468" s="87" t="b">
        <v>0</v>
      </c>
      <c r="I468" s="87" t="b">
        <v>0</v>
      </c>
      <c r="J468" s="87" t="b">
        <v>0</v>
      </c>
      <c r="K468" s="87" t="b">
        <v>0</v>
      </c>
      <c r="L468" s="87" t="b">
        <v>0</v>
      </c>
    </row>
    <row r="469" spans="1:12" ht="15">
      <c r="A469" s="87" t="s">
        <v>3428</v>
      </c>
      <c r="B469" s="87" t="s">
        <v>3060</v>
      </c>
      <c r="C469" s="87">
        <v>2</v>
      </c>
      <c r="D469" s="122">
        <v>0.0009703382472279795</v>
      </c>
      <c r="E469" s="122">
        <v>2.749957049745047</v>
      </c>
      <c r="F469" s="87" t="s">
        <v>3495</v>
      </c>
      <c r="G469" s="87" t="b">
        <v>0</v>
      </c>
      <c r="H469" s="87" t="b">
        <v>0</v>
      </c>
      <c r="I469" s="87" t="b">
        <v>0</v>
      </c>
      <c r="J469" s="87" t="b">
        <v>0</v>
      </c>
      <c r="K469" s="87" t="b">
        <v>0</v>
      </c>
      <c r="L469" s="87" t="b">
        <v>0</v>
      </c>
    </row>
    <row r="470" spans="1:12" ht="15">
      <c r="A470" s="87" t="s">
        <v>3060</v>
      </c>
      <c r="B470" s="87" t="s">
        <v>413</v>
      </c>
      <c r="C470" s="87">
        <v>2</v>
      </c>
      <c r="D470" s="122">
        <v>0.0009703382472279795</v>
      </c>
      <c r="E470" s="122">
        <v>2.749957049745047</v>
      </c>
      <c r="F470" s="87" t="s">
        <v>3495</v>
      </c>
      <c r="G470" s="87" t="b">
        <v>0</v>
      </c>
      <c r="H470" s="87" t="b">
        <v>0</v>
      </c>
      <c r="I470" s="87" t="b">
        <v>0</v>
      </c>
      <c r="J470" s="87" t="b">
        <v>0</v>
      </c>
      <c r="K470" s="87" t="b">
        <v>0</v>
      </c>
      <c r="L470" s="87" t="b">
        <v>0</v>
      </c>
    </row>
    <row r="471" spans="1:12" ht="15">
      <c r="A471" s="87" t="s">
        <v>413</v>
      </c>
      <c r="B471" s="87" t="s">
        <v>412</v>
      </c>
      <c r="C471" s="87">
        <v>2</v>
      </c>
      <c r="D471" s="122">
        <v>0.0009703382472279795</v>
      </c>
      <c r="E471" s="122">
        <v>3.2940250940953226</v>
      </c>
      <c r="F471" s="87" t="s">
        <v>3495</v>
      </c>
      <c r="G471" s="87" t="b">
        <v>0</v>
      </c>
      <c r="H471" s="87" t="b">
        <v>0</v>
      </c>
      <c r="I471" s="87" t="b">
        <v>0</v>
      </c>
      <c r="J471" s="87" t="b">
        <v>0</v>
      </c>
      <c r="K471" s="87" t="b">
        <v>0</v>
      </c>
      <c r="L471" s="87" t="b">
        <v>0</v>
      </c>
    </row>
    <row r="472" spans="1:12" ht="15">
      <c r="A472" s="87" t="s">
        <v>412</v>
      </c>
      <c r="B472" s="87" t="s">
        <v>3429</v>
      </c>
      <c r="C472" s="87">
        <v>2</v>
      </c>
      <c r="D472" s="122">
        <v>0.0009703382472279795</v>
      </c>
      <c r="E472" s="122">
        <v>3.2940250940953226</v>
      </c>
      <c r="F472" s="87" t="s">
        <v>3495</v>
      </c>
      <c r="G472" s="87" t="b">
        <v>0</v>
      </c>
      <c r="H472" s="87" t="b">
        <v>0</v>
      </c>
      <c r="I472" s="87" t="b">
        <v>0</v>
      </c>
      <c r="J472" s="87" t="b">
        <v>0</v>
      </c>
      <c r="K472" s="87" t="b">
        <v>0</v>
      </c>
      <c r="L472" s="87" t="b">
        <v>0</v>
      </c>
    </row>
    <row r="473" spans="1:12" ht="15">
      <c r="A473" s="87" t="s">
        <v>3429</v>
      </c>
      <c r="B473" s="87" t="s">
        <v>3059</v>
      </c>
      <c r="C473" s="87">
        <v>2</v>
      </c>
      <c r="D473" s="122">
        <v>0.0009703382472279795</v>
      </c>
      <c r="E473" s="122">
        <v>2.8169038393756605</v>
      </c>
      <c r="F473" s="87" t="s">
        <v>3495</v>
      </c>
      <c r="G473" s="87" t="b">
        <v>0</v>
      </c>
      <c r="H473" s="87" t="b">
        <v>0</v>
      </c>
      <c r="I473" s="87" t="b">
        <v>0</v>
      </c>
      <c r="J473" s="87" t="b">
        <v>0</v>
      </c>
      <c r="K473" s="87" t="b">
        <v>0</v>
      </c>
      <c r="L473" s="87" t="b">
        <v>0</v>
      </c>
    </row>
    <row r="474" spans="1:12" ht="15">
      <c r="A474" s="87" t="s">
        <v>3059</v>
      </c>
      <c r="B474" s="87" t="s">
        <v>3077</v>
      </c>
      <c r="C474" s="87">
        <v>2</v>
      </c>
      <c r="D474" s="122">
        <v>0.0009703382472279795</v>
      </c>
      <c r="E474" s="122">
        <v>2.272835795025385</v>
      </c>
      <c r="F474" s="87" t="s">
        <v>3495</v>
      </c>
      <c r="G474" s="87" t="b">
        <v>0</v>
      </c>
      <c r="H474" s="87" t="b">
        <v>0</v>
      </c>
      <c r="I474" s="87" t="b">
        <v>0</v>
      </c>
      <c r="J474" s="87" t="b">
        <v>0</v>
      </c>
      <c r="K474" s="87" t="b">
        <v>0</v>
      </c>
      <c r="L474" s="87" t="b">
        <v>0</v>
      </c>
    </row>
    <row r="475" spans="1:12" ht="15">
      <c r="A475" s="87" t="s">
        <v>3077</v>
      </c>
      <c r="B475" s="87" t="s">
        <v>3010</v>
      </c>
      <c r="C475" s="87">
        <v>2</v>
      </c>
      <c r="D475" s="122">
        <v>0.0009703382472279795</v>
      </c>
      <c r="E475" s="122">
        <v>1.8626613299363355</v>
      </c>
      <c r="F475" s="87" t="s">
        <v>3495</v>
      </c>
      <c r="G475" s="87" t="b">
        <v>0</v>
      </c>
      <c r="H475" s="87" t="b">
        <v>0</v>
      </c>
      <c r="I475" s="87" t="b">
        <v>0</v>
      </c>
      <c r="J475" s="87" t="b">
        <v>0</v>
      </c>
      <c r="K475" s="87" t="b">
        <v>0</v>
      </c>
      <c r="L475" s="87" t="b">
        <v>0</v>
      </c>
    </row>
    <row r="476" spans="1:12" ht="15">
      <c r="A476" s="87" t="s">
        <v>3168</v>
      </c>
      <c r="B476" s="87" t="s">
        <v>3430</v>
      </c>
      <c r="C476" s="87">
        <v>2</v>
      </c>
      <c r="D476" s="122">
        <v>0.0009703382472279795</v>
      </c>
      <c r="E476" s="122">
        <v>2.9929950984313414</v>
      </c>
      <c r="F476" s="87" t="s">
        <v>3495</v>
      </c>
      <c r="G476" s="87" t="b">
        <v>1</v>
      </c>
      <c r="H476" s="87" t="b">
        <v>0</v>
      </c>
      <c r="I476" s="87" t="b">
        <v>0</v>
      </c>
      <c r="J476" s="87" t="b">
        <v>0</v>
      </c>
      <c r="K476" s="87" t="b">
        <v>0</v>
      </c>
      <c r="L476" s="87" t="b">
        <v>0</v>
      </c>
    </row>
    <row r="477" spans="1:12" ht="15">
      <c r="A477" s="87" t="s">
        <v>3430</v>
      </c>
      <c r="B477" s="87" t="s">
        <v>411</v>
      </c>
      <c r="C477" s="87">
        <v>2</v>
      </c>
      <c r="D477" s="122">
        <v>0.0009703382472279795</v>
      </c>
      <c r="E477" s="122">
        <v>3.2940250940953226</v>
      </c>
      <c r="F477" s="87" t="s">
        <v>3495</v>
      </c>
      <c r="G477" s="87" t="b">
        <v>0</v>
      </c>
      <c r="H477" s="87" t="b">
        <v>0</v>
      </c>
      <c r="I477" s="87" t="b">
        <v>0</v>
      </c>
      <c r="J477" s="87" t="b">
        <v>0</v>
      </c>
      <c r="K477" s="87" t="b">
        <v>0</v>
      </c>
      <c r="L477" s="87" t="b">
        <v>0</v>
      </c>
    </row>
    <row r="478" spans="1:12" ht="15">
      <c r="A478" s="87" t="s">
        <v>411</v>
      </c>
      <c r="B478" s="87" t="s">
        <v>359</v>
      </c>
      <c r="C478" s="87">
        <v>2</v>
      </c>
      <c r="D478" s="122">
        <v>0.0009703382472279795</v>
      </c>
      <c r="E478" s="122">
        <v>2.9929950984313414</v>
      </c>
      <c r="F478" s="87" t="s">
        <v>3495</v>
      </c>
      <c r="G478" s="87" t="b">
        <v>0</v>
      </c>
      <c r="H478" s="87" t="b">
        <v>0</v>
      </c>
      <c r="I478" s="87" t="b">
        <v>0</v>
      </c>
      <c r="J478" s="87" t="b">
        <v>0</v>
      </c>
      <c r="K478" s="87" t="b">
        <v>0</v>
      </c>
      <c r="L478" s="87" t="b">
        <v>0</v>
      </c>
    </row>
    <row r="479" spans="1:12" ht="15">
      <c r="A479" s="87" t="s">
        <v>359</v>
      </c>
      <c r="B479" s="87" t="s">
        <v>3189</v>
      </c>
      <c r="C479" s="87">
        <v>2</v>
      </c>
      <c r="D479" s="122">
        <v>0.0009703382472279795</v>
      </c>
      <c r="E479" s="122">
        <v>2.69196510276736</v>
      </c>
      <c r="F479" s="87" t="s">
        <v>3495</v>
      </c>
      <c r="G479" s="87" t="b">
        <v>0</v>
      </c>
      <c r="H479" s="87" t="b">
        <v>0</v>
      </c>
      <c r="I479" s="87" t="b">
        <v>0</v>
      </c>
      <c r="J479" s="87" t="b">
        <v>0</v>
      </c>
      <c r="K479" s="87" t="b">
        <v>0</v>
      </c>
      <c r="L479" s="87" t="b">
        <v>0</v>
      </c>
    </row>
    <row r="480" spans="1:12" ht="15">
      <c r="A480" s="87" t="s">
        <v>3189</v>
      </c>
      <c r="B480" s="87" t="s">
        <v>3190</v>
      </c>
      <c r="C480" s="87">
        <v>2</v>
      </c>
      <c r="D480" s="122">
        <v>0.0009703382472279795</v>
      </c>
      <c r="E480" s="122">
        <v>2.9929950984313414</v>
      </c>
      <c r="F480" s="87" t="s">
        <v>3495</v>
      </c>
      <c r="G480" s="87" t="b">
        <v>0</v>
      </c>
      <c r="H480" s="87" t="b">
        <v>0</v>
      </c>
      <c r="I480" s="87" t="b">
        <v>0</v>
      </c>
      <c r="J480" s="87" t="b">
        <v>0</v>
      </c>
      <c r="K480" s="87" t="b">
        <v>0</v>
      </c>
      <c r="L480" s="87" t="b">
        <v>0</v>
      </c>
    </row>
    <row r="481" spans="1:12" ht="15">
      <c r="A481" s="87" t="s">
        <v>3190</v>
      </c>
      <c r="B481" s="87" t="s">
        <v>2986</v>
      </c>
      <c r="C481" s="87">
        <v>2</v>
      </c>
      <c r="D481" s="122">
        <v>0.0009703382472279795</v>
      </c>
      <c r="E481" s="122">
        <v>0.9929950984313415</v>
      </c>
      <c r="F481" s="87" t="s">
        <v>3495</v>
      </c>
      <c r="G481" s="87" t="b">
        <v>0</v>
      </c>
      <c r="H481" s="87" t="b">
        <v>0</v>
      </c>
      <c r="I481" s="87" t="b">
        <v>0</v>
      </c>
      <c r="J481" s="87" t="b">
        <v>0</v>
      </c>
      <c r="K481" s="87" t="b">
        <v>0</v>
      </c>
      <c r="L481" s="87" t="b">
        <v>0</v>
      </c>
    </row>
    <row r="482" spans="1:12" ht="15">
      <c r="A482" s="87" t="s">
        <v>2986</v>
      </c>
      <c r="B482" s="87" t="s">
        <v>3015</v>
      </c>
      <c r="C482" s="87">
        <v>2</v>
      </c>
      <c r="D482" s="122">
        <v>0.0009703382472279795</v>
      </c>
      <c r="E482" s="122">
        <v>0.5298489617049921</v>
      </c>
      <c r="F482" s="87" t="s">
        <v>3495</v>
      </c>
      <c r="G482" s="87" t="b">
        <v>0</v>
      </c>
      <c r="H482" s="87" t="b">
        <v>0</v>
      </c>
      <c r="I482" s="87" t="b">
        <v>0</v>
      </c>
      <c r="J482" s="87" t="b">
        <v>0</v>
      </c>
      <c r="K482" s="87" t="b">
        <v>0</v>
      </c>
      <c r="L482" s="87" t="b">
        <v>0</v>
      </c>
    </row>
    <row r="483" spans="1:12" ht="15">
      <c r="A483" s="87" t="s">
        <v>3015</v>
      </c>
      <c r="B483" s="87" t="s">
        <v>3431</v>
      </c>
      <c r="C483" s="87">
        <v>2</v>
      </c>
      <c r="D483" s="122">
        <v>0.0009703382472279795</v>
      </c>
      <c r="E483" s="122">
        <v>2.4189638307036225</v>
      </c>
      <c r="F483" s="87" t="s">
        <v>3495</v>
      </c>
      <c r="G483" s="87" t="b">
        <v>0</v>
      </c>
      <c r="H483" s="87" t="b">
        <v>0</v>
      </c>
      <c r="I483" s="87" t="b">
        <v>0</v>
      </c>
      <c r="J483" s="87" t="b">
        <v>0</v>
      </c>
      <c r="K483" s="87" t="b">
        <v>0</v>
      </c>
      <c r="L483" s="87" t="b">
        <v>0</v>
      </c>
    </row>
    <row r="484" spans="1:12" ht="15">
      <c r="A484" s="87" t="s">
        <v>3431</v>
      </c>
      <c r="B484" s="87" t="s">
        <v>3432</v>
      </c>
      <c r="C484" s="87">
        <v>2</v>
      </c>
      <c r="D484" s="122">
        <v>0.0009703382472279795</v>
      </c>
      <c r="E484" s="122">
        <v>3.2940250940953226</v>
      </c>
      <c r="F484" s="87" t="s">
        <v>3495</v>
      </c>
      <c r="G484" s="87" t="b">
        <v>0</v>
      </c>
      <c r="H484" s="87" t="b">
        <v>0</v>
      </c>
      <c r="I484" s="87" t="b">
        <v>0</v>
      </c>
      <c r="J484" s="87" t="b">
        <v>0</v>
      </c>
      <c r="K484" s="87" t="b">
        <v>0</v>
      </c>
      <c r="L484" s="87" t="b">
        <v>0</v>
      </c>
    </row>
    <row r="485" spans="1:12" ht="15">
      <c r="A485" s="87" t="s">
        <v>3432</v>
      </c>
      <c r="B485" s="87" t="s">
        <v>3433</v>
      </c>
      <c r="C485" s="87">
        <v>2</v>
      </c>
      <c r="D485" s="122">
        <v>0.0009703382472279795</v>
      </c>
      <c r="E485" s="122">
        <v>3.2940250940953226</v>
      </c>
      <c r="F485" s="87" t="s">
        <v>3495</v>
      </c>
      <c r="G485" s="87" t="b">
        <v>0</v>
      </c>
      <c r="H485" s="87" t="b">
        <v>0</v>
      </c>
      <c r="I485" s="87" t="b">
        <v>0</v>
      </c>
      <c r="J485" s="87" t="b">
        <v>0</v>
      </c>
      <c r="K485" s="87" t="b">
        <v>0</v>
      </c>
      <c r="L485" s="87" t="b">
        <v>0</v>
      </c>
    </row>
    <row r="486" spans="1:12" ht="15">
      <c r="A486" s="87" t="s">
        <v>3433</v>
      </c>
      <c r="B486" s="87" t="s">
        <v>3434</v>
      </c>
      <c r="C486" s="87">
        <v>2</v>
      </c>
      <c r="D486" s="122">
        <v>0.0009703382472279795</v>
      </c>
      <c r="E486" s="122">
        <v>3.2940250940953226</v>
      </c>
      <c r="F486" s="87" t="s">
        <v>3495</v>
      </c>
      <c r="G486" s="87" t="b">
        <v>0</v>
      </c>
      <c r="H486" s="87" t="b">
        <v>0</v>
      </c>
      <c r="I486" s="87" t="b">
        <v>0</v>
      </c>
      <c r="J486" s="87" t="b">
        <v>0</v>
      </c>
      <c r="K486" s="87" t="b">
        <v>0</v>
      </c>
      <c r="L486" s="87" t="b">
        <v>0</v>
      </c>
    </row>
    <row r="487" spans="1:12" ht="15">
      <c r="A487" s="87" t="s">
        <v>3434</v>
      </c>
      <c r="B487" s="87" t="s">
        <v>405</v>
      </c>
      <c r="C487" s="87">
        <v>2</v>
      </c>
      <c r="D487" s="122">
        <v>0.0009703382472279795</v>
      </c>
      <c r="E487" s="122">
        <v>3.2940250940953226</v>
      </c>
      <c r="F487" s="87" t="s">
        <v>3495</v>
      </c>
      <c r="G487" s="87" t="b">
        <v>0</v>
      </c>
      <c r="H487" s="87" t="b">
        <v>0</v>
      </c>
      <c r="I487" s="87" t="b">
        <v>0</v>
      </c>
      <c r="J487" s="87" t="b">
        <v>0</v>
      </c>
      <c r="K487" s="87" t="b">
        <v>0</v>
      </c>
      <c r="L487" s="87" t="b">
        <v>0</v>
      </c>
    </row>
    <row r="488" spans="1:12" ht="15">
      <c r="A488" s="87" t="s">
        <v>405</v>
      </c>
      <c r="B488" s="87" t="s">
        <v>3435</v>
      </c>
      <c r="C488" s="87">
        <v>2</v>
      </c>
      <c r="D488" s="122">
        <v>0.0009703382472279795</v>
      </c>
      <c r="E488" s="122">
        <v>3.2940250940953226</v>
      </c>
      <c r="F488" s="87" t="s">
        <v>3495</v>
      </c>
      <c r="G488" s="87" t="b">
        <v>0</v>
      </c>
      <c r="H488" s="87" t="b">
        <v>0</v>
      </c>
      <c r="I488" s="87" t="b">
        <v>0</v>
      </c>
      <c r="J488" s="87" t="b">
        <v>0</v>
      </c>
      <c r="K488" s="87" t="b">
        <v>0</v>
      </c>
      <c r="L488" s="87" t="b">
        <v>0</v>
      </c>
    </row>
    <row r="489" spans="1:12" ht="15">
      <c r="A489" s="87" t="s">
        <v>3435</v>
      </c>
      <c r="B489" s="87" t="s">
        <v>3436</v>
      </c>
      <c r="C489" s="87">
        <v>2</v>
      </c>
      <c r="D489" s="122">
        <v>0.0009703382472279795</v>
      </c>
      <c r="E489" s="122">
        <v>3.2940250940953226</v>
      </c>
      <c r="F489" s="87" t="s">
        <v>3495</v>
      </c>
      <c r="G489" s="87" t="b">
        <v>0</v>
      </c>
      <c r="H489" s="87" t="b">
        <v>0</v>
      </c>
      <c r="I489" s="87" t="b">
        <v>0</v>
      </c>
      <c r="J489" s="87" t="b">
        <v>0</v>
      </c>
      <c r="K489" s="87" t="b">
        <v>0</v>
      </c>
      <c r="L489" s="87" t="b">
        <v>0</v>
      </c>
    </row>
    <row r="490" spans="1:12" ht="15">
      <c r="A490" s="87" t="s">
        <v>3436</v>
      </c>
      <c r="B490" s="87" t="s">
        <v>3108</v>
      </c>
      <c r="C490" s="87">
        <v>2</v>
      </c>
      <c r="D490" s="122">
        <v>0.0009703382472279795</v>
      </c>
      <c r="E490" s="122">
        <v>2.8169038393756605</v>
      </c>
      <c r="F490" s="87" t="s">
        <v>3495</v>
      </c>
      <c r="G490" s="87" t="b">
        <v>0</v>
      </c>
      <c r="H490" s="87" t="b">
        <v>0</v>
      </c>
      <c r="I490" s="87" t="b">
        <v>0</v>
      </c>
      <c r="J490" s="87" t="b">
        <v>0</v>
      </c>
      <c r="K490" s="87" t="b">
        <v>0</v>
      </c>
      <c r="L490" s="87" t="b">
        <v>0</v>
      </c>
    </row>
    <row r="491" spans="1:12" ht="15">
      <c r="A491" s="87" t="s">
        <v>3108</v>
      </c>
      <c r="B491" s="87" t="s">
        <v>3437</v>
      </c>
      <c r="C491" s="87">
        <v>2</v>
      </c>
      <c r="D491" s="122">
        <v>0.0009703382472279795</v>
      </c>
      <c r="E491" s="122">
        <v>2.8169038393756605</v>
      </c>
      <c r="F491" s="87" t="s">
        <v>3495</v>
      </c>
      <c r="G491" s="87" t="b">
        <v>0</v>
      </c>
      <c r="H491" s="87" t="b">
        <v>0</v>
      </c>
      <c r="I491" s="87" t="b">
        <v>0</v>
      </c>
      <c r="J491" s="87" t="b">
        <v>0</v>
      </c>
      <c r="K491" s="87" t="b">
        <v>0</v>
      </c>
      <c r="L491" s="87" t="b">
        <v>0</v>
      </c>
    </row>
    <row r="492" spans="1:12" ht="15">
      <c r="A492" s="87" t="s">
        <v>3442</v>
      </c>
      <c r="B492" s="87" t="s">
        <v>3443</v>
      </c>
      <c r="C492" s="87">
        <v>2</v>
      </c>
      <c r="D492" s="122">
        <v>0.0009703382472279795</v>
      </c>
      <c r="E492" s="122">
        <v>3.2940250940953226</v>
      </c>
      <c r="F492" s="87" t="s">
        <v>3495</v>
      </c>
      <c r="G492" s="87" t="b">
        <v>0</v>
      </c>
      <c r="H492" s="87" t="b">
        <v>0</v>
      </c>
      <c r="I492" s="87" t="b">
        <v>0</v>
      </c>
      <c r="J492" s="87" t="b">
        <v>0</v>
      </c>
      <c r="K492" s="87" t="b">
        <v>0</v>
      </c>
      <c r="L492" s="87" t="b">
        <v>0</v>
      </c>
    </row>
    <row r="493" spans="1:12" ht="15">
      <c r="A493" s="87" t="s">
        <v>3443</v>
      </c>
      <c r="B493" s="87" t="s">
        <v>3444</v>
      </c>
      <c r="C493" s="87">
        <v>2</v>
      </c>
      <c r="D493" s="122">
        <v>0.0009703382472279795</v>
      </c>
      <c r="E493" s="122">
        <v>3.2940250940953226</v>
      </c>
      <c r="F493" s="87" t="s">
        <v>3495</v>
      </c>
      <c r="G493" s="87" t="b">
        <v>0</v>
      </c>
      <c r="H493" s="87" t="b">
        <v>0</v>
      </c>
      <c r="I493" s="87" t="b">
        <v>0</v>
      </c>
      <c r="J493" s="87" t="b">
        <v>0</v>
      </c>
      <c r="K493" s="87" t="b">
        <v>0</v>
      </c>
      <c r="L493" s="87" t="b">
        <v>0</v>
      </c>
    </row>
    <row r="494" spans="1:12" ht="15">
      <c r="A494" s="87" t="s">
        <v>3444</v>
      </c>
      <c r="B494" s="87" t="s">
        <v>3445</v>
      </c>
      <c r="C494" s="87">
        <v>2</v>
      </c>
      <c r="D494" s="122">
        <v>0.0009703382472279795</v>
      </c>
      <c r="E494" s="122">
        <v>3.2940250940953226</v>
      </c>
      <c r="F494" s="87" t="s">
        <v>3495</v>
      </c>
      <c r="G494" s="87" t="b">
        <v>0</v>
      </c>
      <c r="H494" s="87" t="b">
        <v>0</v>
      </c>
      <c r="I494" s="87" t="b">
        <v>0</v>
      </c>
      <c r="J494" s="87" t="b">
        <v>0</v>
      </c>
      <c r="K494" s="87" t="b">
        <v>0</v>
      </c>
      <c r="L494" s="87" t="b">
        <v>0</v>
      </c>
    </row>
    <row r="495" spans="1:12" ht="15">
      <c r="A495" s="87" t="s">
        <v>3445</v>
      </c>
      <c r="B495" s="87" t="s">
        <v>3446</v>
      </c>
      <c r="C495" s="87">
        <v>2</v>
      </c>
      <c r="D495" s="122">
        <v>0.0009703382472279795</v>
      </c>
      <c r="E495" s="122">
        <v>3.2940250940953226</v>
      </c>
      <c r="F495" s="87" t="s">
        <v>3495</v>
      </c>
      <c r="G495" s="87" t="b">
        <v>0</v>
      </c>
      <c r="H495" s="87" t="b">
        <v>0</v>
      </c>
      <c r="I495" s="87" t="b">
        <v>0</v>
      </c>
      <c r="J495" s="87" t="b">
        <v>0</v>
      </c>
      <c r="K495" s="87" t="b">
        <v>0</v>
      </c>
      <c r="L495" s="87" t="b">
        <v>0</v>
      </c>
    </row>
    <row r="496" spans="1:12" ht="15">
      <c r="A496" s="87" t="s">
        <v>3446</v>
      </c>
      <c r="B496" s="87" t="s">
        <v>3447</v>
      </c>
      <c r="C496" s="87">
        <v>2</v>
      </c>
      <c r="D496" s="122">
        <v>0.0009703382472279795</v>
      </c>
      <c r="E496" s="122">
        <v>3.2940250940953226</v>
      </c>
      <c r="F496" s="87" t="s">
        <v>3495</v>
      </c>
      <c r="G496" s="87" t="b">
        <v>0</v>
      </c>
      <c r="H496" s="87" t="b">
        <v>0</v>
      </c>
      <c r="I496" s="87" t="b">
        <v>0</v>
      </c>
      <c r="J496" s="87" t="b">
        <v>0</v>
      </c>
      <c r="K496" s="87" t="b">
        <v>0</v>
      </c>
      <c r="L496" s="87" t="b">
        <v>0</v>
      </c>
    </row>
    <row r="497" spans="1:12" ht="15">
      <c r="A497" s="87" t="s">
        <v>3447</v>
      </c>
      <c r="B497" s="87" t="s">
        <v>404</v>
      </c>
      <c r="C497" s="87">
        <v>2</v>
      </c>
      <c r="D497" s="122">
        <v>0.0009703382472279795</v>
      </c>
      <c r="E497" s="122">
        <v>3.2940250940953226</v>
      </c>
      <c r="F497" s="87" t="s">
        <v>3495</v>
      </c>
      <c r="G497" s="87" t="b">
        <v>0</v>
      </c>
      <c r="H497" s="87" t="b">
        <v>0</v>
      </c>
      <c r="I497" s="87" t="b">
        <v>0</v>
      </c>
      <c r="J497" s="87" t="b">
        <v>0</v>
      </c>
      <c r="K497" s="87" t="b">
        <v>0</v>
      </c>
      <c r="L497" s="87" t="b">
        <v>0</v>
      </c>
    </row>
    <row r="498" spans="1:12" ht="15">
      <c r="A498" s="87" t="s">
        <v>404</v>
      </c>
      <c r="B498" s="87" t="s">
        <v>3448</v>
      </c>
      <c r="C498" s="87">
        <v>2</v>
      </c>
      <c r="D498" s="122">
        <v>0.0009703382472279795</v>
      </c>
      <c r="E498" s="122">
        <v>3.2940250940953226</v>
      </c>
      <c r="F498" s="87" t="s">
        <v>3495</v>
      </c>
      <c r="G498" s="87" t="b">
        <v>0</v>
      </c>
      <c r="H498" s="87" t="b">
        <v>0</v>
      </c>
      <c r="I498" s="87" t="b">
        <v>0</v>
      </c>
      <c r="J498" s="87" t="b">
        <v>0</v>
      </c>
      <c r="K498" s="87" t="b">
        <v>0</v>
      </c>
      <c r="L498" s="87" t="b">
        <v>0</v>
      </c>
    </row>
    <row r="499" spans="1:12" ht="15">
      <c r="A499" s="87" t="s">
        <v>3448</v>
      </c>
      <c r="B499" s="87" t="s">
        <v>3449</v>
      </c>
      <c r="C499" s="87">
        <v>2</v>
      </c>
      <c r="D499" s="122">
        <v>0.0009703382472279795</v>
      </c>
      <c r="E499" s="122">
        <v>3.2940250940953226</v>
      </c>
      <c r="F499" s="87" t="s">
        <v>3495</v>
      </c>
      <c r="G499" s="87" t="b">
        <v>0</v>
      </c>
      <c r="H499" s="87" t="b">
        <v>0</v>
      </c>
      <c r="I499" s="87" t="b">
        <v>0</v>
      </c>
      <c r="J499" s="87" t="b">
        <v>0</v>
      </c>
      <c r="K499" s="87" t="b">
        <v>0</v>
      </c>
      <c r="L499" s="87" t="b">
        <v>0</v>
      </c>
    </row>
    <row r="500" spans="1:12" ht="15">
      <c r="A500" s="87" t="s">
        <v>3449</v>
      </c>
      <c r="B500" s="87" t="s">
        <v>3450</v>
      </c>
      <c r="C500" s="87">
        <v>2</v>
      </c>
      <c r="D500" s="122">
        <v>0.0009703382472279795</v>
      </c>
      <c r="E500" s="122">
        <v>3.2940250940953226</v>
      </c>
      <c r="F500" s="87" t="s">
        <v>3495</v>
      </c>
      <c r="G500" s="87" t="b">
        <v>0</v>
      </c>
      <c r="H500" s="87" t="b">
        <v>0</v>
      </c>
      <c r="I500" s="87" t="b">
        <v>0</v>
      </c>
      <c r="J500" s="87" t="b">
        <v>0</v>
      </c>
      <c r="K500" s="87" t="b">
        <v>0</v>
      </c>
      <c r="L500" s="87" t="b">
        <v>0</v>
      </c>
    </row>
    <row r="501" spans="1:12" ht="15">
      <c r="A501" s="87" t="s">
        <v>3450</v>
      </c>
      <c r="B501" s="87" t="s">
        <v>307</v>
      </c>
      <c r="C501" s="87">
        <v>2</v>
      </c>
      <c r="D501" s="122">
        <v>0.0009703382472279795</v>
      </c>
      <c r="E501" s="122">
        <v>3.2940250940953226</v>
      </c>
      <c r="F501" s="87" t="s">
        <v>3495</v>
      </c>
      <c r="G501" s="87" t="b">
        <v>0</v>
      </c>
      <c r="H501" s="87" t="b">
        <v>0</v>
      </c>
      <c r="I501" s="87" t="b">
        <v>0</v>
      </c>
      <c r="J501" s="87" t="b">
        <v>0</v>
      </c>
      <c r="K501" s="87" t="b">
        <v>0</v>
      </c>
      <c r="L501" s="87" t="b">
        <v>0</v>
      </c>
    </row>
    <row r="502" spans="1:12" ht="15">
      <c r="A502" s="87" t="s">
        <v>307</v>
      </c>
      <c r="B502" s="87" t="s">
        <v>3451</v>
      </c>
      <c r="C502" s="87">
        <v>2</v>
      </c>
      <c r="D502" s="122">
        <v>0.0009703382472279795</v>
      </c>
      <c r="E502" s="122">
        <v>3.2940250940953226</v>
      </c>
      <c r="F502" s="87" t="s">
        <v>3495</v>
      </c>
      <c r="G502" s="87" t="b">
        <v>0</v>
      </c>
      <c r="H502" s="87" t="b">
        <v>0</v>
      </c>
      <c r="I502" s="87" t="b">
        <v>0</v>
      </c>
      <c r="J502" s="87" t="b">
        <v>0</v>
      </c>
      <c r="K502" s="87" t="b">
        <v>0</v>
      </c>
      <c r="L502" s="87" t="b">
        <v>0</v>
      </c>
    </row>
    <row r="503" spans="1:12" ht="15">
      <c r="A503" s="87" t="s">
        <v>3451</v>
      </c>
      <c r="B503" s="87" t="s">
        <v>3452</v>
      </c>
      <c r="C503" s="87">
        <v>2</v>
      </c>
      <c r="D503" s="122">
        <v>0.0009703382472279795</v>
      </c>
      <c r="E503" s="122">
        <v>3.2940250940953226</v>
      </c>
      <c r="F503" s="87" t="s">
        <v>3495</v>
      </c>
      <c r="G503" s="87" t="b">
        <v>0</v>
      </c>
      <c r="H503" s="87" t="b">
        <v>0</v>
      </c>
      <c r="I503" s="87" t="b">
        <v>0</v>
      </c>
      <c r="J503" s="87" t="b">
        <v>0</v>
      </c>
      <c r="K503" s="87" t="b">
        <v>0</v>
      </c>
      <c r="L503" s="87" t="b">
        <v>0</v>
      </c>
    </row>
    <row r="504" spans="1:12" ht="15">
      <c r="A504" s="87" t="s">
        <v>3452</v>
      </c>
      <c r="B504" s="87" t="s">
        <v>3453</v>
      </c>
      <c r="C504" s="87">
        <v>2</v>
      </c>
      <c r="D504" s="122">
        <v>0.0009703382472279795</v>
      </c>
      <c r="E504" s="122">
        <v>3.2940250940953226</v>
      </c>
      <c r="F504" s="87" t="s">
        <v>3495</v>
      </c>
      <c r="G504" s="87" t="b">
        <v>0</v>
      </c>
      <c r="H504" s="87" t="b">
        <v>0</v>
      </c>
      <c r="I504" s="87" t="b">
        <v>0</v>
      </c>
      <c r="J504" s="87" t="b">
        <v>0</v>
      </c>
      <c r="K504" s="87" t="b">
        <v>0</v>
      </c>
      <c r="L504" s="87" t="b">
        <v>0</v>
      </c>
    </row>
    <row r="505" spans="1:12" ht="15">
      <c r="A505" s="87" t="s">
        <v>3453</v>
      </c>
      <c r="B505" s="87" t="s">
        <v>3454</v>
      </c>
      <c r="C505" s="87">
        <v>2</v>
      </c>
      <c r="D505" s="122">
        <v>0.0009703382472279795</v>
      </c>
      <c r="E505" s="122">
        <v>3.2940250940953226</v>
      </c>
      <c r="F505" s="87" t="s">
        <v>3495</v>
      </c>
      <c r="G505" s="87" t="b">
        <v>0</v>
      </c>
      <c r="H505" s="87" t="b">
        <v>0</v>
      </c>
      <c r="I505" s="87" t="b">
        <v>0</v>
      </c>
      <c r="J505" s="87" t="b">
        <v>0</v>
      </c>
      <c r="K505" s="87" t="b">
        <v>0</v>
      </c>
      <c r="L505" s="87" t="b">
        <v>0</v>
      </c>
    </row>
    <row r="506" spans="1:12" ht="15">
      <c r="A506" s="87" t="s">
        <v>3454</v>
      </c>
      <c r="B506" s="87" t="s">
        <v>3069</v>
      </c>
      <c r="C506" s="87">
        <v>2</v>
      </c>
      <c r="D506" s="122">
        <v>0.0009703382472279795</v>
      </c>
      <c r="E506" s="122">
        <v>2.749957049745047</v>
      </c>
      <c r="F506" s="87" t="s">
        <v>3495</v>
      </c>
      <c r="G506" s="87" t="b">
        <v>0</v>
      </c>
      <c r="H506" s="87" t="b">
        <v>0</v>
      </c>
      <c r="I506" s="87" t="b">
        <v>0</v>
      </c>
      <c r="J506" s="87" t="b">
        <v>0</v>
      </c>
      <c r="K506" s="87" t="b">
        <v>0</v>
      </c>
      <c r="L506" s="87" t="b">
        <v>0</v>
      </c>
    </row>
    <row r="507" spans="1:12" ht="15">
      <c r="A507" s="87" t="s">
        <v>3069</v>
      </c>
      <c r="B507" s="87" t="s">
        <v>3455</v>
      </c>
      <c r="C507" s="87">
        <v>2</v>
      </c>
      <c r="D507" s="122">
        <v>0.0009703382472279795</v>
      </c>
      <c r="E507" s="122">
        <v>2.749957049745047</v>
      </c>
      <c r="F507" s="87" t="s">
        <v>3495</v>
      </c>
      <c r="G507" s="87" t="b">
        <v>0</v>
      </c>
      <c r="H507" s="87" t="b">
        <v>0</v>
      </c>
      <c r="I507" s="87" t="b">
        <v>0</v>
      </c>
      <c r="J507" s="87" t="b">
        <v>0</v>
      </c>
      <c r="K507" s="87" t="b">
        <v>0</v>
      </c>
      <c r="L507" s="87" t="b">
        <v>0</v>
      </c>
    </row>
    <row r="508" spans="1:12" ht="15">
      <c r="A508" s="87" t="s">
        <v>3455</v>
      </c>
      <c r="B508" s="87" t="s">
        <v>3456</v>
      </c>
      <c r="C508" s="87">
        <v>2</v>
      </c>
      <c r="D508" s="122">
        <v>0.0009703382472279795</v>
      </c>
      <c r="E508" s="122">
        <v>3.2940250940953226</v>
      </c>
      <c r="F508" s="87" t="s">
        <v>3495</v>
      </c>
      <c r="G508" s="87" t="b">
        <v>0</v>
      </c>
      <c r="H508" s="87" t="b">
        <v>0</v>
      </c>
      <c r="I508" s="87" t="b">
        <v>0</v>
      </c>
      <c r="J508" s="87" t="b">
        <v>0</v>
      </c>
      <c r="K508" s="87" t="b">
        <v>0</v>
      </c>
      <c r="L508" s="87" t="b">
        <v>0</v>
      </c>
    </row>
    <row r="509" spans="1:12" ht="15">
      <c r="A509" s="87" t="s">
        <v>3456</v>
      </c>
      <c r="B509" s="87" t="s">
        <v>3069</v>
      </c>
      <c r="C509" s="87">
        <v>2</v>
      </c>
      <c r="D509" s="122">
        <v>0.0009703382472279795</v>
      </c>
      <c r="E509" s="122">
        <v>2.749957049745047</v>
      </c>
      <c r="F509" s="87" t="s">
        <v>3495</v>
      </c>
      <c r="G509" s="87" t="b">
        <v>0</v>
      </c>
      <c r="H509" s="87" t="b">
        <v>0</v>
      </c>
      <c r="I509" s="87" t="b">
        <v>0</v>
      </c>
      <c r="J509" s="87" t="b">
        <v>0</v>
      </c>
      <c r="K509" s="87" t="b">
        <v>0</v>
      </c>
      <c r="L509" s="87" t="b">
        <v>0</v>
      </c>
    </row>
    <row r="510" spans="1:12" ht="15">
      <c r="A510" s="87" t="s">
        <v>3069</v>
      </c>
      <c r="B510" s="87" t="s">
        <v>3457</v>
      </c>
      <c r="C510" s="87">
        <v>2</v>
      </c>
      <c r="D510" s="122">
        <v>0.0009703382472279795</v>
      </c>
      <c r="E510" s="122">
        <v>2.749957049745047</v>
      </c>
      <c r="F510" s="87" t="s">
        <v>3495</v>
      </c>
      <c r="G510" s="87" t="b">
        <v>0</v>
      </c>
      <c r="H510" s="87" t="b">
        <v>0</v>
      </c>
      <c r="I510" s="87" t="b">
        <v>0</v>
      </c>
      <c r="J510" s="87" t="b">
        <v>0</v>
      </c>
      <c r="K510" s="87" t="b">
        <v>0</v>
      </c>
      <c r="L510" s="87" t="b">
        <v>0</v>
      </c>
    </row>
    <row r="511" spans="1:12" ht="15">
      <c r="A511" s="87" t="s">
        <v>3457</v>
      </c>
      <c r="B511" s="87" t="s">
        <v>3131</v>
      </c>
      <c r="C511" s="87">
        <v>2</v>
      </c>
      <c r="D511" s="122">
        <v>0.0009703382472279795</v>
      </c>
      <c r="E511" s="122">
        <v>2.896085085423285</v>
      </c>
      <c r="F511" s="87" t="s">
        <v>3495</v>
      </c>
      <c r="G511" s="87" t="b">
        <v>0</v>
      </c>
      <c r="H511" s="87" t="b">
        <v>0</v>
      </c>
      <c r="I511" s="87" t="b">
        <v>0</v>
      </c>
      <c r="J511" s="87" t="b">
        <v>0</v>
      </c>
      <c r="K511" s="87" t="b">
        <v>0</v>
      </c>
      <c r="L511" s="87" t="b">
        <v>0</v>
      </c>
    </row>
    <row r="512" spans="1:12" ht="15">
      <c r="A512" s="87" t="s">
        <v>3132</v>
      </c>
      <c r="B512" s="87" t="s">
        <v>3133</v>
      </c>
      <c r="C512" s="87">
        <v>2</v>
      </c>
      <c r="D512" s="122">
        <v>0.0009703382472279795</v>
      </c>
      <c r="E512" s="122">
        <v>2.4981450767512476</v>
      </c>
      <c r="F512" s="87" t="s">
        <v>3495</v>
      </c>
      <c r="G512" s="87" t="b">
        <v>0</v>
      </c>
      <c r="H512" s="87" t="b">
        <v>0</v>
      </c>
      <c r="I512" s="87" t="b">
        <v>0</v>
      </c>
      <c r="J512" s="87" t="b">
        <v>0</v>
      </c>
      <c r="K512" s="87" t="b">
        <v>0</v>
      </c>
      <c r="L512" s="87" t="b">
        <v>0</v>
      </c>
    </row>
    <row r="513" spans="1:12" ht="15">
      <c r="A513" s="87" t="s">
        <v>3134</v>
      </c>
      <c r="B513" s="87" t="s">
        <v>2986</v>
      </c>
      <c r="C513" s="87">
        <v>2</v>
      </c>
      <c r="D513" s="122">
        <v>0.0009703382472279795</v>
      </c>
      <c r="E513" s="122">
        <v>0.8960850854232852</v>
      </c>
      <c r="F513" s="87" t="s">
        <v>3495</v>
      </c>
      <c r="G513" s="87" t="b">
        <v>0</v>
      </c>
      <c r="H513" s="87" t="b">
        <v>0</v>
      </c>
      <c r="I513" s="87" t="b">
        <v>0</v>
      </c>
      <c r="J513" s="87" t="b">
        <v>0</v>
      </c>
      <c r="K513" s="87" t="b">
        <v>0</v>
      </c>
      <c r="L513" s="87" t="b">
        <v>0</v>
      </c>
    </row>
    <row r="514" spans="1:12" ht="15">
      <c r="A514" s="87" t="s">
        <v>402</v>
      </c>
      <c r="B514" s="87" t="s">
        <v>401</v>
      </c>
      <c r="C514" s="87">
        <v>2</v>
      </c>
      <c r="D514" s="122">
        <v>0.0009703382472279795</v>
      </c>
      <c r="E514" s="122">
        <v>3.2940250940953226</v>
      </c>
      <c r="F514" s="87" t="s">
        <v>3495</v>
      </c>
      <c r="G514" s="87" t="b">
        <v>0</v>
      </c>
      <c r="H514" s="87" t="b">
        <v>0</v>
      </c>
      <c r="I514" s="87" t="b">
        <v>0</v>
      </c>
      <c r="J514" s="87" t="b">
        <v>0</v>
      </c>
      <c r="K514" s="87" t="b">
        <v>0</v>
      </c>
      <c r="L514" s="87" t="b">
        <v>0</v>
      </c>
    </row>
    <row r="515" spans="1:12" ht="15">
      <c r="A515" s="87" t="s">
        <v>401</v>
      </c>
      <c r="B515" s="87" t="s">
        <v>3106</v>
      </c>
      <c r="C515" s="87">
        <v>2</v>
      </c>
      <c r="D515" s="122">
        <v>0.0009703382472279795</v>
      </c>
      <c r="E515" s="122">
        <v>2.8169038393756605</v>
      </c>
      <c r="F515" s="87" t="s">
        <v>3495</v>
      </c>
      <c r="G515" s="87" t="b">
        <v>0</v>
      </c>
      <c r="H515" s="87" t="b">
        <v>0</v>
      </c>
      <c r="I515" s="87" t="b">
        <v>0</v>
      </c>
      <c r="J515" s="87" t="b">
        <v>0</v>
      </c>
      <c r="K515" s="87" t="b">
        <v>0</v>
      </c>
      <c r="L515" s="87" t="b">
        <v>0</v>
      </c>
    </row>
    <row r="516" spans="1:12" ht="15">
      <c r="A516" s="87" t="s">
        <v>3106</v>
      </c>
      <c r="B516" s="87" t="s">
        <v>3462</v>
      </c>
      <c r="C516" s="87">
        <v>2</v>
      </c>
      <c r="D516" s="122">
        <v>0.0009703382472279795</v>
      </c>
      <c r="E516" s="122">
        <v>2.8169038393756605</v>
      </c>
      <c r="F516" s="87" t="s">
        <v>3495</v>
      </c>
      <c r="G516" s="87" t="b">
        <v>0</v>
      </c>
      <c r="H516" s="87" t="b">
        <v>0</v>
      </c>
      <c r="I516" s="87" t="b">
        <v>0</v>
      </c>
      <c r="J516" s="87" t="b">
        <v>0</v>
      </c>
      <c r="K516" s="87" t="b">
        <v>0</v>
      </c>
      <c r="L516" s="87" t="b">
        <v>0</v>
      </c>
    </row>
    <row r="517" spans="1:12" ht="15">
      <c r="A517" s="87" t="s">
        <v>3462</v>
      </c>
      <c r="B517" s="87" t="s">
        <v>3463</v>
      </c>
      <c r="C517" s="87">
        <v>2</v>
      </c>
      <c r="D517" s="122">
        <v>0.0009703382472279795</v>
      </c>
      <c r="E517" s="122">
        <v>3.2940250940953226</v>
      </c>
      <c r="F517" s="87" t="s">
        <v>3495</v>
      </c>
      <c r="G517" s="87" t="b">
        <v>0</v>
      </c>
      <c r="H517" s="87" t="b">
        <v>0</v>
      </c>
      <c r="I517" s="87" t="b">
        <v>0</v>
      </c>
      <c r="J517" s="87" t="b">
        <v>0</v>
      </c>
      <c r="K517" s="87" t="b">
        <v>0</v>
      </c>
      <c r="L517" s="87" t="b">
        <v>0</v>
      </c>
    </row>
    <row r="518" spans="1:12" ht="15">
      <c r="A518" s="87" t="s">
        <v>3463</v>
      </c>
      <c r="B518" s="87" t="s">
        <v>3276</v>
      </c>
      <c r="C518" s="87">
        <v>2</v>
      </c>
      <c r="D518" s="122">
        <v>0.0009703382472279795</v>
      </c>
      <c r="E518" s="122">
        <v>3.1179338350396413</v>
      </c>
      <c r="F518" s="87" t="s">
        <v>3495</v>
      </c>
      <c r="G518" s="87" t="b">
        <v>0</v>
      </c>
      <c r="H518" s="87" t="b">
        <v>0</v>
      </c>
      <c r="I518" s="87" t="b">
        <v>0</v>
      </c>
      <c r="J518" s="87" t="b">
        <v>0</v>
      </c>
      <c r="K518" s="87" t="b">
        <v>0</v>
      </c>
      <c r="L518" s="87" t="b">
        <v>0</v>
      </c>
    </row>
    <row r="519" spans="1:12" ht="15">
      <c r="A519" s="87" t="s">
        <v>3276</v>
      </c>
      <c r="B519" s="87" t="s">
        <v>3464</v>
      </c>
      <c r="C519" s="87">
        <v>2</v>
      </c>
      <c r="D519" s="122">
        <v>0.0009703382472279795</v>
      </c>
      <c r="E519" s="122">
        <v>3.1179338350396413</v>
      </c>
      <c r="F519" s="87" t="s">
        <v>3495</v>
      </c>
      <c r="G519" s="87" t="b">
        <v>0</v>
      </c>
      <c r="H519" s="87" t="b">
        <v>0</v>
      </c>
      <c r="I519" s="87" t="b">
        <v>0</v>
      </c>
      <c r="J519" s="87" t="b">
        <v>0</v>
      </c>
      <c r="K519" s="87" t="b">
        <v>0</v>
      </c>
      <c r="L519" s="87" t="b">
        <v>0</v>
      </c>
    </row>
    <row r="520" spans="1:12" ht="15">
      <c r="A520" s="87" t="s">
        <v>3464</v>
      </c>
      <c r="B520" s="87" t="s">
        <v>3465</v>
      </c>
      <c r="C520" s="87">
        <v>2</v>
      </c>
      <c r="D520" s="122">
        <v>0.0009703382472279795</v>
      </c>
      <c r="E520" s="122">
        <v>3.2940250940953226</v>
      </c>
      <c r="F520" s="87" t="s">
        <v>3495</v>
      </c>
      <c r="G520" s="87" t="b">
        <v>0</v>
      </c>
      <c r="H520" s="87" t="b">
        <v>0</v>
      </c>
      <c r="I520" s="87" t="b">
        <v>0</v>
      </c>
      <c r="J520" s="87" t="b">
        <v>0</v>
      </c>
      <c r="K520" s="87" t="b">
        <v>0</v>
      </c>
      <c r="L520" s="87" t="b">
        <v>0</v>
      </c>
    </row>
    <row r="521" spans="1:12" ht="15">
      <c r="A521" s="87" t="s">
        <v>3465</v>
      </c>
      <c r="B521" s="87" t="s">
        <v>2986</v>
      </c>
      <c r="C521" s="87">
        <v>2</v>
      </c>
      <c r="D521" s="122">
        <v>0.0009703382472279795</v>
      </c>
      <c r="E521" s="122">
        <v>1.2940250940953226</v>
      </c>
      <c r="F521" s="87" t="s">
        <v>3495</v>
      </c>
      <c r="G521" s="87" t="b">
        <v>0</v>
      </c>
      <c r="H521" s="87" t="b">
        <v>0</v>
      </c>
      <c r="I521" s="87" t="b">
        <v>0</v>
      </c>
      <c r="J521" s="87" t="b">
        <v>0</v>
      </c>
      <c r="K521" s="87" t="b">
        <v>0</v>
      </c>
      <c r="L521" s="87" t="b">
        <v>0</v>
      </c>
    </row>
    <row r="522" spans="1:12" ht="15">
      <c r="A522" s="87" t="s">
        <v>3468</v>
      </c>
      <c r="B522" s="87" t="s">
        <v>3020</v>
      </c>
      <c r="C522" s="87">
        <v>2</v>
      </c>
      <c r="D522" s="122">
        <v>0.0009703382472279795</v>
      </c>
      <c r="E522" s="122">
        <v>2.515873843711679</v>
      </c>
      <c r="F522" s="87" t="s">
        <v>3495</v>
      </c>
      <c r="G522" s="87" t="b">
        <v>0</v>
      </c>
      <c r="H522" s="87" t="b">
        <v>0</v>
      </c>
      <c r="I522" s="87" t="b">
        <v>0</v>
      </c>
      <c r="J522" s="87" t="b">
        <v>0</v>
      </c>
      <c r="K522" s="87" t="b">
        <v>0</v>
      </c>
      <c r="L522" s="87" t="b">
        <v>0</v>
      </c>
    </row>
    <row r="523" spans="1:12" ht="15">
      <c r="A523" s="87" t="s">
        <v>3020</v>
      </c>
      <c r="B523" s="87" t="s">
        <v>3469</v>
      </c>
      <c r="C523" s="87">
        <v>2</v>
      </c>
      <c r="D523" s="122">
        <v>0.0009703382472279795</v>
      </c>
      <c r="E523" s="122">
        <v>2.515873843711679</v>
      </c>
      <c r="F523" s="87" t="s">
        <v>3495</v>
      </c>
      <c r="G523" s="87" t="b">
        <v>0</v>
      </c>
      <c r="H523" s="87" t="b">
        <v>0</v>
      </c>
      <c r="I523" s="87" t="b">
        <v>0</v>
      </c>
      <c r="J523" s="87" t="b">
        <v>0</v>
      </c>
      <c r="K523" s="87" t="b">
        <v>0</v>
      </c>
      <c r="L523" s="87" t="b">
        <v>0</v>
      </c>
    </row>
    <row r="524" spans="1:12" ht="15">
      <c r="A524" s="87" t="s">
        <v>3469</v>
      </c>
      <c r="B524" s="87" t="s">
        <v>3163</v>
      </c>
      <c r="C524" s="87">
        <v>2</v>
      </c>
      <c r="D524" s="122">
        <v>0.0009703382472279795</v>
      </c>
      <c r="E524" s="122">
        <v>2.9929950984313414</v>
      </c>
      <c r="F524" s="87" t="s">
        <v>3495</v>
      </c>
      <c r="G524" s="87" t="b">
        <v>0</v>
      </c>
      <c r="H524" s="87" t="b">
        <v>0</v>
      </c>
      <c r="I524" s="87" t="b">
        <v>0</v>
      </c>
      <c r="J524" s="87" t="b">
        <v>0</v>
      </c>
      <c r="K524" s="87" t="b">
        <v>0</v>
      </c>
      <c r="L524" s="87" t="b">
        <v>0</v>
      </c>
    </row>
    <row r="525" spans="1:12" ht="15">
      <c r="A525" s="87" t="s">
        <v>3163</v>
      </c>
      <c r="B525" s="87" t="s">
        <v>3470</v>
      </c>
      <c r="C525" s="87">
        <v>2</v>
      </c>
      <c r="D525" s="122">
        <v>0.0009703382472279795</v>
      </c>
      <c r="E525" s="122">
        <v>2.9929950984313414</v>
      </c>
      <c r="F525" s="87" t="s">
        <v>3495</v>
      </c>
      <c r="G525" s="87" t="b">
        <v>0</v>
      </c>
      <c r="H525" s="87" t="b">
        <v>0</v>
      </c>
      <c r="I525" s="87" t="b">
        <v>0</v>
      </c>
      <c r="J525" s="87" t="b">
        <v>0</v>
      </c>
      <c r="K525" s="87" t="b">
        <v>0</v>
      </c>
      <c r="L525" s="87" t="b">
        <v>0</v>
      </c>
    </row>
    <row r="526" spans="1:12" ht="15">
      <c r="A526" s="87" t="s">
        <v>3472</v>
      </c>
      <c r="B526" s="87" t="s">
        <v>3022</v>
      </c>
      <c r="C526" s="87">
        <v>2</v>
      </c>
      <c r="D526" s="122">
        <v>0.0009703382472279795</v>
      </c>
      <c r="E526" s="122">
        <v>2.515873843711679</v>
      </c>
      <c r="F526" s="87" t="s">
        <v>3495</v>
      </c>
      <c r="G526" s="87" t="b">
        <v>0</v>
      </c>
      <c r="H526" s="87" t="b">
        <v>0</v>
      </c>
      <c r="I526" s="87" t="b">
        <v>0</v>
      </c>
      <c r="J526" s="87" t="b">
        <v>0</v>
      </c>
      <c r="K526" s="87" t="b">
        <v>0</v>
      </c>
      <c r="L526" s="87" t="b">
        <v>0</v>
      </c>
    </row>
    <row r="527" spans="1:12" ht="15">
      <c r="A527" s="87" t="s">
        <v>3022</v>
      </c>
      <c r="B527" s="87" t="s">
        <v>3473</v>
      </c>
      <c r="C527" s="87">
        <v>2</v>
      </c>
      <c r="D527" s="122">
        <v>0.0009703382472279795</v>
      </c>
      <c r="E527" s="122">
        <v>2.515873843711679</v>
      </c>
      <c r="F527" s="87" t="s">
        <v>3495</v>
      </c>
      <c r="G527" s="87" t="b">
        <v>0</v>
      </c>
      <c r="H527" s="87" t="b">
        <v>0</v>
      </c>
      <c r="I527" s="87" t="b">
        <v>0</v>
      </c>
      <c r="J527" s="87" t="b">
        <v>0</v>
      </c>
      <c r="K527" s="87" t="b">
        <v>0</v>
      </c>
      <c r="L527" s="87" t="b">
        <v>0</v>
      </c>
    </row>
    <row r="528" spans="1:12" ht="15">
      <c r="A528" s="87" t="s">
        <v>3473</v>
      </c>
      <c r="B528" s="87" t="s">
        <v>3474</v>
      </c>
      <c r="C528" s="87">
        <v>2</v>
      </c>
      <c r="D528" s="122">
        <v>0.0009703382472279795</v>
      </c>
      <c r="E528" s="122">
        <v>3.2940250940953226</v>
      </c>
      <c r="F528" s="87" t="s">
        <v>3495</v>
      </c>
      <c r="G528" s="87" t="b">
        <v>0</v>
      </c>
      <c r="H528" s="87" t="b">
        <v>0</v>
      </c>
      <c r="I528" s="87" t="b">
        <v>0</v>
      </c>
      <c r="J528" s="87" t="b">
        <v>0</v>
      </c>
      <c r="K528" s="87" t="b">
        <v>0</v>
      </c>
      <c r="L528" s="87" t="b">
        <v>0</v>
      </c>
    </row>
    <row r="529" spans="1:12" ht="15">
      <c r="A529" s="87" t="s">
        <v>3474</v>
      </c>
      <c r="B529" s="87" t="s">
        <v>2988</v>
      </c>
      <c r="C529" s="87">
        <v>2</v>
      </c>
      <c r="D529" s="122">
        <v>0.0009703382472279795</v>
      </c>
      <c r="E529" s="122">
        <v>1.7142414974785125</v>
      </c>
      <c r="F529" s="87" t="s">
        <v>3495</v>
      </c>
      <c r="G529" s="87" t="b">
        <v>0</v>
      </c>
      <c r="H529" s="87" t="b">
        <v>0</v>
      </c>
      <c r="I529" s="87" t="b">
        <v>0</v>
      </c>
      <c r="J529" s="87" t="b">
        <v>0</v>
      </c>
      <c r="K529" s="87" t="b">
        <v>0</v>
      </c>
      <c r="L529" s="87" t="b">
        <v>0</v>
      </c>
    </row>
    <row r="530" spans="1:12" ht="15">
      <c r="A530" s="87" t="s">
        <v>2988</v>
      </c>
      <c r="B530" s="87" t="s">
        <v>3475</v>
      </c>
      <c r="C530" s="87">
        <v>2</v>
      </c>
      <c r="D530" s="122">
        <v>0.0009703382472279795</v>
      </c>
      <c r="E530" s="122">
        <v>1.6505724176091352</v>
      </c>
      <c r="F530" s="87" t="s">
        <v>3495</v>
      </c>
      <c r="G530" s="87" t="b">
        <v>0</v>
      </c>
      <c r="H530" s="87" t="b">
        <v>0</v>
      </c>
      <c r="I530" s="87" t="b">
        <v>0</v>
      </c>
      <c r="J530" s="87" t="b">
        <v>0</v>
      </c>
      <c r="K530" s="87" t="b">
        <v>0</v>
      </c>
      <c r="L530" s="87" t="b">
        <v>0</v>
      </c>
    </row>
    <row r="531" spans="1:12" ht="15">
      <c r="A531" s="87" t="s">
        <v>3475</v>
      </c>
      <c r="B531" s="87" t="s">
        <v>3243</v>
      </c>
      <c r="C531" s="87">
        <v>2</v>
      </c>
      <c r="D531" s="122">
        <v>0.0009703382472279795</v>
      </c>
      <c r="E531" s="122">
        <v>3.1179338350396413</v>
      </c>
      <c r="F531" s="87" t="s">
        <v>3495</v>
      </c>
      <c r="G531" s="87" t="b">
        <v>0</v>
      </c>
      <c r="H531" s="87" t="b">
        <v>0</v>
      </c>
      <c r="I531" s="87" t="b">
        <v>0</v>
      </c>
      <c r="J531" s="87" t="b">
        <v>0</v>
      </c>
      <c r="K531" s="87" t="b">
        <v>0</v>
      </c>
      <c r="L531" s="87" t="b">
        <v>0</v>
      </c>
    </row>
    <row r="532" spans="1:12" ht="15">
      <c r="A532" s="87" t="s">
        <v>3243</v>
      </c>
      <c r="B532" s="87" t="s">
        <v>3476</v>
      </c>
      <c r="C532" s="87">
        <v>2</v>
      </c>
      <c r="D532" s="122">
        <v>0.0009703382472279795</v>
      </c>
      <c r="E532" s="122">
        <v>3.1179338350396413</v>
      </c>
      <c r="F532" s="87" t="s">
        <v>3495</v>
      </c>
      <c r="G532" s="87" t="b">
        <v>0</v>
      </c>
      <c r="H532" s="87" t="b">
        <v>0</v>
      </c>
      <c r="I532" s="87" t="b">
        <v>0</v>
      </c>
      <c r="J532" s="87" t="b">
        <v>0</v>
      </c>
      <c r="K532" s="87" t="b">
        <v>0</v>
      </c>
      <c r="L532" s="87" t="b">
        <v>0</v>
      </c>
    </row>
    <row r="533" spans="1:12" ht="15">
      <c r="A533" s="87" t="s">
        <v>3476</v>
      </c>
      <c r="B533" s="87" t="s">
        <v>3477</v>
      </c>
      <c r="C533" s="87">
        <v>2</v>
      </c>
      <c r="D533" s="122">
        <v>0.0009703382472279795</v>
      </c>
      <c r="E533" s="122">
        <v>3.2940250940953226</v>
      </c>
      <c r="F533" s="87" t="s">
        <v>3495</v>
      </c>
      <c r="G533" s="87" t="b">
        <v>0</v>
      </c>
      <c r="H533" s="87" t="b">
        <v>0</v>
      </c>
      <c r="I533" s="87" t="b">
        <v>0</v>
      </c>
      <c r="J533" s="87" t="b">
        <v>0</v>
      </c>
      <c r="K533" s="87" t="b">
        <v>0</v>
      </c>
      <c r="L533" s="87" t="b">
        <v>0</v>
      </c>
    </row>
    <row r="534" spans="1:12" ht="15">
      <c r="A534" s="87" t="s">
        <v>3477</v>
      </c>
      <c r="B534" s="87" t="s">
        <v>3478</v>
      </c>
      <c r="C534" s="87">
        <v>2</v>
      </c>
      <c r="D534" s="122">
        <v>0.0009703382472279795</v>
      </c>
      <c r="E534" s="122">
        <v>3.2940250940953226</v>
      </c>
      <c r="F534" s="87" t="s">
        <v>3495</v>
      </c>
      <c r="G534" s="87" t="b">
        <v>0</v>
      </c>
      <c r="H534" s="87" t="b">
        <v>0</v>
      </c>
      <c r="I534" s="87" t="b">
        <v>0</v>
      </c>
      <c r="J534" s="87" t="b">
        <v>0</v>
      </c>
      <c r="K534" s="87" t="b">
        <v>0</v>
      </c>
      <c r="L534" s="87" t="b">
        <v>0</v>
      </c>
    </row>
    <row r="535" spans="1:12" ht="15">
      <c r="A535" s="87" t="s">
        <v>3478</v>
      </c>
      <c r="B535" s="87" t="s">
        <v>2986</v>
      </c>
      <c r="C535" s="87">
        <v>2</v>
      </c>
      <c r="D535" s="122">
        <v>0.0009703382472279795</v>
      </c>
      <c r="E535" s="122">
        <v>1.2940250940953226</v>
      </c>
      <c r="F535" s="87" t="s">
        <v>3495</v>
      </c>
      <c r="G535" s="87" t="b">
        <v>0</v>
      </c>
      <c r="H535" s="87" t="b">
        <v>0</v>
      </c>
      <c r="I535" s="87" t="b">
        <v>0</v>
      </c>
      <c r="J535" s="87" t="b">
        <v>0</v>
      </c>
      <c r="K535" s="87" t="b">
        <v>0</v>
      </c>
      <c r="L535" s="87" t="b">
        <v>0</v>
      </c>
    </row>
    <row r="536" spans="1:12" ht="15">
      <c r="A536" s="87" t="s">
        <v>3480</v>
      </c>
      <c r="B536" s="87" t="s">
        <v>358</v>
      </c>
      <c r="C536" s="87">
        <v>2</v>
      </c>
      <c r="D536" s="122">
        <v>0.0009703382472279795</v>
      </c>
      <c r="E536" s="122">
        <v>3.2940250940953226</v>
      </c>
      <c r="F536" s="87" t="s">
        <v>3495</v>
      </c>
      <c r="G536" s="87" t="b">
        <v>0</v>
      </c>
      <c r="H536" s="87" t="b">
        <v>0</v>
      </c>
      <c r="I536" s="87" t="b">
        <v>0</v>
      </c>
      <c r="J536" s="87" t="b">
        <v>0</v>
      </c>
      <c r="K536" s="87" t="b">
        <v>0</v>
      </c>
      <c r="L536" s="87" t="b">
        <v>0</v>
      </c>
    </row>
    <row r="537" spans="1:12" ht="15">
      <c r="A537" s="87" t="s">
        <v>358</v>
      </c>
      <c r="B537" s="87" t="s">
        <v>3190</v>
      </c>
      <c r="C537" s="87">
        <v>2</v>
      </c>
      <c r="D537" s="122">
        <v>0.0009703382472279795</v>
      </c>
      <c r="E537" s="122">
        <v>2.9929950984313414</v>
      </c>
      <c r="F537" s="87" t="s">
        <v>3495</v>
      </c>
      <c r="G537" s="87" t="b">
        <v>0</v>
      </c>
      <c r="H537" s="87" t="b">
        <v>0</v>
      </c>
      <c r="I537" s="87" t="b">
        <v>0</v>
      </c>
      <c r="J537" s="87" t="b">
        <v>0</v>
      </c>
      <c r="K537" s="87" t="b">
        <v>0</v>
      </c>
      <c r="L537" s="87" t="b">
        <v>0</v>
      </c>
    </row>
    <row r="538" spans="1:12" ht="15">
      <c r="A538" s="87" t="s">
        <v>3190</v>
      </c>
      <c r="B538" s="87" t="s">
        <v>3023</v>
      </c>
      <c r="C538" s="87">
        <v>2</v>
      </c>
      <c r="D538" s="122">
        <v>0.0009703382472279795</v>
      </c>
      <c r="E538" s="122">
        <v>2.214843848047698</v>
      </c>
      <c r="F538" s="87" t="s">
        <v>3495</v>
      </c>
      <c r="G538" s="87" t="b">
        <v>0</v>
      </c>
      <c r="H538" s="87" t="b">
        <v>0</v>
      </c>
      <c r="I538" s="87" t="b">
        <v>0</v>
      </c>
      <c r="J538" s="87" t="b">
        <v>0</v>
      </c>
      <c r="K538" s="87" t="b">
        <v>0</v>
      </c>
      <c r="L538" s="87" t="b">
        <v>0</v>
      </c>
    </row>
    <row r="539" spans="1:12" ht="15">
      <c r="A539" s="87" t="s">
        <v>3023</v>
      </c>
      <c r="B539" s="87" t="s">
        <v>3481</v>
      </c>
      <c r="C539" s="87">
        <v>2</v>
      </c>
      <c r="D539" s="122">
        <v>0.0009703382472279795</v>
      </c>
      <c r="E539" s="122">
        <v>2.515873843711679</v>
      </c>
      <c r="F539" s="87" t="s">
        <v>3495</v>
      </c>
      <c r="G539" s="87" t="b">
        <v>0</v>
      </c>
      <c r="H539" s="87" t="b">
        <v>0</v>
      </c>
      <c r="I539" s="87" t="b">
        <v>0</v>
      </c>
      <c r="J539" s="87" t="b">
        <v>0</v>
      </c>
      <c r="K539" s="87" t="b">
        <v>0</v>
      </c>
      <c r="L539" s="87" t="b">
        <v>0</v>
      </c>
    </row>
    <row r="540" spans="1:12" ht="15">
      <c r="A540" s="87" t="s">
        <v>3481</v>
      </c>
      <c r="B540" s="87" t="s">
        <v>3482</v>
      </c>
      <c r="C540" s="87">
        <v>2</v>
      </c>
      <c r="D540" s="122">
        <v>0.0009703382472279795</v>
      </c>
      <c r="E540" s="122">
        <v>3.2940250940953226</v>
      </c>
      <c r="F540" s="87" t="s">
        <v>3495</v>
      </c>
      <c r="G540" s="87" t="b">
        <v>0</v>
      </c>
      <c r="H540" s="87" t="b">
        <v>0</v>
      </c>
      <c r="I540" s="87" t="b">
        <v>0</v>
      </c>
      <c r="J540" s="87" t="b">
        <v>0</v>
      </c>
      <c r="K540" s="87" t="b">
        <v>0</v>
      </c>
      <c r="L540" s="87" t="b">
        <v>0</v>
      </c>
    </row>
    <row r="541" spans="1:12" ht="15">
      <c r="A541" s="87" t="s">
        <v>3482</v>
      </c>
      <c r="B541" s="87" t="s">
        <v>3483</v>
      </c>
      <c r="C541" s="87">
        <v>2</v>
      </c>
      <c r="D541" s="122">
        <v>0.0009703382472279795</v>
      </c>
      <c r="E541" s="122">
        <v>3.2940250940953226</v>
      </c>
      <c r="F541" s="87" t="s">
        <v>3495</v>
      </c>
      <c r="G541" s="87" t="b">
        <v>0</v>
      </c>
      <c r="H541" s="87" t="b">
        <v>0</v>
      </c>
      <c r="I541" s="87" t="b">
        <v>0</v>
      </c>
      <c r="J541" s="87" t="b">
        <v>0</v>
      </c>
      <c r="K541" s="87" t="b">
        <v>0</v>
      </c>
      <c r="L541" s="87" t="b">
        <v>0</v>
      </c>
    </row>
    <row r="542" spans="1:12" ht="15">
      <c r="A542" s="87" t="s">
        <v>3483</v>
      </c>
      <c r="B542" s="87" t="s">
        <v>3027</v>
      </c>
      <c r="C542" s="87">
        <v>2</v>
      </c>
      <c r="D542" s="122">
        <v>0.0009703382472279795</v>
      </c>
      <c r="E542" s="122">
        <v>2.553662404601079</v>
      </c>
      <c r="F542" s="87" t="s">
        <v>3495</v>
      </c>
      <c r="G542" s="87" t="b">
        <v>0</v>
      </c>
      <c r="H542" s="87" t="b">
        <v>0</v>
      </c>
      <c r="I542" s="87" t="b">
        <v>0</v>
      </c>
      <c r="J542" s="87" t="b">
        <v>0</v>
      </c>
      <c r="K542" s="87" t="b">
        <v>0</v>
      </c>
      <c r="L542" s="87" t="b">
        <v>0</v>
      </c>
    </row>
    <row r="543" spans="1:12" ht="15">
      <c r="A543" s="87" t="s">
        <v>3027</v>
      </c>
      <c r="B543" s="87" t="s">
        <v>3484</v>
      </c>
      <c r="C543" s="87">
        <v>2</v>
      </c>
      <c r="D543" s="122">
        <v>0.0009703382472279795</v>
      </c>
      <c r="E543" s="122">
        <v>2.553662404601079</v>
      </c>
      <c r="F543" s="87" t="s">
        <v>3495</v>
      </c>
      <c r="G543" s="87" t="b">
        <v>0</v>
      </c>
      <c r="H543" s="87" t="b">
        <v>0</v>
      </c>
      <c r="I543" s="87" t="b">
        <v>0</v>
      </c>
      <c r="J543" s="87" t="b">
        <v>0</v>
      </c>
      <c r="K543" s="87" t="b">
        <v>0</v>
      </c>
      <c r="L543" s="87" t="b">
        <v>0</v>
      </c>
    </row>
    <row r="544" spans="1:12" ht="15">
      <c r="A544" s="87" t="s">
        <v>3484</v>
      </c>
      <c r="B544" s="87" t="s">
        <v>3060</v>
      </c>
      <c r="C544" s="87">
        <v>2</v>
      </c>
      <c r="D544" s="122">
        <v>0.0009703382472279795</v>
      </c>
      <c r="E544" s="122">
        <v>2.749957049745047</v>
      </c>
      <c r="F544" s="87" t="s">
        <v>3495</v>
      </c>
      <c r="G544" s="87" t="b">
        <v>0</v>
      </c>
      <c r="H544" s="87" t="b">
        <v>0</v>
      </c>
      <c r="I544" s="87" t="b">
        <v>0</v>
      </c>
      <c r="J544" s="87" t="b">
        <v>0</v>
      </c>
      <c r="K544" s="87" t="b">
        <v>0</v>
      </c>
      <c r="L544" s="87" t="b">
        <v>0</v>
      </c>
    </row>
    <row r="545" spans="1:12" ht="15">
      <c r="A545" s="87" t="s">
        <v>3060</v>
      </c>
      <c r="B545" s="87" t="s">
        <v>3183</v>
      </c>
      <c r="C545" s="87">
        <v>2</v>
      </c>
      <c r="D545" s="122">
        <v>0.0009703382472279795</v>
      </c>
      <c r="E545" s="122">
        <v>2.4489270540810657</v>
      </c>
      <c r="F545" s="87" t="s">
        <v>3495</v>
      </c>
      <c r="G545" s="87" t="b">
        <v>0</v>
      </c>
      <c r="H545" s="87" t="b">
        <v>0</v>
      </c>
      <c r="I545" s="87" t="b">
        <v>0</v>
      </c>
      <c r="J545" s="87" t="b">
        <v>0</v>
      </c>
      <c r="K545" s="87" t="b">
        <v>0</v>
      </c>
      <c r="L545" s="87" t="b">
        <v>0</v>
      </c>
    </row>
    <row r="546" spans="1:12" ht="15">
      <c r="A546" s="87" t="s">
        <v>3183</v>
      </c>
      <c r="B546" s="87" t="s">
        <v>357</v>
      </c>
      <c r="C546" s="87">
        <v>2</v>
      </c>
      <c r="D546" s="122">
        <v>0.0009703382472279795</v>
      </c>
      <c r="E546" s="122">
        <v>2.9929950984313414</v>
      </c>
      <c r="F546" s="87" t="s">
        <v>3495</v>
      </c>
      <c r="G546" s="87" t="b">
        <v>0</v>
      </c>
      <c r="H546" s="87" t="b">
        <v>0</v>
      </c>
      <c r="I546" s="87" t="b">
        <v>0</v>
      </c>
      <c r="J546" s="87" t="b">
        <v>0</v>
      </c>
      <c r="K546" s="87" t="b">
        <v>0</v>
      </c>
      <c r="L546" s="87" t="b">
        <v>0</v>
      </c>
    </row>
    <row r="547" spans="1:12" ht="15">
      <c r="A547" s="87" t="s">
        <v>357</v>
      </c>
      <c r="B547" s="87" t="s">
        <v>356</v>
      </c>
      <c r="C547" s="87">
        <v>2</v>
      </c>
      <c r="D547" s="122">
        <v>0.0009703382472279795</v>
      </c>
      <c r="E547" s="122">
        <v>3.2940250940953226</v>
      </c>
      <c r="F547" s="87" t="s">
        <v>3495</v>
      </c>
      <c r="G547" s="87" t="b">
        <v>0</v>
      </c>
      <c r="H547" s="87" t="b">
        <v>0</v>
      </c>
      <c r="I547" s="87" t="b">
        <v>0</v>
      </c>
      <c r="J547" s="87" t="b">
        <v>0</v>
      </c>
      <c r="K547" s="87" t="b">
        <v>0</v>
      </c>
      <c r="L547" s="87" t="b">
        <v>0</v>
      </c>
    </row>
    <row r="548" spans="1:12" ht="15">
      <c r="A548" s="87" t="s">
        <v>356</v>
      </c>
      <c r="B548" s="87" t="s">
        <v>355</v>
      </c>
      <c r="C548" s="87">
        <v>2</v>
      </c>
      <c r="D548" s="122">
        <v>0.0009703382472279795</v>
      </c>
      <c r="E548" s="122">
        <v>3.2940250940953226</v>
      </c>
      <c r="F548" s="87" t="s">
        <v>3495</v>
      </c>
      <c r="G548" s="87" t="b">
        <v>0</v>
      </c>
      <c r="H548" s="87" t="b">
        <v>0</v>
      </c>
      <c r="I548" s="87" t="b">
        <v>0</v>
      </c>
      <c r="J548" s="87" t="b">
        <v>0</v>
      </c>
      <c r="K548" s="87" t="b">
        <v>0</v>
      </c>
      <c r="L548" s="87" t="b">
        <v>0</v>
      </c>
    </row>
    <row r="549" spans="1:12" ht="15">
      <c r="A549" s="87" t="s">
        <v>355</v>
      </c>
      <c r="B549" s="87" t="s">
        <v>359</v>
      </c>
      <c r="C549" s="87">
        <v>2</v>
      </c>
      <c r="D549" s="122">
        <v>0.0009703382472279795</v>
      </c>
      <c r="E549" s="122">
        <v>2.9929950984313414</v>
      </c>
      <c r="F549" s="87" t="s">
        <v>3495</v>
      </c>
      <c r="G549" s="87" t="b">
        <v>0</v>
      </c>
      <c r="H549" s="87" t="b">
        <v>0</v>
      </c>
      <c r="I549" s="87" t="b">
        <v>0</v>
      </c>
      <c r="J549" s="87" t="b">
        <v>0</v>
      </c>
      <c r="K549" s="87" t="b">
        <v>0</v>
      </c>
      <c r="L549" s="87" t="b">
        <v>0</v>
      </c>
    </row>
    <row r="550" spans="1:12" ht="15">
      <c r="A550" s="87" t="s">
        <v>359</v>
      </c>
      <c r="B550" s="87" t="s">
        <v>354</v>
      </c>
      <c r="C550" s="87">
        <v>2</v>
      </c>
      <c r="D550" s="122">
        <v>0.0009703382472279795</v>
      </c>
      <c r="E550" s="122">
        <v>2.9929950984313414</v>
      </c>
      <c r="F550" s="87" t="s">
        <v>3495</v>
      </c>
      <c r="G550" s="87" t="b">
        <v>0</v>
      </c>
      <c r="H550" s="87" t="b">
        <v>0</v>
      </c>
      <c r="I550" s="87" t="b">
        <v>0</v>
      </c>
      <c r="J550" s="87" t="b">
        <v>0</v>
      </c>
      <c r="K550" s="87" t="b">
        <v>0</v>
      </c>
      <c r="L550" s="87" t="b">
        <v>0</v>
      </c>
    </row>
    <row r="551" spans="1:12" ht="15">
      <c r="A551" s="87" t="s">
        <v>354</v>
      </c>
      <c r="B551" s="87" t="s">
        <v>2986</v>
      </c>
      <c r="C551" s="87">
        <v>2</v>
      </c>
      <c r="D551" s="122">
        <v>0.0009703382472279795</v>
      </c>
      <c r="E551" s="122">
        <v>1.2940250940953226</v>
      </c>
      <c r="F551" s="87" t="s">
        <v>3495</v>
      </c>
      <c r="G551" s="87" t="b">
        <v>0</v>
      </c>
      <c r="H551" s="87" t="b">
        <v>0</v>
      </c>
      <c r="I551" s="87" t="b">
        <v>0</v>
      </c>
      <c r="J551" s="87" t="b">
        <v>0</v>
      </c>
      <c r="K551" s="87" t="b">
        <v>0</v>
      </c>
      <c r="L551" s="87" t="b">
        <v>0</v>
      </c>
    </row>
    <row r="552" spans="1:12" ht="15">
      <c r="A552" s="87" t="s">
        <v>2986</v>
      </c>
      <c r="B552" s="87" t="s">
        <v>3189</v>
      </c>
      <c r="C552" s="87">
        <v>2</v>
      </c>
      <c r="D552" s="122">
        <v>0.0009703382472279795</v>
      </c>
      <c r="E552" s="122">
        <v>1.0739170060552676</v>
      </c>
      <c r="F552" s="87" t="s">
        <v>3495</v>
      </c>
      <c r="G552" s="87" t="b">
        <v>0</v>
      </c>
      <c r="H552" s="87" t="b">
        <v>0</v>
      </c>
      <c r="I552" s="87" t="b">
        <v>0</v>
      </c>
      <c r="J552" s="87" t="b">
        <v>0</v>
      </c>
      <c r="K552" s="87" t="b">
        <v>0</v>
      </c>
      <c r="L552" s="87" t="b">
        <v>0</v>
      </c>
    </row>
    <row r="553" spans="1:12" ht="15">
      <c r="A553" s="87" t="s">
        <v>3487</v>
      </c>
      <c r="B553" s="87" t="s">
        <v>3488</v>
      </c>
      <c r="C553" s="87">
        <v>2</v>
      </c>
      <c r="D553" s="122">
        <v>0.0009703382472279795</v>
      </c>
      <c r="E553" s="122">
        <v>3.2940250940953226</v>
      </c>
      <c r="F553" s="87" t="s">
        <v>3495</v>
      </c>
      <c r="G553" s="87" t="b">
        <v>0</v>
      </c>
      <c r="H553" s="87" t="b">
        <v>0</v>
      </c>
      <c r="I553" s="87" t="b">
        <v>0</v>
      </c>
      <c r="J553" s="87" t="b">
        <v>0</v>
      </c>
      <c r="K553" s="87" t="b">
        <v>0</v>
      </c>
      <c r="L553" s="87" t="b">
        <v>0</v>
      </c>
    </row>
    <row r="554" spans="1:12" ht="15">
      <c r="A554" s="87" t="s">
        <v>3488</v>
      </c>
      <c r="B554" s="87" t="s">
        <v>3489</v>
      </c>
      <c r="C554" s="87">
        <v>2</v>
      </c>
      <c r="D554" s="122">
        <v>0.0009703382472279795</v>
      </c>
      <c r="E554" s="122">
        <v>3.2940250940953226</v>
      </c>
      <c r="F554" s="87" t="s">
        <v>3495</v>
      </c>
      <c r="G554" s="87" t="b">
        <v>0</v>
      </c>
      <c r="H554" s="87" t="b">
        <v>0</v>
      </c>
      <c r="I554" s="87" t="b">
        <v>0</v>
      </c>
      <c r="J554" s="87" t="b">
        <v>0</v>
      </c>
      <c r="K554" s="87" t="b">
        <v>0</v>
      </c>
      <c r="L554" s="87" t="b">
        <v>0</v>
      </c>
    </row>
    <row r="555" spans="1:12" ht="15">
      <c r="A555" s="87" t="s">
        <v>3489</v>
      </c>
      <c r="B555" s="87" t="s">
        <v>3490</v>
      </c>
      <c r="C555" s="87">
        <v>2</v>
      </c>
      <c r="D555" s="122">
        <v>0.0009703382472279795</v>
      </c>
      <c r="E555" s="122">
        <v>3.2940250940953226</v>
      </c>
      <c r="F555" s="87" t="s">
        <v>3495</v>
      </c>
      <c r="G555" s="87" t="b">
        <v>0</v>
      </c>
      <c r="H555" s="87" t="b">
        <v>0</v>
      </c>
      <c r="I555" s="87" t="b">
        <v>0</v>
      </c>
      <c r="J555" s="87" t="b">
        <v>0</v>
      </c>
      <c r="K555" s="87" t="b">
        <v>0</v>
      </c>
      <c r="L555" s="87" t="b">
        <v>0</v>
      </c>
    </row>
    <row r="556" spans="1:12" ht="15">
      <c r="A556" s="87" t="s">
        <v>3490</v>
      </c>
      <c r="B556" s="87" t="s">
        <v>3491</v>
      </c>
      <c r="C556" s="87">
        <v>2</v>
      </c>
      <c r="D556" s="122">
        <v>0.0009703382472279795</v>
      </c>
      <c r="E556" s="122">
        <v>3.2940250940953226</v>
      </c>
      <c r="F556" s="87" t="s">
        <v>3495</v>
      </c>
      <c r="G556" s="87" t="b">
        <v>0</v>
      </c>
      <c r="H556" s="87" t="b">
        <v>0</v>
      </c>
      <c r="I556" s="87" t="b">
        <v>0</v>
      </c>
      <c r="J556" s="87" t="b">
        <v>0</v>
      </c>
      <c r="K556" s="87" t="b">
        <v>0</v>
      </c>
      <c r="L556" s="87" t="b">
        <v>0</v>
      </c>
    </row>
    <row r="557" spans="1:12" ht="15">
      <c r="A557" s="87" t="s">
        <v>3491</v>
      </c>
      <c r="B557" s="87" t="s">
        <v>3006</v>
      </c>
      <c r="C557" s="87">
        <v>2</v>
      </c>
      <c r="D557" s="122">
        <v>0.0009703382472279795</v>
      </c>
      <c r="E557" s="122">
        <v>2.272835795025385</v>
      </c>
      <c r="F557" s="87" t="s">
        <v>3495</v>
      </c>
      <c r="G557" s="87" t="b">
        <v>0</v>
      </c>
      <c r="H557" s="87" t="b">
        <v>0</v>
      </c>
      <c r="I557" s="87" t="b">
        <v>0</v>
      </c>
      <c r="J557" s="87" t="b">
        <v>0</v>
      </c>
      <c r="K557" s="87" t="b">
        <v>0</v>
      </c>
      <c r="L557" s="87" t="b">
        <v>0</v>
      </c>
    </row>
    <row r="558" spans="1:12" ht="15">
      <c r="A558" s="87" t="s">
        <v>3006</v>
      </c>
      <c r="B558" s="87" t="s">
        <v>3492</v>
      </c>
      <c r="C558" s="87">
        <v>2</v>
      </c>
      <c r="D558" s="122">
        <v>0.0009703382472279795</v>
      </c>
      <c r="E558" s="122">
        <v>2.272835795025385</v>
      </c>
      <c r="F558" s="87" t="s">
        <v>3495</v>
      </c>
      <c r="G558" s="87" t="b">
        <v>0</v>
      </c>
      <c r="H558" s="87" t="b">
        <v>0</v>
      </c>
      <c r="I558" s="87" t="b">
        <v>0</v>
      </c>
      <c r="J558" s="87" t="b">
        <v>0</v>
      </c>
      <c r="K558" s="87" t="b">
        <v>0</v>
      </c>
      <c r="L558" s="87" t="b">
        <v>0</v>
      </c>
    </row>
    <row r="559" spans="1:12" ht="15">
      <c r="A559" s="87" t="s">
        <v>3492</v>
      </c>
      <c r="B559" s="87" t="s">
        <v>3318</v>
      </c>
      <c r="C559" s="87">
        <v>2</v>
      </c>
      <c r="D559" s="122">
        <v>0.0009703382472279795</v>
      </c>
      <c r="E559" s="122">
        <v>3.1179338350396413</v>
      </c>
      <c r="F559" s="87" t="s">
        <v>3495</v>
      </c>
      <c r="G559" s="87" t="b">
        <v>0</v>
      </c>
      <c r="H559" s="87" t="b">
        <v>0</v>
      </c>
      <c r="I559" s="87" t="b">
        <v>0</v>
      </c>
      <c r="J559" s="87" t="b">
        <v>0</v>
      </c>
      <c r="K559" s="87" t="b">
        <v>0</v>
      </c>
      <c r="L559" s="87" t="b">
        <v>0</v>
      </c>
    </row>
    <row r="560" spans="1:12" ht="15">
      <c r="A560" s="87" t="s">
        <v>3318</v>
      </c>
      <c r="B560" s="87" t="s">
        <v>3316</v>
      </c>
      <c r="C560" s="87">
        <v>2</v>
      </c>
      <c r="D560" s="122">
        <v>0.0009703382472279795</v>
      </c>
      <c r="E560" s="122">
        <v>2.9418425759839604</v>
      </c>
      <c r="F560" s="87" t="s">
        <v>3495</v>
      </c>
      <c r="G560" s="87" t="b">
        <v>0</v>
      </c>
      <c r="H560" s="87" t="b">
        <v>0</v>
      </c>
      <c r="I560" s="87" t="b">
        <v>0</v>
      </c>
      <c r="J560" s="87" t="b">
        <v>0</v>
      </c>
      <c r="K560" s="87" t="b">
        <v>0</v>
      </c>
      <c r="L560" s="87" t="b">
        <v>0</v>
      </c>
    </row>
    <row r="561" spans="1:12" ht="15">
      <c r="A561" s="87" t="s">
        <v>3316</v>
      </c>
      <c r="B561" s="87" t="s">
        <v>3315</v>
      </c>
      <c r="C561" s="87">
        <v>2</v>
      </c>
      <c r="D561" s="122">
        <v>0.0009703382472279795</v>
      </c>
      <c r="E561" s="122">
        <v>2.9418425759839604</v>
      </c>
      <c r="F561" s="87" t="s">
        <v>3495</v>
      </c>
      <c r="G561" s="87" t="b">
        <v>0</v>
      </c>
      <c r="H561" s="87" t="b">
        <v>0</v>
      </c>
      <c r="I561" s="87" t="b">
        <v>0</v>
      </c>
      <c r="J561" s="87" t="b">
        <v>0</v>
      </c>
      <c r="K561" s="87" t="b">
        <v>0</v>
      </c>
      <c r="L561" s="87" t="b">
        <v>0</v>
      </c>
    </row>
    <row r="562" spans="1:12" ht="15">
      <c r="A562" s="87" t="s">
        <v>3315</v>
      </c>
      <c r="B562" s="87" t="s">
        <v>3317</v>
      </c>
      <c r="C562" s="87">
        <v>2</v>
      </c>
      <c r="D562" s="122">
        <v>0.0009703382472279795</v>
      </c>
      <c r="E562" s="122">
        <v>2.9418425759839604</v>
      </c>
      <c r="F562" s="87" t="s">
        <v>3495</v>
      </c>
      <c r="G562" s="87" t="b">
        <v>0</v>
      </c>
      <c r="H562" s="87" t="b">
        <v>0</v>
      </c>
      <c r="I562" s="87" t="b">
        <v>0</v>
      </c>
      <c r="J562" s="87" t="b">
        <v>0</v>
      </c>
      <c r="K562" s="87" t="b">
        <v>0</v>
      </c>
      <c r="L562" s="87" t="b">
        <v>0</v>
      </c>
    </row>
    <row r="563" spans="1:12" ht="15">
      <c r="A563" s="87" t="s">
        <v>3317</v>
      </c>
      <c r="B563" s="87" t="s">
        <v>2987</v>
      </c>
      <c r="C563" s="87">
        <v>2</v>
      </c>
      <c r="D563" s="122">
        <v>0.0009703382472279795</v>
      </c>
      <c r="E563" s="122">
        <v>1.4321920964373778</v>
      </c>
      <c r="F563" s="87" t="s">
        <v>3495</v>
      </c>
      <c r="G563" s="87" t="b">
        <v>0</v>
      </c>
      <c r="H563" s="87" t="b">
        <v>0</v>
      </c>
      <c r="I563" s="87" t="b">
        <v>0</v>
      </c>
      <c r="J563" s="87" t="b">
        <v>0</v>
      </c>
      <c r="K563" s="87" t="b">
        <v>0</v>
      </c>
      <c r="L563" s="87" t="b">
        <v>0</v>
      </c>
    </row>
    <row r="564" spans="1:12" ht="15">
      <c r="A564" s="87" t="s">
        <v>2986</v>
      </c>
      <c r="B564" s="87" t="s">
        <v>2996</v>
      </c>
      <c r="C564" s="87">
        <v>2</v>
      </c>
      <c r="D564" s="122">
        <v>0.0009703382472279795</v>
      </c>
      <c r="E564" s="122">
        <v>-0.07989785828926137</v>
      </c>
      <c r="F564" s="87" t="s">
        <v>3495</v>
      </c>
      <c r="G564" s="87" t="b">
        <v>0</v>
      </c>
      <c r="H564" s="87" t="b">
        <v>0</v>
      </c>
      <c r="I564" s="87" t="b">
        <v>0</v>
      </c>
      <c r="J564" s="87" t="b">
        <v>0</v>
      </c>
      <c r="K564" s="87" t="b">
        <v>0</v>
      </c>
      <c r="L564" s="87" t="b">
        <v>0</v>
      </c>
    </row>
    <row r="565" spans="1:12" ht="15">
      <c r="A565" s="87" t="s">
        <v>2988</v>
      </c>
      <c r="B565" s="87" t="s">
        <v>3001</v>
      </c>
      <c r="C565" s="87">
        <v>5</v>
      </c>
      <c r="D565" s="122">
        <v>0.006191109114892993</v>
      </c>
      <c r="E565" s="122">
        <v>1.2317570382766054</v>
      </c>
      <c r="F565" s="87" t="s">
        <v>2929</v>
      </c>
      <c r="G565" s="87" t="b">
        <v>0</v>
      </c>
      <c r="H565" s="87" t="b">
        <v>0</v>
      </c>
      <c r="I565" s="87" t="b">
        <v>0</v>
      </c>
      <c r="J565" s="87" t="b">
        <v>0</v>
      </c>
      <c r="K565" s="87" t="b">
        <v>0</v>
      </c>
      <c r="L565" s="87" t="b">
        <v>0</v>
      </c>
    </row>
    <row r="566" spans="1:12" ht="15">
      <c r="A566" s="87" t="s">
        <v>2987</v>
      </c>
      <c r="B566" s="87" t="s">
        <v>2986</v>
      </c>
      <c r="C566" s="87">
        <v>4</v>
      </c>
      <c r="D566" s="122">
        <v>0.005505081098228106</v>
      </c>
      <c r="E566" s="122">
        <v>0.7794593672819751</v>
      </c>
      <c r="F566" s="87" t="s">
        <v>2929</v>
      </c>
      <c r="G566" s="87" t="b">
        <v>0</v>
      </c>
      <c r="H566" s="87" t="b">
        <v>0</v>
      </c>
      <c r="I566" s="87" t="b">
        <v>0</v>
      </c>
      <c r="J566" s="87" t="b">
        <v>0</v>
      </c>
      <c r="K566" s="87" t="b">
        <v>0</v>
      </c>
      <c r="L566" s="87" t="b">
        <v>0</v>
      </c>
    </row>
    <row r="567" spans="1:12" ht="15">
      <c r="A567" s="87" t="s">
        <v>2988</v>
      </c>
      <c r="B567" s="87" t="s">
        <v>3003</v>
      </c>
      <c r="C567" s="87">
        <v>3</v>
      </c>
      <c r="D567" s="122">
        <v>0.004662737048492875</v>
      </c>
      <c r="E567" s="122">
        <v>1.5217916496391235</v>
      </c>
      <c r="F567" s="87" t="s">
        <v>2929</v>
      </c>
      <c r="G567" s="87" t="b">
        <v>0</v>
      </c>
      <c r="H567" s="87" t="b">
        <v>0</v>
      </c>
      <c r="I567" s="87" t="b">
        <v>0</v>
      </c>
      <c r="J567" s="87" t="b">
        <v>0</v>
      </c>
      <c r="K567" s="87" t="b">
        <v>0</v>
      </c>
      <c r="L567" s="87" t="b">
        <v>0</v>
      </c>
    </row>
    <row r="568" spans="1:12" ht="15">
      <c r="A568" s="87" t="s">
        <v>2986</v>
      </c>
      <c r="B568" s="87" t="s">
        <v>2987</v>
      </c>
      <c r="C568" s="87">
        <v>2</v>
      </c>
      <c r="D568" s="122">
        <v>0.0036101758643960506</v>
      </c>
      <c r="E568" s="122">
        <v>0.629697046948643</v>
      </c>
      <c r="F568" s="87" t="s">
        <v>2929</v>
      </c>
      <c r="G568" s="87" t="b">
        <v>0</v>
      </c>
      <c r="H568" s="87" t="b">
        <v>0</v>
      </c>
      <c r="I568" s="87" t="b">
        <v>0</v>
      </c>
      <c r="J568" s="87" t="b">
        <v>0</v>
      </c>
      <c r="K568" s="87" t="b">
        <v>0</v>
      </c>
      <c r="L568" s="87" t="b">
        <v>0</v>
      </c>
    </row>
    <row r="569" spans="1:12" ht="15">
      <c r="A569" s="87" t="s">
        <v>3468</v>
      </c>
      <c r="B569" s="87" t="s">
        <v>3020</v>
      </c>
      <c r="C569" s="87">
        <v>2</v>
      </c>
      <c r="D569" s="122">
        <v>0.0036101758643960506</v>
      </c>
      <c r="E569" s="122">
        <v>2.345700390583442</v>
      </c>
      <c r="F569" s="87" t="s">
        <v>2929</v>
      </c>
      <c r="G569" s="87" t="b">
        <v>0</v>
      </c>
      <c r="H569" s="87" t="b">
        <v>0</v>
      </c>
      <c r="I569" s="87" t="b">
        <v>0</v>
      </c>
      <c r="J569" s="87" t="b">
        <v>0</v>
      </c>
      <c r="K569" s="87" t="b">
        <v>0</v>
      </c>
      <c r="L569" s="87" t="b">
        <v>0</v>
      </c>
    </row>
    <row r="570" spans="1:12" ht="15">
      <c r="A570" s="87" t="s">
        <v>3020</v>
      </c>
      <c r="B570" s="87" t="s">
        <v>3469</v>
      </c>
      <c r="C570" s="87">
        <v>2</v>
      </c>
      <c r="D570" s="122">
        <v>0.0036101758643960506</v>
      </c>
      <c r="E570" s="122">
        <v>2.345700390583442</v>
      </c>
      <c r="F570" s="87" t="s">
        <v>2929</v>
      </c>
      <c r="G570" s="87" t="b">
        <v>0</v>
      </c>
      <c r="H570" s="87" t="b">
        <v>0</v>
      </c>
      <c r="I570" s="87" t="b">
        <v>0</v>
      </c>
      <c r="J570" s="87" t="b">
        <v>0</v>
      </c>
      <c r="K570" s="87" t="b">
        <v>0</v>
      </c>
      <c r="L570" s="87" t="b">
        <v>0</v>
      </c>
    </row>
    <row r="571" spans="1:12" ht="15">
      <c r="A571" s="87" t="s">
        <v>3469</v>
      </c>
      <c r="B571" s="87" t="s">
        <v>3163</v>
      </c>
      <c r="C571" s="87">
        <v>2</v>
      </c>
      <c r="D571" s="122">
        <v>0.0036101758643960506</v>
      </c>
      <c r="E571" s="122">
        <v>2.220761653975142</v>
      </c>
      <c r="F571" s="87" t="s">
        <v>2929</v>
      </c>
      <c r="G571" s="87" t="b">
        <v>0</v>
      </c>
      <c r="H571" s="87" t="b">
        <v>0</v>
      </c>
      <c r="I571" s="87" t="b">
        <v>0</v>
      </c>
      <c r="J571" s="87" t="b">
        <v>0</v>
      </c>
      <c r="K571" s="87" t="b">
        <v>0</v>
      </c>
      <c r="L571" s="87" t="b">
        <v>0</v>
      </c>
    </row>
    <row r="572" spans="1:12" ht="15">
      <c r="A572" s="87" t="s">
        <v>3163</v>
      </c>
      <c r="B572" s="87" t="s">
        <v>3470</v>
      </c>
      <c r="C572" s="87">
        <v>2</v>
      </c>
      <c r="D572" s="122">
        <v>0.0036101758643960506</v>
      </c>
      <c r="E572" s="122">
        <v>2.220761653975142</v>
      </c>
      <c r="F572" s="87" t="s">
        <v>2929</v>
      </c>
      <c r="G572" s="87" t="b">
        <v>0</v>
      </c>
      <c r="H572" s="87" t="b">
        <v>0</v>
      </c>
      <c r="I572" s="87" t="b">
        <v>0</v>
      </c>
      <c r="J572" s="87" t="b">
        <v>0</v>
      </c>
      <c r="K572" s="87" t="b">
        <v>0</v>
      </c>
      <c r="L572" s="87" t="b">
        <v>0</v>
      </c>
    </row>
    <row r="573" spans="1:12" ht="15">
      <c r="A573" s="87" t="s">
        <v>3185</v>
      </c>
      <c r="B573" s="87" t="s">
        <v>3186</v>
      </c>
      <c r="C573" s="87">
        <v>2</v>
      </c>
      <c r="D573" s="122">
        <v>0.0036101758643960506</v>
      </c>
      <c r="E573" s="122">
        <v>1.919731658311161</v>
      </c>
      <c r="F573" s="87" t="s">
        <v>2929</v>
      </c>
      <c r="G573" s="87" t="b">
        <v>0</v>
      </c>
      <c r="H573" s="87" t="b">
        <v>0</v>
      </c>
      <c r="I573" s="87" t="b">
        <v>0</v>
      </c>
      <c r="J573" s="87" t="b">
        <v>0</v>
      </c>
      <c r="K573" s="87" t="b">
        <v>0</v>
      </c>
      <c r="L573" s="87" t="b">
        <v>0</v>
      </c>
    </row>
    <row r="574" spans="1:12" ht="15">
      <c r="A574" s="87" t="s">
        <v>3186</v>
      </c>
      <c r="B574" s="87" t="s">
        <v>3414</v>
      </c>
      <c r="C574" s="87">
        <v>2</v>
      </c>
      <c r="D574" s="122">
        <v>0.0036101758643960506</v>
      </c>
      <c r="E574" s="122">
        <v>2.220761653975142</v>
      </c>
      <c r="F574" s="87" t="s">
        <v>2929</v>
      </c>
      <c r="G574" s="87" t="b">
        <v>0</v>
      </c>
      <c r="H574" s="87" t="b">
        <v>0</v>
      </c>
      <c r="I574" s="87" t="b">
        <v>0</v>
      </c>
      <c r="J574" s="87" t="b">
        <v>0</v>
      </c>
      <c r="K574" s="87" t="b">
        <v>0</v>
      </c>
      <c r="L574" s="87" t="b">
        <v>0</v>
      </c>
    </row>
    <row r="575" spans="1:12" ht="15">
      <c r="A575" s="87" t="s">
        <v>3414</v>
      </c>
      <c r="B575" s="87" t="s">
        <v>3415</v>
      </c>
      <c r="C575" s="87">
        <v>2</v>
      </c>
      <c r="D575" s="122">
        <v>0.0036101758643960506</v>
      </c>
      <c r="E575" s="122">
        <v>2.5217916496391233</v>
      </c>
      <c r="F575" s="87" t="s">
        <v>2929</v>
      </c>
      <c r="G575" s="87" t="b">
        <v>0</v>
      </c>
      <c r="H575" s="87" t="b">
        <v>0</v>
      </c>
      <c r="I575" s="87" t="b">
        <v>0</v>
      </c>
      <c r="J575" s="87" t="b">
        <v>0</v>
      </c>
      <c r="K575" s="87" t="b">
        <v>0</v>
      </c>
      <c r="L575" s="87" t="b">
        <v>0</v>
      </c>
    </row>
    <row r="576" spans="1:12" ht="15">
      <c r="A576" s="87" t="s">
        <v>3415</v>
      </c>
      <c r="B576" s="87" t="s">
        <v>3277</v>
      </c>
      <c r="C576" s="87">
        <v>2</v>
      </c>
      <c r="D576" s="122">
        <v>0.0036101758643960506</v>
      </c>
      <c r="E576" s="122">
        <v>2.345700390583442</v>
      </c>
      <c r="F576" s="87" t="s">
        <v>2929</v>
      </c>
      <c r="G576" s="87" t="b">
        <v>0</v>
      </c>
      <c r="H576" s="87" t="b">
        <v>0</v>
      </c>
      <c r="I576" s="87" t="b">
        <v>0</v>
      </c>
      <c r="J576" s="87" t="b">
        <v>0</v>
      </c>
      <c r="K576" s="87" t="b">
        <v>0</v>
      </c>
      <c r="L576" s="87" t="b">
        <v>0</v>
      </c>
    </row>
    <row r="577" spans="1:12" ht="15">
      <c r="A577" s="87" t="s">
        <v>3277</v>
      </c>
      <c r="B577" s="87" t="s">
        <v>3416</v>
      </c>
      <c r="C577" s="87">
        <v>2</v>
      </c>
      <c r="D577" s="122">
        <v>0.0036101758643960506</v>
      </c>
      <c r="E577" s="122">
        <v>2.345700390583442</v>
      </c>
      <c r="F577" s="87" t="s">
        <v>2929</v>
      </c>
      <c r="G577" s="87" t="b">
        <v>0</v>
      </c>
      <c r="H577" s="87" t="b">
        <v>0</v>
      </c>
      <c r="I577" s="87" t="b">
        <v>0</v>
      </c>
      <c r="J577" s="87" t="b">
        <v>0</v>
      </c>
      <c r="K577" s="87" t="b">
        <v>0</v>
      </c>
      <c r="L577" s="87" t="b">
        <v>0</v>
      </c>
    </row>
    <row r="578" spans="1:12" ht="15">
      <c r="A578" s="87" t="s">
        <v>3416</v>
      </c>
      <c r="B578" s="87" t="s">
        <v>3207</v>
      </c>
      <c r="C578" s="87">
        <v>2</v>
      </c>
      <c r="D578" s="122">
        <v>0.0036101758643960506</v>
      </c>
      <c r="E578" s="122">
        <v>2.5217916496391233</v>
      </c>
      <c r="F578" s="87" t="s">
        <v>2929</v>
      </c>
      <c r="G578" s="87" t="b">
        <v>0</v>
      </c>
      <c r="H578" s="87" t="b">
        <v>0</v>
      </c>
      <c r="I578" s="87" t="b">
        <v>0</v>
      </c>
      <c r="J578" s="87" t="b">
        <v>0</v>
      </c>
      <c r="K578" s="87" t="b">
        <v>0</v>
      </c>
      <c r="L578" s="87" t="b">
        <v>0</v>
      </c>
    </row>
    <row r="579" spans="1:12" ht="15">
      <c r="A579" s="87" t="s">
        <v>3207</v>
      </c>
      <c r="B579" s="87" t="s">
        <v>3166</v>
      </c>
      <c r="C579" s="87">
        <v>2</v>
      </c>
      <c r="D579" s="122">
        <v>0.0036101758643960506</v>
      </c>
      <c r="E579" s="122">
        <v>2.5217916496391233</v>
      </c>
      <c r="F579" s="87" t="s">
        <v>2929</v>
      </c>
      <c r="G579" s="87" t="b">
        <v>0</v>
      </c>
      <c r="H579" s="87" t="b">
        <v>0</v>
      </c>
      <c r="I579" s="87" t="b">
        <v>0</v>
      </c>
      <c r="J579" s="87" t="b">
        <v>0</v>
      </c>
      <c r="K579" s="87" t="b">
        <v>0</v>
      </c>
      <c r="L579" s="87" t="b">
        <v>0</v>
      </c>
    </row>
    <row r="580" spans="1:12" ht="15">
      <c r="A580" s="87" t="s">
        <v>3166</v>
      </c>
      <c r="B580" s="87" t="s">
        <v>3417</v>
      </c>
      <c r="C580" s="87">
        <v>2</v>
      </c>
      <c r="D580" s="122">
        <v>0.0036101758643960506</v>
      </c>
      <c r="E580" s="122">
        <v>2.5217916496391233</v>
      </c>
      <c r="F580" s="87" t="s">
        <v>2929</v>
      </c>
      <c r="G580" s="87" t="b">
        <v>0</v>
      </c>
      <c r="H580" s="87" t="b">
        <v>0</v>
      </c>
      <c r="I580" s="87" t="b">
        <v>0</v>
      </c>
      <c r="J580" s="87" t="b">
        <v>0</v>
      </c>
      <c r="K580" s="87" t="b">
        <v>0</v>
      </c>
      <c r="L580" s="87" t="b">
        <v>0</v>
      </c>
    </row>
    <row r="581" spans="1:12" ht="15">
      <c r="A581" s="87" t="s">
        <v>3417</v>
      </c>
      <c r="B581" s="87" t="s">
        <v>3418</v>
      </c>
      <c r="C581" s="87">
        <v>2</v>
      </c>
      <c r="D581" s="122">
        <v>0.0036101758643960506</v>
      </c>
      <c r="E581" s="122">
        <v>2.5217916496391233</v>
      </c>
      <c r="F581" s="87" t="s">
        <v>2929</v>
      </c>
      <c r="G581" s="87" t="b">
        <v>0</v>
      </c>
      <c r="H581" s="87" t="b">
        <v>0</v>
      </c>
      <c r="I581" s="87" t="b">
        <v>0</v>
      </c>
      <c r="J581" s="87" t="b">
        <v>0</v>
      </c>
      <c r="K581" s="87" t="b">
        <v>0</v>
      </c>
      <c r="L581" s="87" t="b">
        <v>0</v>
      </c>
    </row>
    <row r="582" spans="1:12" ht="15">
      <c r="A582" s="87" t="s">
        <v>3418</v>
      </c>
      <c r="B582" s="87" t="s">
        <v>3419</v>
      </c>
      <c r="C582" s="87">
        <v>2</v>
      </c>
      <c r="D582" s="122">
        <v>0.0036101758643960506</v>
      </c>
      <c r="E582" s="122">
        <v>2.5217916496391233</v>
      </c>
      <c r="F582" s="87" t="s">
        <v>2929</v>
      </c>
      <c r="G582" s="87" t="b">
        <v>0</v>
      </c>
      <c r="H582" s="87" t="b">
        <v>0</v>
      </c>
      <c r="I582" s="87" t="b">
        <v>0</v>
      </c>
      <c r="J582" s="87" t="b">
        <v>0</v>
      </c>
      <c r="K582" s="87" t="b">
        <v>0</v>
      </c>
      <c r="L582" s="87" t="b">
        <v>0</v>
      </c>
    </row>
    <row r="583" spans="1:12" ht="15">
      <c r="A583" s="87" t="s">
        <v>3419</v>
      </c>
      <c r="B583" s="87" t="s">
        <v>3278</v>
      </c>
      <c r="C583" s="87">
        <v>2</v>
      </c>
      <c r="D583" s="122">
        <v>0.0036101758643960506</v>
      </c>
      <c r="E583" s="122">
        <v>2.345700390583442</v>
      </c>
      <c r="F583" s="87" t="s">
        <v>2929</v>
      </c>
      <c r="G583" s="87" t="b">
        <v>0</v>
      </c>
      <c r="H583" s="87" t="b">
        <v>0</v>
      </c>
      <c r="I583" s="87" t="b">
        <v>0</v>
      </c>
      <c r="J583" s="87" t="b">
        <v>0</v>
      </c>
      <c r="K583" s="87" t="b">
        <v>0</v>
      </c>
      <c r="L583" s="87" t="b">
        <v>0</v>
      </c>
    </row>
    <row r="584" spans="1:12" ht="15">
      <c r="A584" s="87" t="s">
        <v>3278</v>
      </c>
      <c r="B584" s="87" t="s">
        <v>2986</v>
      </c>
      <c r="C584" s="87">
        <v>2</v>
      </c>
      <c r="D584" s="122">
        <v>0.0036101758643960506</v>
      </c>
      <c r="E584" s="122">
        <v>1.1152514692051683</v>
      </c>
      <c r="F584" s="87" t="s">
        <v>2929</v>
      </c>
      <c r="G584" s="87" t="b">
        <v>0</v>
      </c>
      <c r="H584" s="87" t="b">
        <v>0</v>
      </c>
      <c r="I584" s="87" t="b">
        <v>0</v>
      </c>
      <c r="J584" s="87" t="b">
        <v>0</v>
      </c>
      <c r="K584" s="87" t="b">
        <v>0</v>
      </c>
      <c r="L584" s="87" t="b">
        <v>0</v>
      </c>
    </row>
    <row r="585" spans="1:12" ht="15">
      <c r="A585" s="87" t="s">
        <v>2986</v>
      </c>
      <c r="B585" s="87" t="s">
        <v>3420</v>
      </c>
      <c r="C585" s="87">
        <v>2</v>
      </c>
      <c r="D585" s="122">
        <v>0.0036101758643960506</v>
      </c>
      <c r="E585" s="122">
        <v>1.4078482973322866</v>
      </c>
      <c r="F585" s="87" t="s">
        <v>2929</v>
      </c>
      <c r="G585" s="87" t="b">
        <v>0</v>
      </c>
      <c r="H585" s="87" t="b">
        <v>0</v>
      </c>
      <c r="I585" s="87" t="b">
        <v>0</v>
      </c>
      <c r="J585" s="87" t="b">
        <v>0</v>
      </c>
      <c r="K585" s="87" t="b">
        <v>0</v>
      </c>
      <c r="L585" s="87" t="b">
        <v>0</v>
      </c>
    </row>
    <row r="586" spans="1:12" ht="15">
      <c r="A586" s="87" t="s">
        <v>3420</v>
      </c>
      <c r="B586" s="87" t="s">
        <v>3421</v>
      </c>
      <c r="C586" s="87">
        <v>2</v>
      </c>
      <c r="D586" s="122">
        <v>0.0036101758643960506</v>
      </c>
      <c r="E586" s="122">
        <v>2.5217916496391233</v>
      </c>
      <c r="F586" s="87" t="s">
        <v>2929</v>
      </c>
      <c r="G586" s="87" t="b">
        <v>0</v>
      </c>
      <c r="H586" s="87" t="b">
        <v>0</v>
      </c>
      <c r="I586" s="87" t="b">
        <v>0</v>
      </c>
      <c r="J586" s="87" t="b">
        <v>0</v>
      </c>
      <c r="K586" s="87" t="b">
        <v>0</v>
      </c>
      <c r="L586" s="87" t="b">
        <v>0</v>
      </c>
    </row>
    <row r="587" spans="1:12" ht="15">
      <c r="A587" s="87" t="s">
        <v>3421</v>
      </c>
      <c r="B587" s="87" t="s">
        <v>3422</v>
      </c>
      <c r="C587" s="87">
        <v>2</v>
      </c>
      <c r="D587" s="122">
        <v>0.0036101758643960506</v>
      </c>
      <c r="E587" s="122">
        <v>2.5217916496391233</v>
      </c>
      <c r="F587" s="87" t="s">
        <v>2929</v>
      </c>
      <c r="G587" s="87" t="b">
        <v>0</v>
      </c>
      <c r="H587" s="87" t="b">
        <v>0</v>
      </c>
      <c r="I587" s="87" t="b">
        <v>0</v>
      </c>
      <c r="J587" s="87" t="b">
        <v>0</v>
      </c>
      <c r="K587" s="87" t="b">
        <v>0</v>
      </c>
      <c r="L587" s="87" t="b">
        <v>0</v>
      </c>
    </row>
    <row r="588" spans="1:12" ht="15">
      <c r="A588" s="87" t="s">
        <v>3272</v>
      </c>
      <c r="B588" s="87" t="s">
        <v>3001</v>
      </c>
      <c r="C588" s="87">
        <v>2</v>
      </c>
      <c r="D588" s="122">
        <v>0.0036101758643960506</v>
      </c>
      <c r="E588" s="122">
        <v>1.5327870339405867</v>
      </c>
      <c r="F588" s="87" t="s">
        <v>2929</v>
      </c>
      <c r="G588" s="87" t="b">
        <v>0</v>
      </c>
      <c r="H588" s="87" t="b">
        <v>0</v>
      </c>
      <c r="I588" s="87" t="b">
        <v>0</v>
      </c>
      <c r="J588" s="87" t="b">
        <v>0</v>
      </c>
      <c r="K588" s="87" t="b">
        <v>0</v>
      </c>
      <c r="L588" s="87" t="b">
        <v>0</v>
      </c>
    </row>
    <row r="589" spans="1:12" ht="15">
      <c r="A589" s="87" t="s">
        <v>3046</v>
      </c>
      <c r="B589" s="87" t="s">
        <v>3008</v>
      </c>
      <c r="C589" s="87">
        <v>2</v>
      </c>
      <c r="D589" s="122">
        <v>0.0036101758643960506</v>
      </c>
      <c r="E589" s="122">
        <v>2.044670394919461</v>
      </c>
      <c r="F589" s="87" t="s">
        <v>2929</v>
      </c>
      <c r="G589" s="87" t="b">
        <v>0</v>
      </c>
      <c r="H589" s="87" t="b">
        <v>0</v>
      </c>
      <c r="I589" s="87" t="b">
        <v>0</v>
      </c>
      <c r="J589" s="87" t="b">
        <v>0</v>
      </c>
      <c r="K589" s="87" t="b">
        <v>0</v>
      </c>
      <c r="L589" s="87" t="b">
        <v>0</v>
      </c>
    </row>
    <row r="590" spans="1:12" ht="15">
      <c r="A590" s="87" t="s">
        <v>2986</v>
      </c>
      <c r="B590" s="87" t="s">
        <v>2989</v>
      </c>
      <c r="C590" s="87">
        <v>2</v>
      </c>
      <c r="D590" s="122">
        <v>0.0036101758643960506</v>
      </c>
      <c r="E590" s="122">
        <v>1.2317570382766054</v>
      </c>
      <c r="F590" s="87" t="s">
        <v>2929</v>
      </c>
      <c r="G590" s="87" t="b">
        <v>0</v>
      </c>
      <c r="H590" s="87" t="b">
        <v>0</v>
      </c>
      <c r="I590" s="87" t="b">
        <v>0</v>
      </c>
      <c r="J590" s="87" t="b">
        <v>0</v>
      </c>
      <c r="K590" s="87" t="b">
        <v>0</v>
      </c>
      <c r="L590" s="87" t="b">
        <v>0</v>
      </c>
    </row>
    <row r="591" spans="1:12" ht="15">
      <c r="A591" s="87" t="s">
        <v>2986</v>
      </c>
      <c r="B591" s="87" t="s">
        <v>2989</v>
      </c>
      <c r="C591" s="87">
        <v>74</v>
      </c>
      <c r="D591" s="122">
        <v>0.00047960748107796317</v>
      </c>
      <c r="E591" s="122">
        <v>1.352436417260309</v>
      </c>
      <c r="F591" s="87" t="s">
        <v>2930</v>
      </c>
      <c r="G591" s="87" t="b">
        <v>0</v>
      </c>
      <c r="H591" s="87" t="b">
        <v>0</v>
      </c>
      <c r="I591" s="87" t="b">
        <v>0</v>
      </c>
      <c r="J591" s="87" t="b">
        <v>0</v>
      </c>
      <c r="K591" s="87" t="b">
        <v>0</v>
      </c>
      <c r="L591" s="87" t="b">
        <v>0</v>
      </c>
    </row>
    <row r="592" spans="1:12" ht="15">
      <c r="A592" s="87" t="s">
        <v>2987</v>
      </c>
      <c r="B592" s="87" t="s">
        <v>2986</v>
      </c>
      <c r="C592" s="87">
        <v>70</v>
      </c>
      <c r="D592" s="122">
        <v>0.0013990423383645294</v>
      </c>
      <c r="E592" s="122">
        <v>1.3167208649937745</v>
      </c>
      <c r="F592" s="87" t="s">
        <v>2930</v>
      </c>
      <c r="G592" s="87" t="b">
        <v>0</v>
      </c>
      <c r="H592" s="87" t="b">
        <v>0</v>
      </c>
      <c r="I592" s="87" t="b">
        <v>0</v>
      </c>
      <c r="J592" s="87" t="b">
        <v>0</v>
      </c>
      <c r="K592" s="87" t="b">
        <v>0</v>
      </c>
      <c r="L592" s="87" t="b">
        <v>0</v>
      </c>
    </row>
    <row r="593" spans="1:12" ht="15">
      <c r="A593" s="87" t="s">
        <v>2989</v>
      </c>
      <c r="B593" s="87" t="s">
        <v>2994</v>
      </c>
      <c r="C593" s="87">
        <v>64</v>
      </c>
      <c r="D593" s="122">
        <v>0.0026729443598219743</v>
      </c>
      <c r="E593" s="122">
        <v>1.3390724557023275</v>
      </c>
      <c r="F593" s="87" t="s">
        <v>2930</v>
      </c>
      <c r="G593" s="87" t="b">
        <v>0</v>
      </c>
      <c r="H593" s="87" t="b">
        <v>0</v>
      </c>
      <c r="I593" s="87" t="b">
        <v>0</v>
      </c>
      <c r="J593" s="87" t="b">
        <v>0</v>
      </c>
      <c r="K593" s="87" t="b">
        <v>0</v>
      </c>
      <c r="L593" s="87" t="b">
        <v>0</v>
      </c>
    </row>
    <row r="594" spans="1:12" ht="15">
      <c r="A594" s="87" t="s">
        <v>2994</v>
      </c>
      <c r="B594" s="87" t="s">
        <v>2991</v>
      </c>
      <c r="C594" s="87">
        <v>64</v>
      </c>
      <c r="D594" s="122">
        <v>0.0026729443598219743</v>
      </c>
      <c r="E594" s="122">
        <v>1.3448247845914187</v>
      </c>
      <c r="F594" s="87" t="s">
        <v>2930</v>
      </c>
      <c r="G594" s="87" t="b">
        <v>0</v>
      </c>
      <c r="H594" s="87" t="b">
        <v>0</v>
      </c>
      <c r="I594" s="87" t="b">
        <v>0</v>
      </c>
      <c r="J594" s="87" t="b">
        <v>0</v>
      </c>
      <c r="K594" s="87" t="b">
        <v>0</v>
      </c>
      <c r="L594" s="87" t="b">
        <v>0</v>
      </c>
    </row>
    <row r="595" spans="1:12" ht="15">
      <c r="A595" s="87" t="s">
        <v>2992</v>
      </c>
      <c r="B595" s="87" t="s">
        <v>2995</v>
      </c>
      <c r="C595" s="87">
        <v>64</v>
      </c>
      <c r="D595" s="122">
        <v>0.0026729443598219743</v>
      </c>
      <c r="E595" s="122">
        <v>1.3699271494206444</v>
      </c>
      <c r="F595" s="87" t="s">
        <v>2930</v>
      </c>
      <c r="G595" s="87" t="b">
        <v>0</v>
      </c>
      <c r="H595" s="87" t="b">
        <v>0</v>
      </c>
      <c r="I595" s="87" t="b">
        <v>0</v>
      </c>
      <c r="J595" s="87" t="b">
        <v>0</v>
      </c>
      <c r="K595" s="87" t="b">
        <v>0</v>
      </c>
      <c r="L595" s="87" t="b">
        <v>0</v>
      </c>
    </row>
    <row r="596" spans="1:12" ht="15">
      <c r="A596" s="87" t="s">
        <v>2991</v>
      </c>
      <c r="B596" s="87" t="s">
        <v>2993</v>
      </c>
      <c r="C596" s="87">
        <v>62</v>
      </c>
      <c r="D596" s="122">
        <v>0.0030677996488625205</v>
      </c>
      <c r="E596" s="122">
        <v>1.3581887461494002</v>
      </c>
      <c r="F596" s="87" t="s">
        <v>2930</v>
      </c>
      <c r="G596" s="87" t="b">
        <v>0</v>
      </c>
      <c r="H596" s="87" t="b">
        <v>0</v>
      </c>
      <c r="I596" s="87" t="b">
        <v>0</v>
      </c>
      <c r="J596" s="87" t="b">
        <v>0</v>
      </c>
      <c r="K596" s="87" t="b">
        <v>0</v>
      </c>
      <c r="L596" s="87" t="b">
        <v>0</v>
      </c>
    </row>
    <row r="597" spans="1:12" ht="15">
      <c r="A597" s="87" t="s">
        <v>2993</v>
      </c>
      <c r="B597" s="87" t="s">
        <v>2992</v>
      </c>
      <c r="C597" s="87">
        <v>62</v>
      </c>
      <c r="D597" s="122">
        <v>0.0030677996488625205</v>
      </c>
      <c r="E597" s="122">
        <v>1.3699271494206444</v>
      </c>
      <c r="F597" s="87" t="s">
        <v>2930</v>
      </c>
      <c r="G597" s="87" t="b">
        <v>0</v>
      </c>
      <c r="H597" s="87" t="b">
        <v>0</v>
      </c>
      <c r="I597" s="87" t="b">
        <v>0</v>
      </c>
      <c r="J597" s="87" t="b">
        <v>0</v>
      </c>
      <c r="K597" s="87" t="b">
        <v>0</v>
      </c>
      <c r="L597" s="87" t="b">
        <v>0</v>
      </c>
    </row>
    <row r="598" spans="1:12" ht="15">
      <c r="A598" s="87" t="s">
        <v>2995</v>
      </c>
      <c r="B598" s="87" t="s">
        <v>2990</v>
      </c>
      <c r="C598" s="87">
        <v>56</v>
      </c>
      <c r="D598" s="122">
        <v>0.004156145302393449</v>
      </c>
      <c r="E598" s="122">
        <v>1.342749149857177</v>
      </c>
      <c r="F598" s="87" t="s">
        <v>2930</v>
      </c>
      <c r="G598" s="87" t="b">
        <v>0</v>
      </c>
      <c r="H598" s="87" t="b">
        <v>0</v>
      </c>
      <c r="I598" s="87" t="b">
        <v>0</v>
      </c>
      <c r="J598" s="87" t="b">
        <v>0</v>
      </c>
      <c r="K598" s="87" t="b">
        <v>0</v>
      </c>
      <c r="L598" s="87" t="b">
        <v>0</v>
      </c>
    </row>
    <row r="599" spans="1:12" ht="15">
      <c r="A599" s="87" t="s">
        <v>2990</v>
      </c>
      <c r="B599" s="87" t="s">
        <v>2997</v>
      </c>
      <c r="C599" s="87">
        <v>56</v>
      </c>
      <c r="D599" s="122">
        <v>0.004156145302393449</v>
      </c>
      <c r="E599" s="122">
        <v>1.4203366528982448</v>
      </c>
      <c r="F599" s="87" t="s">
        <v>2930</v>
      </c>
      <c r="G599" s="87" t="b">
        <v>0</v>
      </c>
      <c r="H599" s="87" t="b">
        <v>0</v>
      </c>
      <c r="I599" s="87" t="b">
        <v>0</v>
      </c>
      <c r="J599" s="87" t="b">
        <v>0</v>
      </c>
      <c r="K599" s="87" t="b">
        <v>0</v>
      </c>
      <c r="L599" s="87" t="b">
        <v>0</v>
      </c>
    </row>
    <row r="600" spans="1:12" ht="15">
      <c r="A600" s="87" t="s">
        <v>2998</v>
      </c>
      <c r="B600" s="87" t="s">
        <v>2996</v>
      </c>
      <c r="C600" s="87">
        <v>55</v>
      </c>
      <c r="D600" s="122">
        <v>0.00432277540753224</v>
      </c>
      <c r="E600" s="122">
        <v>1.4928873200468564</v>
      </c>
      <c r="F600" s="87" t="s">
        <v>2930</v>
      </c>
      <c r="G600" s="87" t="b">
        <v>0</v>
      </c>
      <c r="H600" s="87" t="b">
        <v>0</v>
      </c>
      <c r="I600" s="87" t="b">
        <v>0</v>
      </c>
      <c r="J600" s="87" t="b">
        <v>0</v>
      </c>
      <c r="K600" s="87" t="b">
        <v>0</v>
      </c>
      <c r="L600" s="87" t="b">
        <v>0</v>
      </c>
    </row>
    <row r="601" spans="1:12" ht="15">
      <c r="A601" s="87" t="s">
        <v>2997</v>
      </c>
      <c r="B601" s="87" t="s">
        <v>2999</v>
      </c>
      <c r="C601" s="87">
        <v>47</v>
      </c>
      <c r="D601" s="122">
        <v>0.005489445727038876</v>
      </c>
      <c r="E601" s="122">
        <v>1.4850619825348998</v>
      </c>
      <c r="F601" s="87" t="s">
        <v>2930</v>
      </c>
      <c r="G601" s="87" t="b">
        <v>0</v>
      </c>
      <c r="H601" s="87" t="b">
        <v>0</v>
      </c>
      <c r="I601" s="87" t="b">
        <v>0</v>
      </c>
      <c r="J601" s="87" t="b">
        <v>0</v>
      </c>
      <c r="K601" s="87" t="b">
        <v>0</v>
      </c>
      <c r="L601" s="87" t="b">
        <v>0</v>
      </c>
    </row>
    <row r="602" spans="1:12" ht="15">
      <c r="A602" s="87" t="s">
        <v>2999</v>
      </c>
      <c r="B602" s="87" t="s">
        <v>3000</v>
      </c>
      <c r="C602" s="87">
        <v>42</v>
      </c>
      <c r="D602" s="122">
        <v>0.006053553821534089</v>
      </c>
      <c r="E602" s="122">
        <v>1.6100007191431998</v>
      </c>
      <c r="F602" s="87" t="s">
        <v>2930</v>
      </c>
      <c r="G602" s="87" t="b">
        <v>0</v>
      </c>
      <c r="H602" s="87" t="b">
        <v>0</v>
      </c>
      <c r="I602" s="87" t="b">
        <v>0</v>
      </c>
      <c r="J602" s="87" t="b">
        <v>0</v>
      </c>
      <c r="K602" s="87" t="b">
        <v>0</v>
      </c>
      <c r="L602" s="87" t="b">
        <v>0</v>
      </c>
    </row>
    <row r="603" spans="1:12" ht="15">
      <c r="A603" s="87" t="s">
        <v>3000</v>
      </c>
      <c r="B603" s="87" t="s">
        <v>2998</v>
      </c>
      <c r="C603" s="87">
        <v>37</v>
      </c>
      <c r="D603" s="122">
        <v>0.006472657595920797</v>
      </c>
      <c r="E603" s="122">
        <v>1.437839753715951</v>
      </c>
      <c r="F603" s="87" t="s">
        <v>2930</v>
      </c>
      <c r="G603" s="87" t="b">
        <v>0</v>
      </c>
      <c r="H603" s="87" t="b">
        <v>0</v>
      </c>
      <c r="I603" s="87" t="b">
        <v>0</v>
      </c>
      <c r="J603" s="87" t="b">
        <v>0</v>
      </c>
      <c r="K603" s="87" t="b">
        <v>0</v>
      </c>
      <c r="L603" s="87" t="b">
        <v>0</v>
      </c>
    </row>
    <row r="604" spans="1:12" ht="15">
      <c r="A604" s="87" t="s">
        <v>2996</v>
      </c>
      <c r="B604" s="87" t="s">
        <v>3002</v>
      </c>
      <c r="C604" s="87">
        <v>34</v>
      </c>
      <c r="D604" s="122">
        <v>0.006646546702915631</v>
      </c>
      <c r="E604" s="122">
        <v>1.5430539295125867</v>
      </c>
      <c r="F604" s="87" t="s">
        <v>2930</v>
      </c>
      <c r="G604" s="87" t="b">
        <v>0</v>
      </c>
      <c r="H604" s="87" t="b">
        <v>0</v>
      </c>
      <c r="I604" s="87" t="b">
        <v>0</v>
      </c>
      <c r="J604" s="87" t="b">
        <v>0</v>
      </c>
      <c r="K604" s="87" t="b">
        <v>0</v>
      </c>
      <c r="L604" s="87" t="b">
        <v>0</v>
      </c>
    </row>
    <row r="605" spans="1:12" ht="15">
      <c r="A605" s="87" t="s">
        <v>3007</v>
      </c>
      <c r="B605" s="87" t="s">
        <v>3004</v>
      </c>
      <c r="C605" s="87">
        <v>20</v>
      </c>
      <c r="D605" s="122">
        <v>0.006488904271033129</v>
      </c>
      <c r="E605" s="122">
        <v>1.8353100008690628</v>
      </c>
      <c r="F605" s="87" t="s">
        <v>2930</v>
      </c>
      <c r="G605" s="87" t="b">
        <v>0</v>
      </c>
      <c r="H605" s="87" t="b">
        <v>0</v>
      </c>
      <c r="I605" s="87" t="b">
        <v>0</v>
      </c>
      <c r="J605" s="87" t="b">
        <v>0</v>
      </c>
      <c r="K605" s="87" t="b">
        <v>0</v>
      </c>
      <c r="L605" s="87" t="b">
        <v>0</v>
      </c>
    </row>
    <row r="606" spans="1:12" ht="15">
      <c r="A606" s="87" t="s">
        <v>3011</v>
      </c>
      <c r="B606" s="87" t="s">
        <v>3013</v>
      </c>
      <c r="C606" s="87">
        <v>16</v>
      </c>
      <c r="D606" s="122">
        <v>0.00605881239731274</v>
      </c>
      <c r="E606" s="122">
        <v>1.977977504437794</v>
      </c>
      <c r="F606" s="87" t="s">
        <v>2930</v>
      </c>
      <c r="G606" s="87" t="b">
        <v>0</v>
      </c>
      <c r="H606" s="87" t="b">
        <v>0</v>
      </c>
      <c r="I606" s="87" t="b">
        <v>0</v>
      </c>
      <c r="J606" s="87" t="b">
        <v>0</v>
      </c>
      <c r="K606" s="87" t="b">
        <v>0</v>
      </c>
      <c r="L606" s="87" t="b">
        <v>0</v>
      </c>
    </row>
    <row r="607" spans="1:12" ht="15">
      <c r="A607" s="87" t="s">
        <v>3013</v>
      </c>
      <c r="B607" s="87" t="s">
        <v>3014</v>
      </c>
      <c r="C607" s="87">
        <v>16</v>
      </c>
      <c r="D607" s="122">
        <v>0.00605881239731274</v>
      </c>
      <c r="E607" s="122">
        <v>2.0291300268851753</v>
      </c>
      <c r="F607" s="87" t="s">
        <v>2930</v>
      </c>
      <c r="G607" s="87" t="b">
        <v>0</v>
      </c>
      <c r="H607" s="87" t="b">
        <v>0</v>
      </c>
      <c r="I607" s="87" t="b">
        <v>0</v>
      </c>
      <c r="J607" s="87" t="b">
        <v>0</v>
      </c>
      <c r="K607" s="87" t="b">
        <v>0</v>
      </c>
      <c r="L607" s="87" t="b">
        <v>0</v>
      </c>
    </row>
    <row r="608" spans="1:12" ht="15">
      <c r="A608" s="87" t="s">
        <v>3002</v>
      </c>
      <c r="B608" s="87" t="s">
        <v>3016</v>
      </c>
      <c r="C608" s="87">
        <v>15</v>
      </c>
      <c r="D608" s="122">
        <v>0.005915408504967348</v>
      </c>
      <c r="E608" s="122">
        <v>1.890827328718894</v>
      </c>
      <c r="F608" s="87" t="s">
        <v>2930</v>
      </c>
      <c r="G608" s="87" t="b">
        <v>0</v>
      </c>
      <c r="H608" s="87" t="b">
        <v>0</v>
      </c>
      <c r="I608" s="87" t="b">
        <v>0</v>
      </c>
      <c r="J608" s="87" t="b">
        <v>0</v>
      </c>
      <c r="K608" s="87" t="b">
        <v>0</v>
      </c>
      <c r="L608" s="87" t="b">
        <v>0</v>
      </c>
    </row>
    <row r="609" spans="1:12" ht="15">
      <c r="A609" s="87" t="s">
        <v>2989</v>
      </c>
      <c r="B609" s="87" t="s">
        <v>2990</v>
      </c>
      <c r="C609" s="87">
        <v>10</v>
      </c>
      <c r="D609" s="122">
        <v>0.004929007231565704</v>
      </c>
      <c r="E609" s="122">
        <v>0.5199275045540726</v>
      </c>
      <c r="F609" s="87" t="s">
        <v>2930</v>
      </c>
      <c r="G609" s="87" t="b">
        <v>0</v>
      </c>
      <c r="H609" s="87" t="b">
        <v>0</v>
      </c>
      <c r="I609" s="87" t="b">
        <v>0</v>
      </c>
      <c r="J609" s="87" t="b">
        <v>0</v>
      </c>
      <c r="K609" s="87" t="b">
        <v>0</v>
      </c>
      <c r="L609" s="87" t="b">
        <v>0</v>
      </c>
    </row>
    <row r="610" spans="1:12" ht="15">
      <c r="A610" s="87" t="s">
        <v>3038</v>
      </c>
      <c r="B610" s="87" t="s">
        <v>3039</v>
      </c>
      <c r="C610" s="87">
        <v>9</v>
      </c>
      <c r="D610" s="122">
        <v>0.004666558335519417</v>
      </c>
      <c r="E610" s="122">
        <v>2.2790075001017756</v>
      </c>
      <c r="F610" s="87" t="s">
        <v>2930</v>
      </c>
      <c r="G610" s="87" t="b">
        <v>0</v>
      </c>
      <c r="H610" s="87" t="b">
        <v>0</v>
      </c>
      <c r="I610" s="87" t="b">
        <v>0</v>
      </c>
      <c r="J610" s="87" t="b">
        <v>0</v>
      </c>
      <c r="K610" s="87" t="b">
        <v>0</v>
      </c>
      <c r="L610" s="87" t="b">
        <v>0</v>
      </c>
    </row>
    <row r="611" spans="1:12" ht="15">
      <c r="A611" s="87" t="s">
        <v>3040</v>
      </c>
      <c r="B611" s="87" t="s">
        <v>2988</v>
      </c>
      <c r="C611" s="87">
        <v>9</v>
      </c>
      <c r="D611" s="122">
        <v>0.004666558335519417</v>
      </c>
      <c r="E611" s="122">
        <v>1.7017710924988452</v>
      </c>
      <c r="F611" s="87" t="s">
        <v>2930</v>
      </c>
      <c r="G611" s="87" t="b">
        <v>0</v>
      </c>
      <c r="H611" s="87" t="b">
        <v>0</v>
      </c>
      <c r="I611" s="87" t="b">
        <v>0</v>
      </c>
      <c r="J611" s="87" t="b">
        <v>0</v>
      </c>
      <c r="K611" s="87" t="b">
        <v>0</v>
      </c>
      <c r="L611" s="87" t="b">
        <v>0</v>
      </c>
    </row>
    <row r="612" spans="1:12" ht="15">
      <c r="A612" s="87" t="s">
        <v>2988</v>
      </c>
      <c r="B612" s="87" t="s">
        <v>3041</v>
      </c>
      <c r="C612" s="87">
        <v>9</v>
      </c>
      <c r="D612" s="122">
        <v>0.004666558335519417</v>
      </c>
      <c r="E612" s="122">
        <v>1.6421854025146012</v>
      </c>
      <c r="F612" s="87" t="s">
        <v>2930</v>
      </c>
      <c r="G612" s="87" t="b">
        <v>0</v>
      </c>
      <c r="H612" s="87" t="b">
        <v>0</v>
      </c>
      <c r="I612" s="87" t="b">
        <v>0</v>
      </c>
      <c r="J612" s="87" t="b">
        <v>0</v>
      </c>
      <c r="K612" s="87" t="b">
        <v>0</v>
      </c>
      <c r="L612" s="87" t="b">
        <v>0</v>
      </c>
    </row>
    <row r="613" spans="1:12" ht="15">
      <c r="A613" s="87" t="s">
        <v>3041</v>
      </c>
      <c r="B613" s="87" t="s">
        <v>3042</v>
      </c>
      <c r="C613" s="87">
        <v>9</v>
      </c>
      <c r="D613" s="122">
        <v>0.004666558335519417</v>
      </c>
      <c r="E613" s="122">
        <v>2.2790075001017756</v>
      </c>
      <c r="F613" s="87" t="s">
        <v>2930</v>
      </c>
      <c r="G613" s="87" t="b">
        <v>0</v>
      </c>
      <c r="H613" s="87" t="b">
        <v>0</v>
      </c>
      <c r="I613" s="87" t="b">
        <v>0</v>
      </c>
      <c r="J613" s="87" t="b">
        <v>1</v>
      </c>
      <c r="K613" s="87" t="b">
        <v>0</v>
      </c>
      <c r="L613" s="87" t="b">
        <v>0</v>
      </c>
    </row>
    <row r="614" spans="1:12" ht="15">
      <c r="A614" s="87" t="s">
        <v>3042</v>
      </c>
      <c r="B614" s="87" t="s">
        <v>3043</v>
      </c>
      <c r="C614" s="87">
        <v>9</v>
      </c>
      <c r="D614" s="122">
        <v>0.004666558335519417</v>
      </c>
      <c r="E614" s="122">
        <v>2.2790075001017756</v>
      </c>
      <c r="F614" s="87" t="s">
        <v>2930</v>
      </c>
      <c r="G614" s="87" t="b">
        <v>1</v>
      </c>
      <c r="H614" s="87" t="b">
        <v>0</v>
      </c>
      <c r="I614" s="87" t="b">
        <v>0</v>
      </c>
      <c r="J614" s="87" t="b">
        <v>0</v>
      </c>
      <c r="K614" s="87" t="b">
        <v>1</v>
      </c>
      <c r="L614" s="87" t="b">
        <v>0</v>
      </c>
    </row>
    <row r="615" spans="1:12" ht="15">
      <c r="A615" s="87" t="s">
        <v>3043</v>
      </c>
      <c r="B615" s="87" t="s">
        <v>3044</v>
      </c>
      <c r="C615" s="87">
        <v>9</v>
      </c>
      <c r="D615" s="122">
        <v>0.004666558335519417</v>
      </c>
      <c r="E615" s="122">
        <v>2.2790075001017756</v>
      </c>
      <c r="F615" s="87" t="s">
        <v>2930</v>
      </c>
      <c r="G615" s="87" t="b">
        <v>0</v>
      </c>
      <c r="H615" s="87" t="b">
        <v>1</v>
      </c>
      <c r="I615" s="87" t="b">
        <v>0</v>
      </c>
      <c r="J615" s="87" t="b">
        <v>0</v>
      </c>
      <c r="K615" s="87" t="b">
        <v>0</v>
      </c>
      <c r="L615" s="87" t="b">
        <v>0</v>
      </c>
    </row>
    <row r="616" spans="1:12" ht="15">
      <c r="A616" s="87" t="s">
        <v>3044</v>
      </c>
      <c r="B616" s="87" t="s">
        <v>3045</v>
      </c>
      <c r="C616" s="87">
        <v>9</v>
      </c>
      <c r="D616" s="122">
        <v>0.004666558335519417</v>
      </c>
      <c r="E616" s="122">
        <v>2.2790075001017756</v>
      </c>
      <c r="F616" s="87" t="s">
        <v>2930</v>
      </c>
      <c r="G616" s="87" t="b">
        <v>0</v>
      </c>
      <c r="H616" s="87" t="b">
        <v>0</v>
      </c>
      <c r="I616" s="87" t="b">
        <v>0</v>
      </c>
      <c r="J616" s="87" t="b">
        <v>0</v>
      </c>
      <c r="K616" s="87" t="b">
        <v>0</v>
      </c>
      <c r="L616" s="87" t="b">
        <v>0</v>
      </c>
    </row>
    <row r="617" spans="1:12" ht="15">
      <c r="A617" s="87" t="s">
        <v>3045</v>
      </c>
      <c r="B617" s="87" t="s">
        <v>3027</v>
      </c>
      <c r="C617" s="87">
        <v>9</v>
      </c>
      <c r="D617" s="122">
        <v>0.004666558335519417</v>
      </c>
      <c r="E617" s="122">
        <v>2.2790075001017756</v>
      </c>
      <c r="F617" s="87" t="s">
        <v>2930</v>
      </c>
      <c r="G617" s="87" t="b">
        <v>0</v>
      </c>
      <c r="H617" s="87" t="b">
        <v>0</v>
      </c>
      <c r="I617" s="87" t="b">
        <v>0</v>
      </c>
      <c r="J617" s="87" t="b">
        <v>0</v>
      </c>
      <c r="K617" s="87" t="b">
        <v>0</v>
      </c>
      <c r="L617" s="87" t="b">
        <v>0</v>
      </c>
    </row>
    <row r="618" spans="1:12" ht="15">
      <c r="A618" s="87" t="s">
        <v>3027</v>
      </c>
      <c r="B618" s="87" t="s">
        <v>3019</v>
      </c>
      <c r="C618" s="87">
        <v>9</v>
      </c>
      <c r="D618" s="122">
        <v>0.004666558335519417</v>
      </c>
      <c r="E618" s="122">
        <v>2.119306657234264</v>
      </c>
      <c r="F618" s="87" t="s">
        <v>2930</v>
      </c>
      <c r="G618" s="87" t="b">
        <v>0</v>
      </c>
      <c r="H618" s="87" t="b">
        <v>0</v>
      </c>
      <c r="I618" s="87" t="b">
        <v>0</v>
      </c>
      <c r="J618" s="87" t="b">
        <v>0</v>
      </c>
      <c r="K618" s="87" t="b">
        <v>0</v>
      </c>
      <c r="L618" s="87" t="b">
        <v>0</v>
      </c>
    </row>
    <row r="619" spans="1:12" ht="15">
      <c r="A619" s="87" t="s">
        <v>3019</v>
      </c>
      <c r="B619" s="87" t="s">
        <v>3023</v>
      </c>
      <c r="C619" s="87">
        <v>9</v>
      </c>
      <c r="D619" s="122">
        <v>0.004666558335519417</v>
      </c>
      <c r="E619" s="122">
        <v>2.119306657234264</v>
      </c>
      <c r="F619" s="87" t="s">
        <v>2930</v>
      </c>
      <c r="G619" s="87" t="b">
        <v>0</v>
      </c>
      <c r="H619" s="87" t="b">
        <v>0</v>
      </c>
      <c r="I619" s="87" t="b">
        <v>0</v>
      </c>
      <c r="J619" s="87" t="b">
        <v>0</v>
      </c>
      <c r="K619" s="87" t="b">
        <v>0</v>
      </c>
      <c r="L619" s="87" t="b">
        <v>0</v>
      </c>
    </row>
    <row r="620" spans="1:12" ht="15">
      <c r="A620" s="87" t="s">
        <v>3023</v>
      </c>
      <c r="B620" s="87" t="s">
        <v>363</v>
      </c>
      <c r="C620" s="87">
        <v>9</v>
      </c>
      <c r="D620" s="122">
        <v>0.004666558335519417</v>
      </c>
      <c r="E620" s="122">
        <v>2.2790075001017756</v>
      </c>
      <c r="F620" s="87" t="s">
        <v>2930</v>
      </c>
      <c r="G620" s="87" t="b">
        <v>0</v>
      </c>
      <c r="H620" s="87" t="b">
        <v>0</v>
      </c>
      <c r="I620" s="87" t="b">
        <v>0</v>
      </c>
      <c r="J620" s="87" t="b">
        <v>0</v>
      </c>
      <c r="K620" s="87" t="b">
        <v>0</v>
      </c>
      <c r="L620" s="87" t="b">
        <v>0</v>
      </c>
    </row>
    <row r="621" spans="1:12" ht="15">
      <c r="A621" s="87" t="s">
        <v>363</v>
      </c>
      <c r="B621" s="87" t="s">
        <v>3011</v>
      </c>
      <c r="C621" s="87">
        <v>9</v>
      </c>
      <c r="D621" s="122">
        <v>0.004666558335519417</v>
      </c>
      <c r="E621" s="122">
        <v>2.1918573243828754</v>
      </c>
      <c r="F621" s="87" t="s">
        <v>2930</v>
      </c>
      <c r="G621" s="87" t="b">
        <v>0</v>
      </c>
      <c r="H621" s="87" t="b">
        <v>0</v>
      </c>
      <c r="I621" s="87" t="b">
        <v>0</v>
      </c>
      <c r="J621" s="87" t="b">
        <v>0</v>
      </c>
      <c r="K621" s="87" t="b">
        <v>0</v>
      </c>
      <c r="L621" s="87" t="b">
        <v>0</v>
      </c>
    </row>
    <row r="622" spans="1:12" ht="15">
      <c r="A622" s="87" t="s">
        <v>3014</v>
      </c>
      <c r="B622" s="87" t="s">
        <v>2987</v>
      </c>
      <c r="C622" s="87">
        <v>9</v>
      </c>
      <c r="D622" s="122">
        <v>0.004666558335519417</v>
      </c>
      <c r="E622" s="122">
        <v>1.1771925623406132</v>
      </c>
      <c r="F622" s="87" t="s">
        <v>2930</v>
      </c>
      <c r="G622" s="87" t="b">
        <v>0</v>
      </c>
      <c r="H622" s="87" t="b">
        <v>0</v>
      </c>
      <c r="I622" s="87" t="b">
        <v>0</v>
      </c>
      <c r="J622" s="87" t="b">
        <v>0</v>
      </c>
      <c r="K622" s="87" t="b">
        <v>0</v>
      </c>
      <c r="L622" s="87" t="b">
        <v>0</v>
      </c>
    </row>
    <row r="623" spans="1:12" ht="15">
      <c r="A623" s="87" t="s">
        <v>2997</v>
      </c>
      <c r="B623" s="87" t="s">
        <v>3012</v>
      </c>
      <c r="C623" s="87">
        <v>9</v>
      </c>
      <c r="D623" s="122">
        <v>0.004666558335519417</v>
      </c>
      <c r="E623" s="122">
        <v>1.1840319868709186</v>
      </c>
      <c r="F623" s="87" t="s">
        <v>2930</v>
      </c>
      <c r="G623" s="87" t="b">
        <v>0</v>
      </c>
      <c r="H623" s="87" t="b">
        <v>0</v>
      </c>
      <c r="I623" s="87" t="b">
        <v>0</v>
      </c>
      <c r="J623" s="87" t="b">
        <v>0</v>
      </c>
      <c r="K623" s="87" t="b">
        <v>0</v>
      </c>
      <c r="L623" s="87" t="b">
        <v>0</v>
      </c>
    </row>
    <row r="624" spans="1:12" ht="15">
      <c r="A624" s="87" t="s">
        <v>2990</v>
      </c>
      <c r="B624" s="87" t="s">
        <v>2991</v>
      </c>
      <c r="C624" s="87">
        <v>9</v>
      </c>
      <c r="D624" s="122">
        <v>0.004666558335519417</v>
      </c>
      <c r="E624" s="122">
        <v>0.4995178989458696</v>
      </c>
      <c r="F624" s="87" t="s">
        <v>2930</v>
      </c>
      <c r="G624" s="87" t="b">
        <v>0</v>
      </c>
      <c r="H624" s="87" t="b">
        <v>0</v>
      </c>
      <c r="I624" s="87" t="b">
        <v>0</v>
      </c>
      <c r="J624" s="87" t="b">
        <v>0</v>
      </c>
      <c r="K624" s="87" t="b">
        <v>0</v>
      </c>
      <c r="L624" s="87" t="b">
        <v>0</v>
      </c>
    </row>
    <row r="625" spans="1:12" ht="15">
      <c r="A625" s="87" t="s">
        <v>2991</v>
      </c>
      <c r="B625" s="87" t="s">
        <v>3032</v>
      </c>
      <c r="C625" s="87">
        <v>9</v>
      </c>
      <c r="D625" s="122">
        <v>0.004666558335519417</v>
      </c>
      <c r="E625" s="122">
        <v>1.3581887461494002</v>
      </c>
      <c r="F625" s="87" t="s">
        <v>2930</v>
      </c>
      <c r="G625" s="87" t="b">
        <v>0</v>
      </c>
      <c r="H625" s="87" t="b">
        <v>0</v>
      </c>
      <c r="I625" s="87" t="b">
        <v>0</v>
      </c>
      <c r="J625" s="87" t="b">
        <v>0</v>
      </c>
      <c r="K625" s="87" t="b">
        <v>0</v>
      </c>
      <c r="L625" s="87" t="b">
        <v>0</v>
      </c>
    </row>
    <row r="626" spans="1:12" ht="15">
      <c r="A626" s="87" t="s">
        <v>3032</v>
      </c>
      <c r="B626" s="87" t="s">
        <v>3033</v>
      </c>
      <c r="C626" s="87">
        <v>9</v>
      </c>
      <c r="D626" s="122">
        <v>0.004666558335519417</v>
      </c>
      <c r="E626" s="122">
        <v>2.2790075001017756</v>
      </c>
      <c r="F626" s="87" t="s">
        <v>2930</v>
      </c>
      <c r="G626" s="87" t="b">
        <v>0</v>
      </c>
      <c r="H626" s="87" t="b">
        <v>0</v>
      </c>
      <c r="I626" s="87" t="b">
        <v>0</v>
      </c>
      <c r="J626" s="87" t="b">
        <v>0</v>
      </c>
      <c r="K626" s="87" t="b">
        <v>0</v>
      </c>
      <c r="L626" s="87" t="b">
        <v>0</v>
      </c>
    </row>
    <row r="627" spans="1:12" ht="15">
      <c r="A627" s="87" t="s">
        <v>3033</v>
      </c>
      <c r="B627" s="87" t="s">
        <v>3034</v>
      </c>
      <c r="C627" s="87">
        <v>9</v>
      </c>
      <c r="D627" s="122">
        <v>0.004666558335519417</v>
      </c>
      <c r="E627" s="122">
        <v>2.2790075001017756</v>
      </c>
      <c r="F627" s="87" t="s">
        <v>2930</v>
      </c>
      <c r="G627" s="87" t="b">
        <v>0</v>
      </c>
      <c r="H627" s="87" t="b">
        <v>0</v>
      </c>
      <c r="I627" s="87" t="b">
        <v>0</v>
      </c>
      <c r="J627" s="87" t="b">
        <v>0</v>
      </c>
      <c r="K627" s="87" t="b">
        <v>0</v>
      </c>
      <c r="L627" s="87" t="b">
        <v>0</v>
      </c>
    </row>
    <row r="628" spans="1:12" ht="15">
      <c r="A628" s="87" t="s">
        <v>3034</v>
      </c>
      <c r="B628" s="87" t="s">
        <v>3020</v>
      </c>
      <c r="C628" s="87">
        <v>9</v>
      </c>
      <c r="D628" s="122">
        <v>0.004666558335519417</v>
      </c>
      <c r="E628" s="122">
        <v>2.2790075001017756</v>
      </c>
      <c r="F628" s="87" t="s">
        <v>2930</v>
      </c>
      <c r="G628" s="87" t="b">
        <v>0</v>
      </c>
      <c r="H628" s="87" t="b">
        <v>0</v>
      </c>
      <c r="I628" s="87" t="b">
        <v>0</v>
      </c>
      <c r="J628" s="87" t="b">
        <v>0</v>
      </c>
      <c r="K628" s="87" t="b">
        <v>0</v>
      </c>
      <c r="L628" s="87" t="b">
        <v>0</v>
      </c>
    </row>
    <row r="629" spans="1:12" ht="15">
      <c r="A629" s="87" t="s">
        <v>3020</v>
      </c>
      <c r="B629" s="87" t="s">
        <v>3021</v>
      </c>
      <c r="C629" s="87">
        <v>9</v>
      </c>
      <c r="D629" s="122">
        <v>0.004666558335519417</v>
      </c>
      <c r="E629" s="122">
        <v>2.2790075001017756</v>
      </c>
      <c r="F629" s="87" t="s">
        <v>2930</v>
      </c>
      <c r="G629" s="87" t="b">
        <v>0</v>
      </c>
      <c r="H629" s="87" t="b">
        <v>0</v>
      </c>
      <c r="I629" s="87" t="b">
        <v>0</v>
      </c>
      <c r="J629" s="87" t="b">
        <v>0</v>
      </c>
      <c r="K629" s="87" t="b">
        <v>0</v>
      </c>
      <c r="L629" s="87" t="b">
        <v>0</v>
      </c>
    </row>
    <row r="630" spans="1:12" ht="15">
      <c r="A630" s="87" t="s">
        <v>3021</v>
      </c>
      <c r="B630" s="87" t="s">
        <v>2992</v>
      </c>
      <c r="C630" s="87">
        <v>9</v>
      </c>
      <c r="D630" s="122">
        <v>0.004666558335519417</v>
      </c>
      <c r="E630" s="122">
        <v>1.3699271494206444</v>
      </c>
      <c r="F630" s="87" t="s">
        <v>2930</v>
      </c>
      <c r="G630" s="87" t="b">
        <v>0</v>
      </c>
      <c r="H630" s="87" t="b">
        <v>0</v>
      </c>
      <c r="I630" s="87" t="b">
        <v>0</v>
      </c>
      <c r="J630" s="87" t="b">
        <v>0</v>
      </c>
      <c r="K630" s="87" t="b">
        <v>0</v>
      </c>
      <c r="L630" s="87" t="b">
        <v>0</v>
      </c>
    </row>
    <row r="631" spans="1:12" ht="15">
      <c r="A631" s="87" t="s">
        <v>2992</v>
      </c>
      <c r="B631" s="87" t="s">
        <v>3022</v>
      </c>
      <c r="C631" s="87">
        <v>9</v>
      </c>
      <c r="D631" s="122">
        <v>0.004666558335519417</v>
      </c>
      <c r="E631" s="122">
        <v>1.3699271494206444</v>
      </c>
      <c r="F631" s="87" t="s">
        <v>2930</v>
      </c>
      <c r="G631" s="87" t="b">
        <v>0</v>
      </c>
      <c r="H631" s="87" t="b">
        <v>0</v>
      </c>
      <c r="I631" s="87" t="b">
        <v>0</v>
      </c>
      <c r="J631" s="87" t="b">
        <v>0</v>
      </c>
      <c r="K631" s="87" t="b">
        <v>0</v>
      </c>
      <c r="L631" s="87" t="b">
        <v>0</v>
      </c>
    </row>
    <row r="632" spans="1:12" ht="15">
      <c r="A632" s="87" t="s">
        <v>3022</v>
      </c>
      <c r="B632" s="87" t="s">
        <v>3035</v>
      </c>
      <c r="C632" s="87">
        <v>9</v>
      </c>
      <c r="D632" s="122">
        <v>0.004666558335519417</v>
      </c>
      <c r="E632" s="122">
        <v>2.2790075001017756</v>
      </c>
      <c r="F632" s="87" t="s">
        <v>2930</v>
      </c>
      <c r="G632" s="87" t="b">
        <v>0</v>
      </c>
      <c r="H632" s="87" t="b">
        <v>0</v>
      </c>
      <c r="I632" s="87" t="b">
        <v>0</v>
      </c>
      <c r="J632" s="87" t="b">
        <v>0</v>
      </c>
      <c r="K632" s="87" t="b">
        <v>0</v>
      </c>
      <c r="L632" s="87" t="b">
        <v>0</v>
      </c>
    </row>
    <row r="633" spans="1:12" ht="15">
      <c r="A633" s="87" t="s">
        <v>3036</v>
      </c>
      <c r="B633" s="87" t="s">
        <v>3037</v>
      </c>
      <c r="C633" s="87">
        <v>9</v>
      </c>
      <c r="D633" s="122">
        <v>0.004666558335519417</v>
      </c>
      <c r="E633" s="122">
        <v>2.2790075001017756</v>
      </c>
      <c r="F633" s="87" t="s">
        <v>2930</v>
      </c>
      <c r="G633" s="87" t="b">
        <v>0</v>
      </c>
      <c r="H633" s="87" t="b">
        <v>0</v>
      </c>
      <c r="I633" s="87" t="b">
        <v>0</v>
      </c>
      <c r="J633" s="87" t="b">
        <v>0</v>
      </c>
      <c r="K633" s="87" t="b">
        <v>0</v>
      </c>
      <c r="L633" s="87" t="b">
        <v>0</v>
      </c>
    </row>
    <row r="634" spans="1:12" ht="15">
      <c r="A634" s="87" t="s">
        <v>3050</v>
      </c>
      <c r="B634" s="87" t="s">
        <v>3025</v>
      </c>
      <c r="C634" s="87">
        <v>8</v>
      </c>
      <c r="D634" s="122">
        <v>0.004377050275495681</v>
      </c>
      <c r="E634" s="122">
        <v>2.1918573243828754</v>
      </c>
      <c r="F634" s="87" t="s">
        <v>2930</v>
      </c>
      <c r="G634" s="87" t="b">
        <v>0</v>
      </c>
      <c r="H634" s="87" t="b">
        <v>0</v>
      </c>
      <c r="I634" s="87" t="b">
        <v>0</v>
      </c>
      <c r="J634" s="87" t="b">
        <v>0</v>
      </c>
      <c r="K634" s="87" t="b">
        <v>1</v>
      </c>
      <c r="L634" s="87" t="b">
        <v>0</v>
      </c>
    </row>
    <row r="635" spans="1:12" ht="15">
      <c r="A635" s="87" t="s">
        <v>3025</v>
      </c>
      <c r="B635" s="87" t="s">
        <v>3051</v>
      </c>
      <c r="C635" s="87">
        <v>8</v>
      </c>
      <c r="D635" s="122">
        <v>0.004377050275495681</v>
      </c>
      <c r="E635" s="122">
        <v>2.1918573243828754</v>
      </c>
      <c r="F635" s="87" t="s">
        <v>2930</v>
      </c>
      <c r="G635" s="87" t="b">
        <v>0</v>
      </c>
      <c r="H635" s="87" t="b">
        <v>1</v>
      </c>
      <c r="I635" s="87" t="b">
        <v>0</v>
      </c>
      <c r="J635" s="87" t="b">
        <v>0</v>
      </c>
      <c r="K635" s="87" t="b">
        <v>0</v>
      </c>
      <c r="L635" s="87" t="b">
        <v>0</v>
      </c>
    </row>
    <row r="636" spans="1:12" ht="15">
      <c r="A636" s="87" t="s">
        <v>3051</v>
      </c>
      <c r="B636" s="87" t="s">
        <v>3052</v>
      </c>
      <c r="C636" s="87">
        <v>8</v>
      </c>
      <c r="D636" s="122">
        <v>0.004377050275495681</v>
      </c>
      <c r="E636" s="122">
        <v>2.3301600225491566</v>
      </c>
      <c r="F636" s="87" t="s">
        <v>2930</v>
      </c>
      <c r="G636" s="87" t="b">
        <v>0</v>
      </c>
      <c r="H636" s="87" t="b">
        <v>0</v>
      </c>
      <c r="I636" s="87" t="b">
        <v>0</v>
      </c>
      <c r="J636" s="87" t="b">
        <v>0</v>
      </c>
      <c r="K636" s="87" t="b">
        <v>0</v>
      </c>
      <c r="L636" s="87" t="b">
        <v>0</v>
      </c>
    </row>
    <row r="637" spans="1:12" ht="15">
      <c r="A637" s="87" t="s">
        <v>3052</v>
      </c>
      <c r="B637" s="87" t="s">
        <v>3031</v>
      </c>
      <c r="C637" s="87">
        <v>8</v>
      </c>
      <c r="D637" s="122">
        <v>0.004377050275495681</v>
      </c>
      <c r="E637" s="122">
        <v>2.3301600225491566</v>
      </c>
      <c r="F637" s="87" t="s">
        <v>2930</v>
      </c>
      <c r="G637" s="87" t="b">
        <v>0</v>
      </c>
      <c r="H637" s="87" t="b">
        <v>0</v>
      </c>
      <c r="I637" s="87" t="b">
        <v>0</v>
      </c>
      <c r="J637" s="87" t="b">
        <v>0</v>
      </c>
      <c r="K637" s="87" t="b">
        <v>0</v>
      </c>
      <c r="L637" s="87" t="b">
        <v>0</v>
      </c>
    </row>
    <row r="638" spans="1:12" ht="15">
      <c r="A638" s="87" t="s">
        <v>3031</v>
      </c>
      <c r="B638" s="87" t="s">
        <v>3053</v>
      </c>
      <c r="C638" s="87">
        <v>8</v>
      </c>
      <c r="D638" s="122">
        <v>0.004377050275495681</v>
      </c>
      <c r="E638" s="122">
        <v>2.3301600225491566</v>
      </c>
      <c r="F638" s="87" t="s">
        <v>2930</v>
      </c>
      <c r="G638" s="87" t="b">
        <v>0</v>
      </c>
      <c r="H638" s="87" t="b">
        <v>0</v>
      </c>
      <c r="I638" s="87" t="b">
        <v>0</v>
      </c>
      <c r="J638" s="87" t="b">
        <v>0</v>
      </c>
      <c r="K638" s="87" t="b">
        <v>0</v>
      </c>
      <c r="L638" s="87" t="b">
        <v>0</v>
      </c>
    </row>
    <row r="639" spans="1:12" ht="15">
      <c r="A639" s="87" t="s">
        <v>3053</v>
      </c>
      <c r="B639" s="87" t="s">
        <v>3054</v>
      </c>
      <c r="C639" s="87">
        <v>8</v>
      </c>
      <c r="D639" s="122">
        <v>0.004377050275495681</v>
      </c>
      <c r="E639" s="122">
        <v>2.3301600225491566</v>
      </c>
      <c r="F639" s="87" t="s">
        <v>2930</v>
      </c>
      <c r="G639" s="87" t="b">
        <v>0</v>
      </c>
      <c r="H639" s="87" t="b">
        <v>0</v>
      </c>
      <c r="I639" s="87" t="b">
        <v>0</v>
      </c>
      <c r="J639" s="87" t="b">
        <v>0</v>
      </c>
      <c r="K639" s="87" t="b">
        <v>0</v>
      </c>
      <c r="L639" s="87" t="b">
        <v>0</v>
      </c>
    </row>
    <row r="640" spans="1:12" ht="15">
      <c r="A640" s="87" t="s">
        <v>3054</v>
      </c>
      <c r="B640" s="87" t="s">
        <v>2988</v>
      </c>
      <c r="C640" s="87">
        <v>8</v>
      </c>
      <c r="D640" s="122">
        <v>0.004377050275495681</v>
      </c>
      <c r="E640" s="122">
        <v>1.7017710924988452</v>
      </c>
      <c r="F640" s="87" t="s">
        <v>2930</v>
      </c>
      <c r="G640" s="87" t="b">
        <v>0</v>
      </c>
      <c r="H640" s="87" t="b">
        <v>0</v>
      </c>
      <c r="I640" s="87" t="b">
        <v>0</v>
      </c>
      <c r="J640" s="87" t="b">
        <v>0</v>
      </c>
      <c r="K640" s="87" t="b">
        <v>0</v>
      </c>
      <c r="L640" s="87" t="b">
        <v>0</v>
      </c>
    </row>
    <row r="641" spans="1:12" ht="15">
      <c r="A641" s="87" t="s">
        <v>2988</v>
      </c>
      <c r="B641" s="87" t="s">
        <v>362</v>
      </c>
      <c r="C641" s="87">
        <v>8</v>
      </c>
      <c r="D641" s="122">
        <v>0.004377050275495681</v>
      </c>
      <c r="E641" s="122">
        <v>1.642185402514601</v>
      </c>
      <c r="F641" s="87" t="s">
        <v>2930</v>
      </c>
      <c r="G641" s="87" t="b">
        <v>0</v>
      </c>
      <c r="H641" s="87" t="b">
        <v>0</v>
      </c>
      <c r="I641" s="87" t="b">
        <v>0</v>
      </c>
      <c r="J641" s="87" t="b">
        <v>0</v>
      </c>
      <c r="K641" s="87" t="b">
        <v>0</v>
      </c>
      <c r="L641" s="87" t="b">
        <v>0</v>
      </c>
    </row>
    <row r="642" spans="1:12" ht="15">
      <c r="A642" s="87" t="s">
        <v>362</v>
      </c>
      <c r="B642" s="87" t="s">
        <v>3055</v>
      </c>
      <c r="C642" s="87">
        <v>8</v>
      </c>
      <c r="D642" s="122">
        <v>0.004377050275495681</v>
      </c>
      <c r="E642" s="122">
        <v>2.3301600225491566</v>
      </c>
      <c r="F642" s="87" t="s">
        <v>2930</v>
      </c>
      <c r="G642" s="87" t="b">
        <v>0</v>
      </c>
      <c r="H642" s="87" t="b">
        <v>0</v>
      </c>
      <c r="I642" s="87" t="b">
        <v>0</v>
      </c>
      <c r="J642" s="87" t="b">
        <v>0</v>
      </c>
      <c r="K642" s="87" t="b">
        <v>0</v>
      </c>
      <c r="L642" s="87" t="b">
        <v>0</v>
      </c>
    </row>
    <row r="643" spans="1:12" ht="15">
      <c r="A643" s="87" t="s">
        <v>3055</v>
      </c>
      <c r="B643" s="87" t="s">
        <v>3056</v>
      </c>
      <c r="C643" s="87">
        <v>8</v>
      </c>
      <c r="D643" s="122">
        <v>0.004377050275495681</v>
      </c>
      <c r="E643" s="122">
        <v>2.3301600225491566</v>
      </c>
      <c r="F643" s="87" t="s">
        <v>2930</v>
      </c>
      <c r="G643" s="87" t="b">
        <v>0</v>
      </c>
      <c r="H643" s="87" t="b">
        <v>0</v>
      </c>
      <c r="I643" s="87" t="b">
        <v>0</v>
      </c>
      <c r="J643" s="87" t="b">
        <v>0</v>
      </c>
      <c r="K643" s="87" t="b">
        <v>0</v>
      </c>
      <c r="L643" s="87" t="b">
        <v>0</v>
      </c>
    </row>
    <row r="644" spans="1:12" ht="15">
      <c r="A644" s="87" t="s">
        <v>3056</v>
      </c>
      <c r="B644" s="87" t="s">
        <v>2987</v>
      </c>
      <c r="C644" s="87">
        <v>8</v>
      </c>
      <c r="D644" s="122">
        <v>0.004377050275495681</v>
      </c>
      <c r="E644" s="122">
        <v>1.427070035557213</v>
      </c>
      <c r="F644" s="87" t="s">
        <v>2930</v>
      </c>
      <c r="G644" s="87" t="b">
        <v>0</v>
      </c>
      <c r="H644" s="87" t="b">
        <v>0</v>
      </c>
      <c r="I644" s="87" t="b">
        <v>0</v>
      </c>
      <c r="J644" s="87" t="b">
        <v>0</v>
      </c>
      <c r="K644" s="87" t="b">
        <v>0</v>
      </c>
      <c r="L644" s="87" t="b">
        <v>0</v>
      </c>
    </row>
    <row r="645" spans="1:12" ht="15">
      <c r="A645" s="87" t="s">
        <v>3014</v>
      </c>
      <c r="B645" s="87" t="s">
        <v>3012</v>
      </c>
      <c r="C645" s="87">
        <v>7</v>
      </c>
      <c r="D645" s="122">
        <v>0.004057083864502373</v>
      </c>
      <c r="E645" s="122">
        <v>1.6189555617961262</v>
      </c>
      <c r="F645" s="87" t="s">
        <v>2930</v>
      </c>
      <c r="G645" s="87" t="b">
        <v>0</v>
      </c>
      <c r="H645" s="87" t="b">
        <v>0</v>
      </c>
      <c r="I645" s="87" t="b">
        <v>0</v>
      </c>
      <c r="J645" s="87" t="b">
        <v>0</v>
      </c>
      <c r="K645" s="87" t="b">
        <v>0</v>
      </c>
      <c r="L645" s="87" t="b">
        <v>0</v>
      </c>
    </row>
    <row r="646" spans="1:12" ht="15">
      <c r="A646" s="87" t="s">
        <v>3012</v>
      </c>
      <c r="B646" s="87" t="s">
        <v>2987</v>
      </c>
      <c r="C646" s="87">
        <v>7</v>
      </c>
      <c r="D646" s="122">
        <v>0.004057083864502373</v>
      </c>
      <c r="E646" s="122">
        <v>1.3179255661321452</v>
      </c>
      <c r="F646" s="87" t="s">
        <v>2930</v>
      </c>
      <c r="G646" s="87" t="b">
        <v>0</v>
      </c>
      <c r="H646" s="87" t="b">
        <v>0</v>
      </c>
      <c r="I646" s="87" t="b">
        <v>0</v>
      </c>
      <c r="J646" s="87" t="b">
        <v>0</v>
      </c>
      <c r="K646" s="87" t="b">
        <v>0</v>
      </c>
      <c r="L646" s="87" t="b">
        <v>0</v>
      </c>
    </row>
    <row r="647" spans="1:12" ht="15">
      <c r="A647" s="87" t="s">
        <v>3002</v>
      </c>
      <c r="B647" s="87" t="s">
        <v>3007</v>
      </c>
      <c r="C647" s="87">
        <v>7</v>
      </c>
      <c r="D647" s="122">
        <v>0.004057083864502373</v>
      </c>
      <c r="E647" s="122">
        <v>1.4348953730691698</v>
      </c>
      <c r="F647" s="87" t="s">
        <v>2930</v>
      </c>
      <c r="G647" s="87" t="b">
        <v>0</v>
      </c>
      <c r="H647" s="87" t="b">
        <v>0</v>
      </c>
      <c r="I647" s="87" t="b">
        <v>0</v>
      </c>
      <c r="J647" s="87" t="b">
        <v>0</v>
      </c>
      <c r="K647" s="87" t="b">
        <v>0</v>
      </c>
      <c r="L647" s="87" t="b">
        <v>0</v>
      </c>
    </row>
    <row r="648" spans="1:12" ht="15">
      <c r="A648" s="87" t="s">
        <v>3016</v>
      </c>
      <c r="B648" s="87" t="s">
        <v>3084</v>
      </c>
      <c r="C648" s="87">
        <v>6</v>
      </c>
      <c r="D648" s="122">
        <v>0.0037022798272987613</v>
      </c>
      <c r="E648" s="122">
        <v>2.057158750485419</v>
      </c>
      <c r="F648" s="87" t="s">
        <v>2930</v>
      </c>
      <c r="G648" s="87" t="b">
        <v>0</v>
      </c>
      <c r="H648" s="87" t="b">
        <v>0</v>
      </c>
      <c r="I648" s="87" t="b">
        <v>0</v>
      </c>
      <c r="J648" s="87" t="b">
        <v>0</v>
      </c>
      <c r="K648" s="87" t="b">
        <v>0</v>
      </c>
      <c r="L648" s="87" t="b">
        <v>0</v>
      </c>
    </row>
    <row r="649" spans="1:12" ht="15">
      <c r="A649" s="87" t="s">
        <v>3084</v>
      </c>
      <c r="B649" s="87" t="s">
        <v>3007</v>
      </c>
      <c r="C649" s="87">
        <v>6</v>
      </c>
      <c r="D649" s="122">
        <v>0.0037022798272987613</v>
      </c>
      <c r="E649" s="122">
        <v>1.932220013877119</v>
      </c>
      <c r="F649" s="87" t="s">
        <v>2930</v>
      </c>
      <c r="G649" s="87" t="b">
        <v>0</v>
      </c>
      <c r="H649" s="87" t="b">
        <v>0</v>
      </c>
      <c r="I649" s="87" t="b">
        <v>0</v>
      </c>
      <c r="J649" s="87" t="b">
        <v>0</v>
      </c>
      <c r="K649" s="87" t="b">
        <v>0</v>
      </c>
      <c r="L649" s="87" t="b">
        <v>0</v>
      </c>
    </row>
    <row r="650" spans="1:12" ht="15">
      <c r="A650" s="87" t="s">
        <v>3004</v>
      </c>
      <c r="B650" s="87" t="s">
        <v>3085</v>
      </c>
      <c r="C650" s="87">
        <v>6</v>
      </c>
      <c r="D650" s="122">
        <v>0.0037022798272987613</v>
      </c>
      <c r="E650" s="122">
        <v>2.2332500095411003</v>
      </c>
      <c r="F650" s="87" t="s">
        <v>2930</v>
      </c>
      <c r="G650" s="87" t="b">
        <v>0</v>
      </c>
      <c r="H650" s="87" t="b">
        <v>0</v>
      </c>
      <c r="I650" s="87" t="b">
        <v>0</v>
      </c>
      <c r="J650" s="87" t="b">
        <v>0</v>
      </c>
      <c r="K650" s="87" t="b">
        <v>0</v>
      </c>
      <c r="L650" s="87" t="b">
        <v>0</v>
      </c>
    </row>
    <row r="651" spans="1:12" ht="15">
      <c r="A651" s="87" t="s">
        <v>3085</v>
      </c>
      <c r="B651" s="87" t="s">
        <v>3086</v>
      </c>
      <c r="C651" s="87">
        <v>6</v>
      </c>
      <c r="D651" s="122">
        <v>0.0037022798272987613</v>
      </c>
      <c r="E651" s="122">
        <v>2.4550987591574565</v>
      </c>
      <c r="F651" s="87" t="s">
        <v>2930</v>
      </c>
      <c r="G651" s="87" t="b">
        <v>0</v>
      </c>
      <c r="H651" s="87" t="b">
        <v>0</v>
      </c>
      <c r="I651" s="87" t="b">
        <v>0</v>
      </c>
      <c r="J651" s="87" t="b">
        <v>0</v>
      </c>
      <c r="K651" s="87" t="b">
        <v>0</v>
      </c>
      <c r="L651" s="87" t="b">
        <v>0</v>
      </c>
    </row>
    <row r="652" spans="1:12" ht="15">
      <c r="A652" s="87" t="s">
        <v>2987</v>
      </c>
      <c r="B652" s="87" t="s">
        <v>3087</v>
      </c>
      <c r="C652" s="87">
        <v>6</v>
      </c>
      <c r="D652" s="122">
        <v>0.0037022798272987613</v>
      </c>
      <c r="E652" s="122">
        <v>1.352436417260309</v>
      </c>
      <c r="F652" s="87" t="s">
        <v>2930</v>
      </c>
      <c r="G652" s="87" t="b">
        <v>0</v>
      </c>
      <c r="H652" s="87" t="b">
        <v>0</v>
      </c>
      <c r="I652" s="87" t="b">
        <v>0</v>
      </c>
      <c r="J652" s="87" t="b">
        <v>0</v>
      </c>
      <c r="K652" s="87" t="b">
        <v>0</v>
      </c>
      <c r="L652" s="87" t="b">
        <v>0</v>
      </c>
    </row>
    <row r="653" spans="1:12" ht="15">
      <c r="A653" s="87" t="s">
        <v>3087</v>
      </c>
      <c r="B653" s="87" t="s">
        <v>3026</v>
      </c>
      <c r="C653" s="87">
        <v>6</v>
      </c>
      <c r="D653" s="122">
        <v>0.0037022798272987613</v>
      </c>
      <c r="E653" s="122">
        <v>2.2332500095411003</v>
      </c>
      <c r="F653" s="87" t="s">
        <v>2930</v>
      </c>
      <c r="G653" s="87" t="b">
        <v>0</v>
      </c>
      <c r="H653" s="87" t="b">
        <v>0</v>
      </c>
      <c r="I653" s="87" t="b">
        <v>0</v>
      </c>
      <c r="J653" s="87" t="b">
        <v>0</v>
      </c>
      <c r="K653" s="87" t="b">
        <v>0</v>
      </c>
      <c r="L653" s="87" t="b">
        <v>0</v>
      </c>
    </row>
    <row r="654" spans="1:12" ht="15">
      <c r="A654" s="87" t="s">
        <v>3026</v>
      </c>
      <c r="B654" s="87" t="s">
        <v>3088</v>
      </c>
      <c r="C654" s="87">
        <v>6</v>
      </c>
      <c r="D654" s="122">
        <v>0.0037022798272987613</v>
      </c>
      <c r="E654" s="122">
        <v>2.2332500095411003</v>
      </c>
      <c r="F654" s="87" t="s">
        <v>2930</v>
      </c>
      <c r="G654" s="87" t="b">
        <v>0</v>
      </c>
      <c r="H654" s="87" t="b">
        <v>0</v>
      </c>
      <c r="I654" s="87" t="b">
        <v>0</v>
      </c>
      <c r="J654" s="87" t="b">
        <v>0</v>
      </c>
      <c r="K654" s="87" t="b">
        <v>0</v>
      </c>
      <c r="L654" s="87" t="b">
        <v>0</v>
      </c>
    </row>
    <row r="655" spans="1:12" ht="15">
      <c r="A655" s="87" t="s">
        <v>3088</v>
      </c>
      <c r="B655" s="87" t="s">
        <v>3089</v>
      </c>
      <c r="C655" s="87">
        <v>6</v>
      </c>
      <c r="D655" s="122">
        <v>0.0037022798272987613</v>
      </c>
      <c r="E655" s="122">
        <v>2.4550987591574565</v>
      </c>
      <c r="F655" s="87" t="s">
        <v>2930</v>
      </c>
      <c r="G655" s="87" t="b">
        <v>0</v>
      </c>
      <c r="H655" s="87" t="b">
        <v>0</v>
      </c>
      <c r="I655" s="87" t="b">
        <v>0</v>
      </c>
      <c r="J655" s="87" t="b">
        <v>0</v>
      </c>
      <c r="K655" s="87" t="b">
        <v>0</v>
      </c>
      <c r="L655" s="87" t="b">
        <v>0</v>
      </c>
    </row>
    <row r="656" spans="1:12" ht="15">
      <c r="A656" s="87" t="s">
        <v>3089</v>
      </c>
      <c r="B656" s="87" t="s">
        <v>3090</v>
      </c>
      <c r="C656" s="87">
        <v>6</v>
      </c>
      <c r="D656" s="122">
        <v>0.0037022798272987613</v>
      </c>
      <c r="E656" s="122">
        <v>2.4550987591574565</v>
      </c>
      <c r="F656" s="87" t="s">
        <v>2930</v>
      </c>
      <c r="G656" s="87" t="b">
        <v>0</v>
      </c>
      <c r="H656" s="87" t="b">
        <v>0</v>
      </c>
      <c r="I656" s="87" t="b">
        <v>0</v>
      </c>
      <c r="J656" s="87" t="b">
        <v>0</v>
      </c>
      <c r="K656" s="87" t="b">
        <v>0</v>
      </c>
      <c r="L656" s="87" t="b">
        <v>0</v>
      </c>
    </row>
    <row r="657" spans="1:12" ht="15">
      <c r="A657" s="87" t="s">
        <v>3090</v>
      </c>
      <c r="B657" s="87" t="s">
        <v>3065</v>
      </c>
      <c r="C657" s="87">
        <v>6</v>
      </c>
      <c r="D657" s="122">
        <v>0.0037022798272987613</v>
      </c>
      <c r="E657" s="122">
        <v>2.4550987591574565</v>
      </c>
      <c r="F657" s="87" t="s">
        <v>2930</v>
      </c>
      <c r="G657" s="87" t="b">
        <v>0</v>
      </c>
      <c r="H657" s="87" t="b">
        <v>0</v>
      </c>
      <c r="I657" s="87" t="b">
        <v>0</v>
      </c>
      <c r="J657" s="87" t="b">
        <v>0</v>
      </c>
      <c r="K657" s="87" t="b">
        <v>0</v>
      </c>
      <c r="L657" s="87" t="b">
        <v>0</v>
      </c>
    </row>
    <row r="658" spans="1:12" ht="15">
      <c r="A658" s="87" t="s">
        <v>3065</v>
      </c>
      <c r="B658" s="87" t="s">
        <v>3091</v>
      </c>
      <c r="C658" s="87">
        <v>6</v>
      </c>
      <c r="D658" s="122">
        <v>0.0037022798272987613</v>
      </c>
      <c r="E658" s="122">
        <v>2.4550987591574565</v>
      </c>
      <c r="F658" s="87" t="s">
        <v>2930</v>
      </c>
      <c r="G658" s="87" t="b">
        <v>0</v>
      </c>
      <c r="H658" s="87" t="b">
        <v>0</v>
      </c>
      <c r="I658" s="87" t="b">
        <v>0</v>
      </c>
      <c r="J658" s="87" t="b">
        <v>0</v>
      </c>
      <c r="K658" s="87" t="b">
        <v>0</v>
      </c>
      <c r="L658" s="87" t="b">
        <v>0</v>
      </c>
    </row>
    <row r="659" spans="1:12" ht="15">
      <c r="A659" s="87" t="s">
        <v>3091</v>
      </c>
      <c r="B659" s="87" t="s">
        <v>3092</v>
      </c>
      <c r="C659" s="87">
        <v>6</v>
      </c>
      <c r="D659" s="122">
        <v>0.0037022798272987613</v>
      </c>
      <c r="E659" s="122">
        <v>2.4550987591574565</v>
      </c>
      <c r="F659" s="87" t="s">
        <v>2930</v>
      </c>
      <c r="G659" s="87" t="b">
        <v>0</v>
      </c>
      <c r="H659" s="87" t="b">
        <v>0</v>
      </c>
      <c r="I659" s="87" t="b">
        <v>0</v>
      </c>
      <c r="J659" s="87" t="b">
        <v>0</v>
      </c>
      <c r="K659" s="87" t="b">
        <v>0</v>
      </c>
      <c r="L659" s="87" t="b">
        <v>0</v>
      </c>
    </row>
    <row r="660" spans="1:12" ht="15">
      <c r="A660" s="87" t="s">
        <v>3092</v>
      </c>
      <c r="B660" s="87" t="s">
        <v>2986</v>
      </c>
      <c r="C660" s="87">
        <v>6</v>
      </c>
      <c r="D660" s="122">
        <v>0.0037022798272987613</v>
      </c>
      <c r="E660" s="122">
        <v>1.352436417260309</v>
      </c>
      <c r="F660" s="87" t="s">
        <v>2930</v>
      </c>
      <c r="G660" s="87" t="b">
        <v>0</v>
      </c>
      <c r="H660" s="87" t="b">
        <v>0</v>
      </c>
      <c r="I660" s="87" t="b">
        <v>0</v>
      </c>
      <c r="J660" s="87" t="b">
        <v>0</v>
      </c>
      <c r="K660" s="87" t="b">
        <v>0</v>
      </c>
      <c r="L660" s="87" t="b">
        <v>0</v>
      </c>
    </row>
    <row r="661" spans="1:12" ht="15">
      <c r="A661" s="87" t="s">
        <v>3093</v>
      </c>
      <c r="B661" s="87" t="s">
        <v>414</v>
      </c>
      <c r="C661" s="87">
        <v>6</v>
      </c>
      <c r="D661" s="122">
        <v>0.0037022798272987613</v>
      </c>
      <c r="E661" s="122">
        <v>2.4550987591574565</v>
      </c>
      <c r="F661" s="87" t="s">
        <v>2930</v>
      </c>
      <c r="G661" s="87" t="b">
        <v>0</v>
      </c>
      <c r="H661" s="87" t="b">
        <v>0</v>
      </c>
      <c r="I661" s="87" t="b">
        <v>0</v>
      </c>
      <c r="J661" s="87" t="b">
        <v>0</v>
      </c>
      <c r="K661" s="87" t="b">
        <v>0</v>
      </c>
      <c r="L661" s="87" t="b">
        <v>0</v>
      </c>
    </row>
    <row r="662" spans="1:12" ht="15">
      <c r="A662" s="87" t="s">
        <v>414</v>
      </c>
      <c r="B662" s="87" t="s">
        <v>2988</v>
      </c>
      <c r="C662" s="87">
        <v>6</v>
      </c>
      <c r="D662" s="122">
        <v>0.0037022798272987613</v>
      </c>
      <c r="E662" s="122">
        <v>1.7017710924988452</v>
      </c>
      <c r="F662" s="87" t="s">
        <v>2930</v>
      </c>
      <c r="G662" s="87" t="b">
        <v>0</v>
      </c>
      <c r="H662" s="87" t="b">
        <v>0</v>
      </c>
      <c r="I662" s="87" t="b">
        <v>0</v>
      </c>
      <c r="J662" s="87" t="b">
        <v>0</v>
      </c>
      <c r="K662" s="87" t="b">
        <v>0</v>
      </c>
      <c r="L662" s="87" t="b">
        <v>0</v>
      </c>
    </row>
    <row r="663" spans="1:12" ht="15">
      <c r="A663" s="87" t="s">
        <v>2988</v>
      </c>
      <c r="B663" s="87" t="s">
        <v>3067</v>
      </c>
      <c r="C663" s="87">
        <v>6</v>
      </c>
      <c r="D663" s="122">
        <v>0.0037022798272987613</v>
      </c>
      <c r="E663" s="122">
        <v>1.6421854025146012</v>
      </c>
      <c r="F663" s="87" t="s">
        <v>2930</v>
      </c>
      <c r="G663" s="87" t="b">
        <v>0</v>
      </c>
      <c r="H663" s="87" t="b">
        <v>0</v>
      </c>
      <c r="I663" s="87" t="b">
        <v>0</v>
      </c>
      <c r="J663" s="87" t="b">
        <v>0</v>
      </c>
      <c r="K663" s="87" t="b">
        <v>0</v>
      </c>
      <c r="L663" s="87" t="b">
        <v>0</v>
      </c>
    </row>
    <row r="664" spans="1:12" ht="15">
      <c r="A664" s="87" t="s">
        <v>3067</v>
      </c>
      <c r="B664" s="87" t="s">
        <v>3018</v>
      </c>
      <c r="C664" s="87">
        <v>6</v>
      </c>
      <c r="D664" s="122">
        <v>0.0037022798272987613</v>
      </c>
      <c r="E664" s="122">
        <v>2.1918573243828754</v>
      </c>
      <c r="F664" s="87" t="s">
        <v>2930</v>
      </c>
      <c r="G664" s="87" t="b">
        <v>0</v>
      </c>
      <c r="H664" s="87" t="b">
        <v>0</v>
      </c>
      <c r="I664" s="87" t="b">
        <v>0</v>
      </c>
      <c r="J664" s="87" t="b">
        <v>0</v>
      </c>
      <c r="K664" s="87" t="b">
        <v>0</v>
      </c>
      <c r="L664" s="87" t="b">
        <v>0</v>
      </c>
    </row>
    <row r="665" spans="1:12" ht="15">
      <c r="A665" s="87" t="s">
        <v>3018</v>
      </c>
      <c r="B665" s="87" t="s">
        <v>3094</v>
      </c>
      <c r="C665" s="87">
        <v>6</v>
      </c>
      <c r="D665" s="122">
        <v>0.0037022798272987613</v>
      </c>
      <c r="E665" s="122">
        <v>2.1918573243828754</v>
      </c>
      <c r="F665" s="87" t="s">
        <v>2930</v>
      </c>
      <c r="G665" s="87" t="b">
        <v>0</v>
      </c>
      <c r="H665" s="87" t="b">
        <v>0</v>
      </c>
      <c r="I665" s="87" t="b">
        <v>0</v>
      </c>
      <c r="J665" s="87" t="b">
        <v>0</v>
      </c>
      <c r="K665" s="87" t="b">
        <v>1</v>
      </c>
      <c r="L665" s="87" t="b">
        <v>0</v>
      </c>
    </row>
    <row r="666" spans="1:12" ht="15">
      <c r="A666" s="87" t="s">
        <v>3094</v>
      </c>
      <c r="B666" s="87" t="s">
        <v>3095</v>
      </c>
      <c r="C666" s="87">
        <v>6</v>
      </c>
      <c r="D666" s="122">
        <v>0.0037022798272987613</v>
      </c>
      <c r="E666" s="122">
        <v>2.4550987591574565</v>
      </c>
      <c r="F666" s="87" t="s">
        <v>2930</v>
      </c>
      <c r="G666" s="87" t="b">
        <v>0</v>
      </c>
      <c r="H666" s="87" t="b">
        <v>1</v>
      </c>
      <c r="I666" s="87" t="b">
        <v>0</v>
      </c>
      <c r="J666" s="87" t="b">
        <v>0</v>
      </c>
      <c r="K666" s="87" t="b">
        <v>0</v>
      </c>
      <c r="L666" s="87" t="b">
        <v>0</v>
      </c>
    </row>
    <row r="667" spans="1:12" ht="15">
      <c r="A667" s="87" t="s">
        <v>3095</v>
      </c>
      <c r="B667" s="87" t="s">
        <v>3096</v>
      </c>
      <c r="C667" s="87">
        <v>6</v>
      </c>
      <c r="D667" s="122">
        <v>0.0037022798272987613</v>
      </c>
      <c r="E667" s="122">
        <v>2.4550987591574565</v>
      </c>
      <c r="F667" s="87" t="s">
        <v>2930</v>
      </c>
      <c r="G667" s="87" t="b">
        <v>0</v>
      </c>
      <c r="H667" s="87" t="b">
        <v>0</v>
      </c>
      <c r="I667" s="87" t="b">
        <v>0</v>
      </c>
      <c r="J667" s="87" t="b">
        <v>0</v>
      </c>
      <c r="K667" s="87" t="b">
        <v>0</v>
      </c>
      <c r="L667" s="87" t="b">
        <v>0</v>
      </c>
    </row>
    <row r="668" spans="1:12" ht="15">
      <c r="A668" s="87" t="s">
        <v>3096</v>
      </c>
      <c r="B668" s="87" t="s">
        <v>3097</v>
      </c>
      <c r="C668" s="87">
        <v>6</v>
      </c>
      <c r="D668" s="122">
        <v>0.0037022798272987613</v>
      </c>
      <c r="E668" s="122">
        <v>2.4550987591574565</v>
      </c>
      <c r="F668" s="87" t="s">
        <v>2930</v>
      </c>
      <c r="G668" s="87" t="b">
        <v>0</v>
      </c>
      <c r="H668" s="87" t="b">
        <v>0</v>
      </c>
      <c r="I668" s="87" t="b">
        <v>0</v>
      </c>
      <c r="J668" s="87" t="b">
        <v>1</v>
      </c>
      <c r="K668" s="87" t="b">
        <v>0</v>
      </c>
      <c r="L668" s="87" t="b">
        <v>0</v>
      </c>
    </row>
    <row r="669" spans="1:12" ht="15">
      <c r="A669" s="87" t="s">
        <v>3097</v>
      </c>
      <c r="B669" s="87" t="s">
        <v>3098</v>
      </c>
      <c r="C669" s="87">
        <v>6</v>
      </c>
      <c r="D669" s="122">
        <v>0.0037022798272987613</v>
      </c>
      <c r="E669" s="122">
        <v>2.4550987591574565</v>
      </c>
      <c r="F669" s="87" t="s">
        <v>2930</v>
      </c>
      <c r="G669" s="87" t="b">
        <v>1</v>
      </c>
      <c r="H669" s="87" t="b">
        <v>0</v>
      </c>
      <c r="I669" s="87" t="b">
        <v>0</v>
      </c>
      <c r="J669" s="87" t="b">
        <v>0</v>
      </c>
      <c r="K669" s="87" t="b">
        <v>0</v>
      </c>
      <c r="L669" s="87" t="b">
        <v>0</v>
      </c>
    </row>
    <row r="670" spans="1:12" ht="15">
      <c r="A670" s="87" t="s">
        <v>3098</v>
      </c>
      <c r="B670" s="87" t="s">
        <v>361</v>
      </c>
      <c r="C670" s="87">
        <v>6</v>
      </c>
      <c r="D670" s="122">
        <v>0.0037022798272987613</v>
      </c>
      <c r="E670" s="122">
        <v>2.4550987591574565</v>
      </c>
      <c r="F670" s="87" t="s">
        <v>2930</v>
      </c>
      <c r="G670" s="87" t="b">
        <v>0</v>
      </c>
      <c r="H670" s="87" t="b">
        <v>0</v>
      </c>
      <c r="I670" s="87" t="b">
        <v>0</v>
      </c>
      <c r="J670" s="87" t="b">
        <v>0</v>
      </c>
      <c r="K670" s="87" t="b">
        <v>0</v>
      </c>
      <c r="L670" s="87" t="b">
        <v>0</v>
      </c>
    </row>
    <row r="671" spans="1:12" ht="15">
      <c r="A671" s="87" t="s">
        <v>361</v>
      </c>
      <c r="B671" s="87" t="s">
        <v>3099</v>
      </c>
      <c r="C671" s="87">
        <v>6</v>
      </c>
      <c r="D671" s="122">
        <v>0.0037022798272987613</v>
      </c>
      <c r="E671" s="122">
        <v>2.4550987591574565</v>
      </c>
      <c r="F671" s="87" t="s">
        <v>2930</v>
      </c>
      <c r="G671" s="87" t="b">
        <v>0</v>
      </c>
      <c r="H671" s="87" t="b">
        <v>0</v>
      </c>
      <c r="I671" s="87" t="b">
        <v>0</v>
      </c>
      <c r="J671" s="87" t="b">
        <v>0</v>
      </c>
      <c r="K671" s="87" t="b">
        <v>0</v>
      </c>
      <c r="L671" s="87" t="b">
        <v>0</v>
      </c>
    </row>
    <row r="672" spans="1:12" ht="15">
      <c r="A672" s="87" t="s">
        <v>3099</v>
      </c>
      <c r="B672" s="87" t="s">
        <v>3100</v>
      </c>
      <c r="C672" s="87">
        <v>6</v>
      </c>
      <c r="D672" s="122">
        <v>0.0037022798272987613</v>
      </c>
      <c r="E672" s="122">
        <v>2.4550987591574565</v>
      </c>
      <c r="F672" s="87" t="s">
        <v>2930</v>
      </c>
      <c r="G672" s="87" t="b">
        <v>0</v>
      </c>
      <c r="H672" s="87" t="b">
        <v>0</v>
      </c>
      <c r="I672" s="87" t="b">
        <v>0</v>
      </c>
      <c r="J672" s="87" t="b">
        <v>0</v>
      </c>
      <c r="K672" s="87" t="b">
        <v>0</v>
      </c>
      <c r="L672" s="87" t="b">
        <v>0</v>
      </c>
    </row>
    <row r="673" spans="1:12" ht="15">
      <c r="A673" s="87" t="s">
        <v>3100</v>
      </c>
      <c r="B673" s="87" t="s">
        <v>3101</v>
      </c>
      <c r="C673" s="87">
        <v>6</v>
      </c>
      <c r="D673" s="122">
        <v>0.0037022798272987613</v>
      </c>
      <c r="E673" s="122">
        <v>2.4550987591574565</v>
      </c>
      <c r="F673" s="87" t="s">
        <v>2930</v>
      </c>
      <c r="G673" s="87" t="b">
        <v>0</v>
      </c>
      <c r="H673" s="87" t="b">
        <v>0</v>
      </c>
      <c r="I673" s="87" t="b">
        <v>0</v>
      </c>
      <c r="J673" s="87" t="b">
        <v>0</v>
      </c>
      <c r="K673" s="87" t="b">
        <v>0</v>
      </c>
      <c r="L673" s="87" t="b">
        <v>0</v>
      </c>
    </row>
    <row r="674" spans="1:12" ht="15">
      <c r="A674" s="87" t="s">
        <v>3101</v>
      </c>
      <c r="B674" s="87" t="s">
        <v>3102</v>
      </c>
      <c r="C674" s="87">
        <v>6</v>
      </c>
      <c r="D674" s="122">
        <v>0.0037022798272987613</v>
      </c>
      <c r="E674" s="122">
        <v>2.4550987591574565</v>
      </c>
      <c r="F674" s="87" t="s">
        <v>2930</v>
      </c>
      <c r="G674" s="87" t="b">
        <v>0</v>
      </c>
      <c r="H674" s="87" t="b">
        <v>0</v>
      </c>
      <c r="I674" s="87" t="b">
        <v>0</v>
      </c>
      <c r="J674" s="87" t="b">
        <v>0</v>
      </c>
      <c r="K674" s="87" t="b">
        <v>0</v>
      </c>
      <c r="L674" s="87" t="b">
        <v>0</v>
      </c>
    </row>
    <row r="675" spans="1:12" ht="15">
      <c r="A675" s="87" t="s">
        <v>3102</v>
      </c>
      <c r="B675" s="87" t="s">
        <v>3103</v>
      </c>
      <c r="C675" s="87">
        <v>6</v>
      </c>
      <c r="D675" s="122">
        <v>0.0037022798272987613</v>
      </c>
      <c r="E675" s="122">
        <v>2.4550987591574565</v>
      </c>
      <c r="F675" s="87" t="s">
        <v>2930</v>
      </c>
      <c r="G675" s="87" t="b">
        <v>0</v>
      </c>
      <c r="H675" s="87" t="b">
        <v>0</v>
      </c>
      <c r="I675" s="87" t="b">
        <v>0</v>
      </c>
      <c r="J675" s="87" t="b">
        <v>0</v>
      </c>
      <c r="K675" s="87" t="b">
        <v>0</v>
      </c>
      <c r="L675" s="87" t="b">
        <v>0</v>
      </c>
    </row>
    <row r="676" spans="1:12" ht="15">
      <c r="A676" s="87" t="s">
        <v>3103</v>
      </c>
      <c r="B676" s="87" t="s">
        <v>2987</v>
      </c>
      <c r="C676" s="87">
        <v>6</v>
      </c>
      <c r="D676" s="122">
        <v>0.0037022798272987613</v>
      </c>
      <c r="E676" s="122">
        <v>1.4270700355572132</v>
      </c>
      <c r="F676" s="87" t="s">
        <v>2930</v>
      </c>
      <c r="G676" s="87" t="b">
        <v>0</v>
      </c>
      <c r="H676" s="87" t="b">
        <v>0</v>
      </c>
      <c r="I676" s="87" t="b">
        <v>0</v>
      </c>
      <c r="J676" s="87" t="b">
        <v>0</v>
      </c>
      <c r="K676" s="87" t="b">
        <v>0</v>
      </c>
      <c r="L676" s="87" t="b">
        <v>0</v>
      </c>
    </row>
    <row r="677" spans="1:12" ht="15">
      <c r="A677" s="87" t="s">
        <v>2995</v>
      </c>
      <c r="B677" s="87" t="s">
        <v>3104</v>
      </c>
      <c r="C677" s="87">
        <v>6</v>
      </c>
      <c r="D677" s="122">
        <v>0.0037022798272987613</v>
      </c>
      <c r="E677" s="122">
        <v>1.4270700355572132</v>
      </c>
      <c r="F677" s="87" t="s">
        <v>2930</v>
      </c>
      <c r="G677" s="87" t="b">
        <v>0</v>
      </c>
      <c r="H677" s="87" t="b">
        <v>0</v>
      </c>
      <c r="I677" s="87" t="b">
        <v>0</v>
      </c>
      <c r="J677" s="87" t="b">
        <v>0</v>
      </c>
      <c r="K677" s="87" t="b">
        <v>0</v>
      </c>
      <c r="L677" s="87" t="b">
        <v>0</v>
      </c>
    </row>
    <row r="678" spans="1:12" ht="15">
      <c r="A678" s="87" t="s">
        <v>3117</v>
      </c>
      <c r="B678" s="87" t="s">
        <v>3064</v>
      </c>
      <c r="C678" s="87">
        <v>5</v>
      </c>
      <c r="D678" s="122">
        <v>0.003306781163807422</v>
      </c>
      <c r="E678" s="122">
        <v>2.5342800052050816</v>
      </c>
      <c r="F678" s="87" t="s">
        <v>2930</v>
      </c>
      <c r="G678" s="87" t="b">
        <v>0</v>
      </c>
      <c r="H678" s="87" t="b">
        <v>0</v>
      </c>
      <c r="I678" s="87" t="b">
        <v>0</v>
      </c>
      <c r="J678" s="87" t="b">
        <v>0</v>
      </c>
      <c r="K678" s="87" t="b">
        <v>0</v>
      </c>
      <c r="L678" s="87" t="b">
        <v>0</v>
      </c>
    </row>
    <row r="679" spans="1:12" ht="15">
      <c r="A679" s="87" t="s">
        <v>3064</v>
      </c>
      <c r="B679" s="87" t="s">
        <v>3118</v>
      </c>
      <c r="C679" s="87">
        <v>5</v>
      </c>
      <c r="D679" s="122">
        <v>0.003306781163807422</v>
      </c>
      <c r="E679" s="122">
        <v>2.5342800052050816</v>
      </c>
      <c r="F679" s="87" t="s">
        <v>2930</v>
      </c>
      <c r="G679" s="87" t="b">
        <v>0</v>
      </c>
      <c r="H679" s="87" t="b">
        <v>0</v>
      </c>
      <c r="I679" s="87" t="b">
        <v>0</v>
      </c>
      <c r="J679" s="87" t="b">
        <v>0</v>
      </c>
      <c r="K679" s="87" t="b">
        <v>0</v>
      </c>
      <c r="L679" s="87" t="b">
        <v>0</v>
      </c>
    </row>
    <row r="680" spans="1:12" ht="15">
      <c r="A680" s="87" t="s">
        <v>3118</v>
      </c>
      <c r="B680" s="87" t="s">
        <v>3119</v>
      </c>
      <c r="C680" s="87">
        <v>5</v>
      </c>
      <c r="D680" s="122">
        <v>0.003306781163807422</v>
      </c>
      <c r="E680" s="122">
        <v>2.5342800052050816</v>
      </c>
      <c r="F680" s="87" t="s">
        <v>2930</v>
      </c>
      <c r="G680" s="87" t="b">
        <v>0</v>
      </c>
      <c r="H680" s="87" t="b">
        <v>0</v>
      </c>
      <c r="I680" s="87" t="b">
        <v>0</v>
      </c>
      <c r="J680" s="87" t="b">
        <v>0</v>
      </c>
      <c r="K680" s="87" t="b">
        <v>0</v>
      </c>
      <c r="L680" s="87" t="b">
        <v>0</v>
      </c>
    </row>
    <row r="681" spans="1:12" ht="15">
      <c r="A681" s="87" t="s">
        <v>3119</v>
      </c>
      <c r="B681" s="87" t="s">
        <v>3038</v>
      </c>
      <c r="C681" s="87">
        <v>5</v>
      </c>
      <c r="D681" s="122">
        <v>0.003306781163807422</v>
      </c>
      <c r="E681" s="122">
        <v>2.2790075001017756</v>
      </c>
      <c r="F681" s="87" t="s">
        <v>2930</v>
      </c>
      <c r="G681" s="87" t="b">
        <v>0</v>
      </c>
      <c r="H681" s="87" t="b">
        <v>0</v>
      </c>
      <c r="I681" s="87" t="b">
        <v>0</v>
      </c>
      <c r="J681" s="87" t="b">
        <v>0</v>
      </c>
      <c r="K681" s="87" t="b">
        <v>0</v>
      </c>
      <c r="L681" s="87" t="b">
        <v>0</v>
      </c>
    </row>
    <row r="682" spans="1:12" ht="15">
      <c r="A682" s="87" t="s">
        <v>3039</v>
      </c>
      <c r="B682" s="87" t="s">
        <v>3061</v>
      </c>
      <c r="C682" s="87">
        <v>5</v>
      </c>
      <c r="D682" s="122">
        <v>0.003306781163807422</v>
      </c>
      <c r="E682" s="122">
        <v>2.2790075001017756</v>
      </c>
      <c r="F682" s="87" t="s">
        <v>2930</v>
      </c>
      <c r="G682" s="87" t="b">
        <v>0</v>
      </c>
      <c r="H682" s="87" t="b">
        <v>0</v>
      </c>
      <c r="I682" s="87" t="b">
        <v>0</v>
      </c>
      <c r="J682" s="87" t="b">
        <v>0</v>
      </c>
      <c r="K682" s="87" t="b">
        <v>0</v>
      </c>
      <c r="L682" s="87" t="b">
        <v>0</v>
      </c>
    </row>
    <row r="683" spans="1:12" ht="15">
      <c r="A683" s="87" t="s">
        <v>3061</v>
      </c>
      <c r="B683" s="87" t="s">
        <v>3049</v>
      </c>
      <c r="C683" s="87">
        <v>5</v>
      </c>
      <c r="D683" s="122">
        <v>0.003306781163807422</v>
      </c>
      <c r="E683" s="122">
        <v>2.5342800052050816</v>
      </c>
      <c r="F683" s="87" t="s">
        <v>2930</v>
      </c>
      <c r="G683" s="87" t="b">
        <v>0</v>
      </c>
      <c r="H683" s="87" t="b">
        <v>0</v>
      </c>
      <c r="I683" s="87" t="b">
        <v>0</v>
      </c>
      <c r="J683" s="87" t="b">
        <v>1</v>
      </c>
      <c r="K683" s="87" t="b">
        <v>0</v>
      </c>
      <c r="L683" s="87" t="b">
        <v>0</v>
      </c>
    </row>
    <row r="684" spans="1:12" ht="15">
      <c r="A684" s="87" t="s">
        <v>3049</v>
      </c>
      <c r="B684" s="87" t="s">
        <v>3120</v>
      </c>
      <c r="C684" s="87">
        <v>5</v>
      </c>
      <c r="D684" s="122">
        <v>0.003306781163807422</v>
      </c>
      <c r="E684" s="122">
        <v>2.5342800052050816</v>
      </c>
      <c r="F684" s="87" t="s">
        <v>2930</v>
      </c>
      <c r="G684" s="87" t="b">
        <v>1</v>
      </c>
      <c r="H684" s="87" t="b">
        <v>0</v>
      </c>
      <c r="I684" s="87" t="b">
        <v>0</v>
      </c>
      <c r="J684" s="87" t="b">
        <v>0</v>
      </c>
      <c r="K684" s="87" t="b">
        <v>0</v>
      </c>
      <c r="L684" s="87" t="b">
        <v>0</v>
      </c>
    </row>
    <row r="685" spans="1:12" ht="15">
      <c r="A685" s="87" t="s">
        <v>3120</v>
      </c>
      <c r="B685" s="87" t="s">
        <v>3121</v>
      </c>
      <c r="C685" s="87">
        <v>5</v>
      </c>
      <c r="D685" s="122">
        <v>0.003306781163807422</v>
      </c>
      <c r="E685" s="122">
        <v>2.5342800052050816</v>
      </c>
      <c r="F685" s="87" t="s">
        <v>2930</v>
      </c>
      <c r="G685" s="87" t="b">
        <v>0</v>
      </c>
      <c r="H685" s="87" t="b">
        <v>0</v>
      </c>
      <c r="I685" s="87" t="b">
        <v>0</v>
      </c>
      <c r="J685" s="87" t="b">
        <v>0</v>
      </c>
      <c r="K685" s="87" t="b">
        <v>0</v>
      </c>
      <c r="L685" s="87" t="b">
        <v>0</v>
      </c>
    </row>
    <row r="686" spans="1:12" ht="15">
      <c r="A686" s="87" t="s">
        <v>3121</v>
      </c>
      <c r="B686" s="87" t="s">
        <v>2987</v>
      </c>
      <c r="C686" s="87">
        <v>5</v>
      </c>
      <c r="D686" s="122">
        <v>0.003306781163807422</v>
      </c>
      <c r="E686" s="122">
        <v>1.4270700355572132</v>
      </c>
      <c r="F686" s="87" t="s">
        <v>2930</v>
      </c>
      <c r="G686" s="87" t="b">
        <v>0</v>
      </c>
      <c r="H686" s="87" t="b">
        <v>0</v>
      </c>
      <c r="I686" s="87" t="b">
        <v>0</v>
      </c>
      <c r="J686" s="87" t="b">
        <v>0</v>
      </c>
      <c r="K686" s="87" t="b">
        <v>0</v>
      </c>
      <c r="L686" s="87" t="b">
        <v>0</v>
      </c>
    </row>
    <row r="687" spans="1:12" ht="15">
      <c r="A687" s="87" t="s">
        <v>3123</v>
      </c>
      <c r="B687" s="87" t="s">
        <v>3124</v>
      </c>
      <c r="C687" s="87">
        <v>5</v>
      </c>
      <c r="D687" s="122">
        <v>0.003306781163807422</v>
      </c>
      <c r="E687" s="122">
        <v>2.5342800052050816</v>
      </c>
      <c r="F687" s="87" t="s">
        <v>2930</v>
      </c>
      <c r="G687" s="87" t="b">
        <v>0</v>
      </c>
      <c r="H687" s="87" t="b">
        <v>0</v>
      </c>
      <c r="I687" s="87" t="b">
        <v>0</v>
      </c>
      <c r="J687" s="87" t="b">
        <v>0</v>
      </c>
      <c r="K687" s="87" t="b">
        <v>0</v>
      </c>
      <c r="L687" s="87" t="b">
        <v>0</v>
      </c>
    </row>
    <row r="688" spans="1:12" ht="15">
      <c r="A688" s="87" t="s">
        <v>3124</v>
      </c>
      <c r="B688" s="87" t="s">
        <v>3125</v>
      </c>
      <c r="C688" s="87">
        <v>5</v>
      </c>
      <c r="D688" s="122">
        <v>0.003306781163807422</v>
      </c>
      <c r="E688" s="122">
        <v>2.5342800052050816</v>
      </c>
      <c r="F688" s="87" t="s">
        <v>2930</v>
      </c>
      <c r="G688" s="87" t="b">
        <v>0</v>
      </c>
      <c r="H688" s="87" t="b">
        <v>0</v>
      </c>
      <c r="I688" s="87" t="b">
        <v>0</v>
      </c>
      <c r="J688" s="87" t="b">
        <v>0</v>
      </c>
      <c r="K688" s="87" t="b">
        <v>0</v>
      </c>
      <c r="L688" s="87" t="b">
        <v>0</v>
      </c>
    </row>
    <row r="689" spans="1:12" ht="15">
      <c r="A689" s="87" t="s">
        <v>3125</v>
      </c>
      <c r="B689" s="87" t="s">
        <v>2998</v>
      </c>
      <c r="C689" s="87">
        <v>5</v>
      </c>
      <c r="D689" s="122">
        <v>0.003306781163807422</v>
      </c>
      <c r="E689" s="122">
        <v>1.4928873200468564</v>
      </c>
      <c r="F689" s="87" t="s">
        <v>2930</v>
      </c>
      <c r="G689" s="87" t="b">
        <v>0</v>
      </c>
      <c r="H689" s="87" t="b">
        <v>0</v>
      </c>
      <c r="I689" s="87" t="b">
        <v>0</v>
      </c>
      <c r="J689" s="87" t="b">
        <v>0</v>
      </c>
      <c r="K689" s="87" t="b">
        <v>0</v>
      </c>
      <c r="L689" s="87" t="b">
        <v>0</v>
      </c>
    </row>
    <row r="690" spans="1:12" ht="15">
      <c r="A690" s="87" t="s">
        <v>3016</v>
      </c>
      <c r="B690" s="87" t="s">
        <v>3126</v>
      </c>
      <c r="C690" s="87">
        <v>5</v>
      </c>
      <c r="D690" s="122">
        <v>0.003306781163807422</v>
      </c>
      <c r="E690" s="122">
        <v>2.057158750485419</v>
      </c>
      <c r="F690" s="87" t="s">
        <v>2930</v>
      </c>
      <c r="G690" s="87" t="b">
        <v>0</v>
      </c>
      <c r="H690" s="87" t="b">
        <v>0</v>
      </c>
      <c r="I690" s="87" t="b">
        <v>0</v>
      </c>
      <c r="J690" s="87" t="b">
        <v>0</v>
      </c>
      <c r="K690" s="87" t="b">
        <v>0</v>
      </c>
      <c r="L690" s="87" t="b">
        <v>0</v>
      </c>
    </row>
    <row r="691" spans="1:12" ht="15">
      <c r="A691" s="87" t="s">
        <v>3126</v>
      </c>
      <c r="B691" s="87" t="s">
        <v>2987</v>
      </c>
      <c r="C691" s="87">
        <v>5</v>
      </c>
      <c r="D691" s="122">
        <v>0.003306781163807422</v>
      </c>
      <c r="E691" s="122">
        <v>1.4270700355572132</v>
      </c>
      <c r="F691" s="87" t="s">
        <v>2930</v>
      </c>
      <c r="G691" s="87" t="b">
        <v>0</v>
      </c>
      <c r="H691" s="87" t="b">
        <v>0</v>
      </c>
      <c r="I691" s="87" t="b">
        <v>0</v>
      </c>
      <c r="J691" s="87" t="b">
        <v>0</v>
      </c>
      <c r="K691" s="87" t="b">
        <v>0</v>
      </c>
      <c r="L691" s="87" t="b">
        <v>0</v>
      </c>
    </row>
    <row r="692" spans="1:12" ht="15">
      <c r="A692" s="87" t="s">
        <v>3000</v>
      </c>
      <c r="B692" s="87" t="s">
        <v>3004</v>
      </c>
      <c r="C692" s="87">
        <v>5</v>
      </c>
      <c r="D692" s="122">
        <v>0.003306781163807422</v>
      </c>
      <c r="E692" s="122">
        <v>0.911030714807181</v>
      </c>
      <c r="F692" s="87" t="s">
        <v>2930</v>
      </c>
      <c r="G692" s="87" t="b">
        <v>0</v>
      </c>
      <c r="H692" s="87" t="b">
        <v>0</v>
      </c>
      <c r="I692" s="87" t="b">
        <v>0</v>
      </c>
      <c r="J692" s="87" t="b">
        <v>0</v>
      </c>
      <c r="K692" s="87" t="b">
        <v>0</v>
      </c>
      <c r="L692" s="87" t="b">
        <v>0</v>
      </c>
    </row>
    <row r="693" spans="1:12" ht="15">
      <c r="A693" s="87" t="s">
        <v>2988</v>
      </c>
      <c r="B693" s="87" t="s">
        <v>3010</v>
      </c>
      <c r="C693" s="87">
        <v>5</v>
      </c>
      <c r="D693" s="122">
        <v>0.003306781163807422</v>
      </c>
      <c r="E693" s="122">
        <v>1.642185402514601</v>
      </c>
      <c r="F693" s="87" t="s">
        <v>2930</v>
      </c>
      <c r="G693" s="87" t="b">
        <v>0</v>
      </c>
      <c r="H693" s="87" t="b">
        <v>0</v>
      </c>
      <c r="I693" s="87" t="b">
        <v>0</v>
      </c>
      <c r="J693" s="87" t="b">
        <v>0</v>
      </c>
      <c r="K693" s="87" t="b">
        <v>0</v>
      </c>
      <c r="L693" s="87" t="b">
        <v>0</v>
      </c>
    </row>
    <row r="694" spans="1:12" ht="15">
      <c r="A694" s="87" t="s">
        <v>3010</v>
      </c>
      <c r="B694" s="87" t="s">
        <v>3018</v>
      </c>
      <c r="C694" s="87">
        <v>5</v>
      </c>
      <c r="D694" s="122">
        <v>0.003306781163807422</v>
      </c>
      <c r="E694" s="122">
        <v>2.1918573243828754</v>
      </c>
      <c r="F694" s="87" t="s">
        <v>2930</v>
      </c>
      <c r="G694" s="87" t="b">
        <v>0</v>
      </c>
      <c r="H694" s="87" t="b">
        <v>0</v>
      </c>
      <c r="I694" s="87" t="b">
        <v>0</v>
      </c>
      <c r="J694" s="87" t="b">
        <v>0</v>
      </c>
      <c r="K694" s="87" t="b">
        <v>0</v>
      </c>
      <c r="L694" s="87" t="b">
        <v>0</v>
      </c>
    </row>
    <row r="695" spans="1:12" ht="15">
      <c r="A695" s="87" t="s">
        <v>3018</v>
      </c>
      <c r="B695" s="87" t="s">
        <v>3113</v>
      </c>
      <c r="C695" s="87">
        <v>5</v>
      </c>
      <c r="D695" s="122">
        <v>0.003306781163807422</v>
      </c>
      <c r="E695" s="122">
        <v>2.1918573243828754</v>
      </c>
      <c r="F695" s="87" t="s">
        <v>2930</v>
      </c>
      <c r="G695" s="87" t="b">
        <v>0</v>
      </c>
      <c r="H695" s="87" t="b">
        <v>0</v>
      </c>
      <c r="I695" s="87" t="b">
        <v>0</v>
      </c>
      <c r="J695" s="87" t="b">
        <v>0</v>
      </c>
      <c r="K695" s="87" t="b">
        <v>0</v>
      </c>
      <c r="L695" s="87" t="b">
        <v>0</v>
      </c>
    </row>
    <row r="696" spans="1:12" ht="15">
      <c r="A696" s="87" t="s">
        <v>3113</v>
      </c>
      <c r="B696" s="87" t="s">
        <v>3083</v>
      </c>
      <c r="C696" s="87">
        <v>5</v>
      </c>
      <c r="D696" s="122">
        <v>0.003306781163807422</v>
      </c>
      <c r="E696" s="122">
        <v>2.5342800052050816</v>
      </c>
      <c r="F696" s="87" t="s">
        <v>2930</v>
      </c>
      <c r="G696" s="87" t="b">
        <v>0</v>
      </c>
      <c r="H696" s="87" t="b">
        <v>0</v>
      </c>
      <c r="I696" s="87" t="b">
        <v>0</v>
      </c>
      <c r="J696" s="87" t="b">
        <v>0</v>
      </c>
      <c r="K696" s="87" t="b">
        <v>0</v>
      </c>
      <c r="L696" s="87" t="b">
        <v>0</v>
      </c>
    </row>
    <row r="697" spans="1:12" ht="15">
      <c r="A697" s="87" t="s">
        <v>3083</v>
      </c>
      <c r="B697" s="87" t="s">
        <v>3114</v>
      </c>
      <c r="C697" s="87">
        <v>5</v>
      </c>
      <c r="D697" s="122">
        <v>0.003306781163807422</v>
      </c>
      <c r="E697" s="122">
        <v>2.5342800052050816</v>
      </c>
      <c r="F697" s="87" t="s">
        <v>2930</v>
      </c>
      <c r="G697" s="87" t="b">
        <v>0</v>
      </c>
      <c r="H697" s="87" t="b">
        <v>0</v>
      </c>
      <c r="I697" s="87" t="b">
        <v>0</v>
      </c>
      <c r="J697" s="87" t="b">
        <v>0</v>
      </c>
      <c r="K697" s="87" t="b">
        <v>0</v>
      </c>
      <c r="L697" s="87" t="b">
        <v>0</v>
      </c>
    </row>
    <row r="698" spans="1:12" ht="15">
      <c r="A698" s="87" t="s">
        <v>3114</v>
      </c>
      <c r="B698" s="87" t="s">
        <v>3115</v>
      </c>
      <c r="C698" s="87">
        <v>5</v>
      </c>
      <c r="D698" s="122">
        <v>0.003306781163807422</v>
      </c>
      <c r="E698" s="122">
        <v>2.5342800052050816</v>
      </c>
      <c r="F698" s="87" t="s">
        <v>2930</v>
      </c>
      <c r="G698" s="87" t="b">
        <v>0</v>
      </c>
      <c r="H698" s="87" t="b">
        <v>0</v>
      </c>
      <c r="I698" s="87" t="b">
        <v>0</v>
      </c>
      <c r="J698" s="87" t="b">
        <v>0</v>
      </c>
      <c r="K698" s="87" t="b">
        <v>0</v>
      </c>
      <c r="L698" s="87" t="b">
        <v>0</v>
      </c>
    </row>
    <row r="699" spans="1:12" ht="15">
      <c r="A699" s="87" t="s">
        <v>3115</v>
      </c>
      <c r="B699" s="87" t="s">
        <v>3116</v>
      </c>
      <c r="C699" s="87">
        <v>5</v>
      </c>
      <c r="D699" s="122">
        <v>0.003306781163807422</v>
      </c>
      <c r="E699" s="122">
        <v>2.5342800052050816</v>
      </c>
      <c r="F699" s="87" t="s">
        <v>2930</v>
      </c>
      <c r="G699" s="87" t="b">
        <v>0</v>
      </c>
      <c r="H699" s="87" t="b">
        <v>0</v>
      </c>
      <c r="I699" s="87" t="b">
        <v>0</v>
      </c>
      <c r="J699" s="87" t="b">
        <v>1</v>
      </c>
      <c r="K699" s="87" t="b">
        <v>0</v>
      </c>
      <c r="L699" s="87" t="b">
        <v>0</v>
      </c>
    </row>
    <row r="700" spans="1:12" ht="15">
      <c r="A700" s="87" t="s">
        <v>3116</v>
      </c>
      <c r="B700" s="87" t="s">
        <v>431</v>
      </c>
      <c r="C700" s="87">
        <v>5</v>
      </c>
      <c r="D700" s="122">
        <v>0.003306781163807422</v>
      </c>
      <c r="E700" s="122">
        <v>2.5342800052050816</v>
      </c>
      <c r="F700" s="87" t="s">
        <v>2930</v>
      </c>
      <c r="G700" s="87" t="b">
        <v>1</v>
      </c>
      <c r="H700" s="87" t="b">
        <v>0</v>
      </c>
      <c r="I700" s="87" t="b">
        <v>0</v>
      </c>
      <c r="J700" s="87" t="b">
        <v>0</v>
      </c>
      <c r="K700" s="87" t="b">
        <v>0</v>
      </c>
      <c r="L700" s="87" t="b">
        <v>0</v>
      </c>
    </row>
    <row r="701" spans="1:12" ht="15">
      <c r="A701" s="87" t="s">
        <v>431</v>
      </c>
      <c r="B701" s="87" t="s">
        <v>2987</v>
      </c>
      <c r="C701" s="87">
        <v>5</v>
      </c>
      <c r="D701" s="122">
        <v>0.003306781163807422</v>
      </c>
      <c r="E701" s="122">
        <v>1.4270700355572132</v>
      </c>
      <c r="F701" s="87" t="s">
        <v>2930</v>
      </c>
      <c r="G701" s="87" t="b">
        <v>0</v>
      </c>
      <c r="H701" s="87" t="b">
        <v>0</v>
      </c>
      <c r="I701" s="87" t="b">
        <v>0</v>
      </c>
      <c r="J701" s="87" t="b">
        <v>0</v>
      </c>
      <c r="K701" s="87" t="b">
        <v>0</v>
      </c>
      <c r="L701" s="87" t="b">
        <v>0</v>
      </c>
    </row>
    <row r="702" spans="1:12" ht="15">
      <c r="A702" s="87" t="s">
        <v>3035</v>
      </c>
      <c r="B702" s="87" t="s">
        <v>2998</v>
      </c>
      <c r="C702" s="87">
        <v>5</v>
      </c>
      <c r="D702" s="122">
        <v>0.003306781163807422</v>
      </c>
      <c r="E702" s="122">
        <v>1.2376148149435502</v>
      </c>
      <c r="F702" s="87" t="s">
        <v>2930</v>
      </c>
      <c r="G702" s="87" t="b">
        <v>0</v>
      </c>
      <c r="H702" s="87" t="b">
        <v>0</v>
      </c>
      <c r="I702" s="87" t="b">
        <v>0</v>
      </c>
      <c r="J702" s="87" t="b">
        <v>0</v>
      </c>
      <c r="K702" s="87" t="b">
        <v>0</v>
      </c>
      <c r="L702" s="87" t="b">
        <v>0</v>
      </c>
    </row>
    <row r="703" spans="1:12" ht="15">
      <c r="A703" s="87" t="s">
        <v>2996</v>
      </c>
      <c r="B703" s="87" t="s">
        <v>3036</v>
      </c>
      <c r="C703" s="87">
        <v>5</v>
      </c>
      <c r="D703" s="122">
        <v>0.003306781163807422</v>
      </c>
      <c r="E703" s="122">
        <v>1.2877814244092807</v>
      </c>
      <c r="F703" s="87" t="s">
        <v>2930</v>
      </c>
      <c r="G703" s="87" t="b">
        <v>0</v>
      </c>
      <c r="H703" s="87" t="b">
        <v>0</v>
      </c>
      <c r="I703" s="87" t="b">
        <v>0</v>
      </c>
      <c r="J703" s="87" t="b">
        <v>0</v>
      </c>
      <c r="K703" s="87" t="b">
        <v>0</v>
      </c>
      <c r="L703" s="87" t="b">
        <v>0</v>
      </c>
    </row>
    <row r="704" spans="1:12" ht="15">
      <c r="A704" s="87" t="s">
        <v>3016</v>
      </c>
      <c r="B704" s="87" t="s">
        <v>3007</v>
      </c>
      <c r="C704" s="87">
        <v>4</v>
      </c>
      <c r="D704" s="122">
        <v>0.0028623471761674963</v>
      </c>
      <c r="E704" s="122">
        <v>1.3581887461494002</v>
      </c>
      <c r="F704" s="87" t="s">
        <v>2930</v>
      </c>
      <c r="G704" s="87" t="b">
        <v>0</v>
      </c>
      <c r="H704" s="87" t="b">
        <v>0</v>
      </c>
      <c r="I704" s="87" t="b">
        <v>0</v>
      </c>
      <c r="J704" s="87" t="b">
        <v>0</v>
      </c>
      <c r="K704" s="87" t="b">
        <v>0</v>
      </c>
      <c r="L704" s="87" t="b">
        <v>0</v>
      </c>
    </row>
    <row r="705" spans="1:12" ht="15">
      <c r="A705" s="87" t="s">
        <v>2988</v>
      </c>
      <c r="B705" s="87" t="s">
        <v>3001</v>
      </c>
      <c r="C705" s="87">
        <v>4</v>
      </c>
      <c r="D705" s="122">
        <v>0.0028623471761674963</v>
      </c>
      <c r="E705" s="122">
        <v>1.642185402514601</v>
      </c>
      <c r="F705" s="87" t="s">
        <v>2930</v>
      </c>
      <c r="G705" s="87" t="b">
        <v>0</v>
      </c>
      <c r="H705" s="87" t="b">
        <v>0</v>
      </c>
      <c r="I705" s="87" t="b">
        <v>0</v>
      </c>
      <c r="J705" s="87" t="b">
        <v>0</v>
      </c>
      <c r="K705" s="87" t="b">
        <v>0</v>
      </c>
      <c r="L705" s="87" t="b">
        <v>0</v>
      </c>
    </row>
    <row r="706" spans="1:12" ht="15">
      <c r="A706" s="87" t="s">
        <v>3152</v>
      </c>
      <c r="B706" s="87" t="s">
        <v>2988</v>
      </c>
      <c r="C706" s="87">
        <v>4</v>
      </c>
      <c r="D706" s="122">
        <v>0.0028623471761674963</v>
      </c>
      <c r="E706" s="122">
        <v>1.7017710924988452</v>
      </c>
      <c r="F706" s="87" t="s">
        <v>2930</v>
      </c>
      <c r="G706" s="87" t="b">
        <v>0</v>
      </c>
      <c r="H706" s="87" t="b">
        <v>0</v>
      </c>
      <c r="I706" s="87" t="b">
        <v>0</v>
      </c>
      <c r="J706" s="87" t="b">
        <v>0</v>
      </c>
      <c r="K706" s="87" t="b">
        <v>0</v>
      </c>
      <c r="L706" s="87" t="b">
        <v>0</v>
      </c>
    </row>
    <row r="707" spans="1:12" ht="15">
      <c r="A707" s="87" t="s">
        <v>2988</v>
      </c>
      <c r="B707" s="87" t="s">
        <v>3026</v>
      </c>
      <c r="C707" s="87">
        <v>4</v>
      </c>
      <c r="D707" s="122">
        <v>0.0028623471761674963</v>
      </c>
      <c r="E707" s="122">
        <v>1.2442453938425635</v>
      </c>
      <c r="F707" s="87" t="s">
        <v>2930</v>
      </c>
      <c r="G707" s="87" t="b">
        <v>0</v>
      </c>
      <c r="H707" s="87" t="b">
        <v>0</v>
      </c>
      <c r="I707" s="87" t="b">
        <v>0</v>
      </c>
      <c r="J707" s="87" t="b">
        <v>0</v>
      </c>
      <c r="K707" s="87" t="b">
        <v>0</v>
      </c>
      <c r="L707" s="87" t="b">
        <v>0</v>
      </c>
    </row>
    <row r="708" spans="1:12" ht="15">
      <c r="A708" s="87" t="s">
        <v>3026</v>
      </c>
      <c r="B708" s="87" t="s">
        <v>3153</v>
      </c>
      <c r="C708" s="87">
        <v>4</v>
      </c>
      <c r="D708" s="122">
        <v>0.0028623471761674963</v>
      </c>
      <c r="E708" s="122">
        <v>2.2332500095411003</v>
      </c>
      <c r="F708" s="87" t="s">
        <v>2930</v>
      </c>
      <c r="G708" s="87" t="b">
        <v>0</v>
      </c>
      <c r="H708" s="87" t="b">
        <v>0</v>
      </c>
      <c r="I708" s="87" t="b">
        <v>0</v>
      </c>
      <c r="J708" s="87" t="b">
        <v>0</v>
      </c>
      <c r="K708" s="87" t="b">
        <v>0</v>
      </c>
      <c r="L708" s="87" t="b">
        <v>0</v>
      </c>
    </row>
    <row r="709" spans="1:12" ht="15">
      <c r="A709" s="87" t="s">
        <v>3153</v>
      </c>
      <c r="B709" s="87" t="s">
        <v>3154</v>
      </c>
      <c r="C709" s="87">
        <v>4</v>
      </c>
      <c r="D709" s="122">
        <v>0.0028623471761674963</v>
      </c>
      <c r="E709" s="122">
        <v>2.631190018213138</v>
      </c>
      <c r="F709" s="87" t="s">
        <v>2930</v>
      </c>
      <c r="G709" s="87" t="b">
        <v>0</v>
      </c>
      <c r="H709" s="87" t="b">
        <v>0</v>
      </c>
      <c r="I709" s="87" t="b">
        <v>0</v>
      </c>
      <c r="J709" s="87" t="b">
        <v>0</v>
      </c>
      <c r="K709" s="87" t="b">
        <v>0</v>
      </c>
      <c r="L709" s="87" t="b">
        <v>0</v>
      </c>
    </row>
    <row r="710" spans="1:12" ht="15">
      <c r="A710" s="87" t="s">
        <v>3154</v>
      </c>
      <c r="B710" s="87" t="s">
        <v>3155</v>
      </c>
      <c r="C710" s="87">
        <v>4</v>
      </c>
      <c r="D710" s="122">
        <v>0.0028623471761674963</v>
      </c>
      <c r="E710" s="122">
        <v>2.631190018213138</v>
      </c>
      <c r="F710" s="87" t="s">
        <v>2930</v>
      </c>
      <c r="G710" s="87" t="b">
        <v>0</v>
      </c>
      <c r="H710" s="87" t="b">
        <v>0</v>
      </c>
      <c r="I710" s="87" t="b">
        <v>0</v>
      </c>
      <c r="J710" s="87" t="b">
        <v>0</v>
      </c>
      <c r="K710" s="87" t="b">
        <v>0</v>
      </c>
      <c r="L710" s="87" t="b">
        <v>0</v>
      </c>
    </row>
    <row r="711" spans="1:12" ht="15">
      <c r="A711" s="87" t="s">
        <v>3155</v>
      </c>
      <c r="B711" s="87" t="s">
        <v>3156</v>
      </c>
      <c r="C711" s="87">
        <v>4</v>
      </c>
      <c r="D711" s="122">
        <v>0.0028623471761674963</v>
      </c>
      <c r="E711" s="122">
        <v>2.631190018213138</v>
      </c>
      <c r="F711" s="87" t="s">
        <v>2930</v>
      </c>
      <c r="G711" s="87" t="b">
        <v>0</v>
      </c>
      <c r="H711" s="87" t="b">
        <v>0</v>
      </c>
      <c r="I711" s="87" t="b">
        <v>0</v>
      </c>
      <c r="J711" s="87" t="b">
        <v>0</v>
      </c>
      <c r="K711" s="87" t="b">
        <v>0</v>
      </c>
      <c r="L711" s="87" t="b">
        <v>0</v>
      </c>
    </row>
    <row r="712" spans="1:12" ht="15">
      <c r="A712" s="87" t="s">
        <v>3156</v>
      </c>
      <c r="B712" s="87" t="s">
        <v>3157</v>
      </c>
      <c r="C712" s="87">
        <v>4</v>
      </c>
      <c r="D712" s="122">
        <v>0.0028623471761674963</v>
      </c>
      <c r="E712" s="122">
        <v>2.631190018213138</v>
      </c>
      <c r="F712" s="87" t="s">
        <v>2930</v>
      </c>
      <c r="G712" s="87" t="b">
        <v>0</v>
      </c>
      <c r="H712" s="87" t="b">
        <v>0</v>
      </c>
      <c r="I712" s="87" t="b">
        <v>0</v>
      </c>
      <c r="J712" s="87" t="b">
        <v>0</v>
      </c>
      <c r="K712" s="87" t="b">
        <v>0</v>
      </c>
      <c r="L712" s="87" t="b">
        <v>0</v>
      </c>
    </row>
    <row r="713" spans="1:12" ht="15">
      <c r="A713" s="87" t="s">
        <v>3157</v>
      </c>
      <c r="B713" s="87" t="s">
        <v>3158</v>
      </c>
      <c r="C713" s="87">
        <v>4</v>
      </c>
      <c r="D713" s="122">
        <v>0.0028623471761674963</v>
      </c>
      <c r="E713" s="122">
        <v>2.631190018213138</v>
      </c>
      <c r="F713" s="87" t="s">
        <v>2930</v>
      </c>
      <c r="G713" s="87" t="b">
        <v>0</v>
      </c>
      <c r="H713" s="87" t="b">
        <v>0</v>
      </c>
      <c r="I713" s="87" t="b">
        <v>0</v>
      </c>
      <c r="J713" s="87" t="b">
        <v>0</v>
      </c>
      <c r="K713" s="87" t="b">
        <v>0</v>
      </c>
      <c r="L713" s="87" t="b">
        <v>0</v>
      </c>
    </row>
    <row r="714" spans="1:12" ht="15">
      <c r="A714" s="87" t="s">
        <v>3158</v>
      </c>
      <c r="B714" s="87" t="s">
        <v>2987</v>
      </c>
      <c r="C714" s="87">
        <v>4</v>
      </c>
      <c r="D714" s="122">
        <v>0.0028623471761674963</v>
      </c>
      <c r="E714" s="122">
        <v>1.427070035557213</v>
      </c>
      <c r="F714" s="87" t="s">
        <v>2930</v>
      </c>
      <c r="G714" s="87" t="b">
        <v>0</v>
      </c>
      <c r="H714" s="87" t="b">
        <v>0</v>
      </c>
      <c r="I714" s="87" t="b">
        <v>0</v>
      </c>
      <c r="J714" s="87" t="b">
        <v>0</v>
      </c>
      <c r="K714" s="87" t="b">
        <v>0</v>
      </c>
      <c r="L714" s="87" t="b">
        <v>0</v>
      </c>
    </row>
    <row r="715" spans="1:12" ht="15">
      <c r="A715" s="87" t="s">
        <v>3159</v>
      </c>
      <c r="B715" s="87" t="s">
        <v>3160</v>
      </c>
      <c r="C715" s="87">
        <v>4</v>
      </c>
      <c r="D715" s="122">
        <v>0.0028623471761674963</v>
      </c>
      <c r="E715" s="122">
        <v>2.631190018213138</v>
      </c>
      <c r="F715" s="87" t="s">
        <v>2930</v>
      </c>
      <c r="G715" s="87" t="b">
        <v>1</v>
      </c>
      <c r="H715" s="87" t="b">
        <v>0</v>
      </c>
      <c r="I715" s="87" t="b">
        <v>0</v>
      </c>
      <c r="J715" s="87" t="b">
        <v>0</v>
      </c>
      <c r="K715" s="87" t="b">
        <v>0</v>
      </c>
      <c r="L715" s="87" t="b">
        <v>0</v>
      </c>
    </row>
    <row r="716" spans="1:12" ht="15">
      <c r="A716" s="87" t="s">
        <v>3160</v>
      </c>
      <c r="B716" s="87" t="s">
        <v>3019</v>
      </c>
      <c r="C716" s="87">
        <v>4</v>
      </c>
      <c r="D716" s="122">
        <v>0.0028623471761674963</v>
      </c>
      <c r="E716" s="122">
        <v>2.1193066572342634</v>
      </c>
      <c r="F716" s="87" t="s">
        <v>2930</v>
      </c>
      <c r="G716" s="87" t="b">
        <v>0</v>
      </c>
      <c r="H716" s="87" t="b">
        <v>0</v>
      </c>
      <c r="I716" s="87" t="b">
        <v>0</v>
      </c>
      <c r="J716" s="87" t="b">
        <v>0</v>
      </c>
      <c r="K716" s="87" t="b">
        <v>0</v>
      </c>
      <c r="L716" s="87" t="b">
        <v>0</v>
      </c>
    </row>
    <row r="717" spans="1:12" ht="15">
      <c r="A717" s="87" t="s">
        <v>3019</v>
      </c>
      <c r="B717" s="87" t="s">
        <v>3038</v>
      </c>
      <c r="C717" s="87">
        <v>4</v>
      </c>
      <c r="D717" s="122">
        <v>0.0028623471761674963</v>
      </c>
      <c r="E717" s="122">
        <v>1.7671241391229011</v>
      </c>
      <c r="F717" s="87" t="s">
        <v>2930</v>
      </c>
      <c r="G717" s="87" t="b">
        <v>0</v>
      </c>
      <c r="H717" s="87" t="b">
        <v>0</v>
      </c>
      <c r="I717" s="87" t="b">
        <v>0</v>
      </c>
      <c r="J717" s="87" t="b">
        <v>0</v>
      </c>
      <c r="K717" s="87" t="b">
        <v>0</v>
      </c>
      <c r="L717" s="87" t="b">
        <v>0</v>
      </c>
    </row>
    <row r="718" spans="1:12" ht="15">
      <c r="A718" s="87" t="s">
        <v>3039</v>
      </c>
      <c r="B718" s="87" t="s">
        <v>3161</v>
      </c>
      <c r="C718" s="87">
        <v>4</v>
      </c>
      <c r="D718" s="122">
        <v>0.0028623471761674963</v>
      </c>
      <c r="E718" s="122">
        <v>2.2790075001017756</v>
      </c>
      <c r="F718" s="87" t="s">
        <v>2930</v>
      </c>
      <c r="G718" s="87" t="b">
        <v>0</v>
      </c>
      <c r="H718" s="87" t="b">
        <v>0</v>
      </c>
      <c r="I718" s="87" t="b">
        <v>0</v>
      </c>
      <c r="J718" s="87" t="b">
        <v>0</v>
      </c>
      <c r="K718" s="87" t="b">
        <v>0</v>
      </c>
      <c r="L718" s="87" t="b">
        <v>0</v>
      </c>
    </row>
    <row r="719" spans="1:12" ht="15">
      <c r="A719" s="87" t="s">
        <v>3161</v>
      </c>
      <c r="B719" s="87" t="s">
        <v>2987</v>
      </c>
      <c r="C719" s="87">
        <v>4</v>
      </c>
      <c r="D719" s="122">
        <v>0.0028623471761674963</v>
      </c>
      <c r="E719" s="122">
        <v>1.427070035557213</v>
      </c>
      <c r="F719" s="87" t="s">
        <v>2930</v>
      </c>
      <c r="G719" s="87" t="b">
        <v>0</v>
      </c>
      <c r="H719" s="87" t="b">
        <v>0</v>
      </c>
      <c r="I719" s="87" t="b">
        <v>0</v>
      </c>
      <c r="J719" s="87" t="b">
        <v>0</v>
      </c>
      <c r="K719" s="87" t="b">
        <v>0</v>
      </c>
      <c r="L719" s="87" t="b">
        <v>0</v>
      </c>
    </row>
    <row r="720" spans="1:12" ht="15">
      <c r="A720" s="87" t="s">
        <v>3035</v>
      </c>
      <c r="B720" s="87" t="s">
        <v>3122</v>
      </c>
      <c r="C720" s="87">
        <v>4</v>
      </c>
      <c r="D720" s="122">
        <v>0.0028623471761674963</v>
      </c>
      <c r="E720" s="122">
        <v>2.2790075001017756</v>
      </c>
      <c r="F720" s="87" t="s">
        <v>2930</v>
      </c>
      <c r="G720" s="87" t="b">
        <v>0</v>
      </c>
      <c r="H720" s="87" t="b">
        <v>0</v>
      </c>
      <c r="I720" s="87" t="b">
        <v>0</v>
      </c>
      <c r="J720" s="87" t="b">
        <v>0</v>
      </c>
      <c r="K720" s="87" t="b">
        <v>0</v>
      </c>
      <c r="L720" s="87" t="b">
        <v>0</v>
      </c>
    </row>
    <row r="721" spans="1:12" ht="15">
      <c r="A721" s="87" t="s">
        <v>3122</v>
      </c>
      <c r="B721" s="87" t="s">
        <v>2998</v>
      </c>
      <c r="C721" s="87">
        <v>4</v>
      </c>
      <c r="D721" s="122">
        <v>0.0028623471761674963</v>
      </c>
      <c r="E721" s="122">
        <v>1.4928873200468564</v>
      </c>
      <c r="F721" s="87" t="s">
        <v>2930</v>
      </c>
      <c r="G721" s="87" t="b">
        <v>0</v>
      </c>
      <c r="H721" s="87" t="b">
        <v>0</v>
      </c>
      <c r="I721" s="87" t="b">
        <v>0</v>
      </c>
      <c r="J721" s="87" t="b">
        <v>0</v>
      </c>
      <c r="K721" s="87" t="b">
        <v>0</v>
      </c>
      <c r="L721" s="87" t="b">
        <v>0</v>
      </c>
    </row>
    <row r="722" spans="1:12" ht="15">
      <c r="A722" s="87" t="s">
        <v>2996</v>
      </c>
      <c r="B722" s="87" t="s">
        <v>3162</v>
      </c>
      <c r="C722" s="87">
        <v>4</v>
      </c>
      <c r="D722" s="122">
        <v>0.0028623471761674963</v>
      </c>
      <c r="E722" s="122">
        <v>1.5430539295125867</v>
      </c>
      <c r="F722" s="87" t="s">
        <v>2930</v>
      </c>
      <c r="G722" s="87" t="b">
        <v>0</v>
      </c>
      <c r="H722" s="87" t="b">
        <v>0</v>
      </c>
      <c r="I722" s="87" t="b">
        <v>0</v>
      </c>
      <c r="J722" s="87" t="b">
        <v>0</v>
      </c>
      <c r="K722" s="87" t="b">
        <v>0</v>
      </c>
      <c r="L722" s="87" t="b">
        <v>0</v>
      </c>
    </row>
    <row r="723" spans="1:12" ht="15">
      <c r="A723" s="87" t="s">
        <v>3162</v>
      </c>
      <c r="B723" s="87" t="s">
        <v>3036</v>
      </c>
      <c r="C723" s="87">
        <v>4</v>
      </c>
      <c r="D723" s="122">
        <v>0.0028623471761674963</v>
      </c>
      <c r="E723" s="122">
        <v>2.2790075001017756</v>
      </c>
      <c r="F723" s="87" t="s">
        <v>2930</v>
      </c>
      <c r="G723" s="87" t="b">
        <v>0</v>
      </c>
      <c r="H723" s="87" t="b">
        <v>0</v>
      </c>
      <c r="I723" s="87" t="b">
        <v>0</v>
      </c>
      <c r="J723" s="87" t="b">
        <v>0</v>
      </c>
      <c r="K723" s="87" t="b">
        <v>0</v>
      </c>
      <c r="L723" s="87" t="b">
        <v>0</v>
      </c>
    </row>
    <row r="724" spans="1:12" ht="15">
      <c r="A724" s="87" t="s">
        <v>3209</v>
      </c>
      <c r="B724" s="87" t="s">
        <v>3112</v>
      </c>
      <c r="C724" s="87">
        <v>3</v>
      </c>
      <c r="D724" s="122">
        <v>0.0023565064424641226</v>
      </c>
      <c r="E724" s="122">
        <v>2.7561287548214377</v>
      </c>
      <c r="F724" s="87" t="s">
        <v>2930</v>
      </c>
      <c r="G724" s="87" t="b">
        <v>0</v>
      </c>
      <c r="H724" s="87" t="b">
        <v>0</v>
      </c>
      <c r="I724" s="87" t="b">
        <v>0</v>
      </c>
      <c r="J724" s="87" t="b">
        <v>0</v>
      </c>
      <c r="K724" s="87" t="b">
        <v>0</v>
      </c>
      <c r="L724" s="87" t="b">
        <v>0</v>
      </c>
    </row>
    <row r="725" spans="1:12" ht="15">
      <c r="A725" s="87" t="s">
        <v>3112</v>
      </c>
      <c r="B725" s="87" t="s">
        <v>3210</v>
      </c>
      <c r="C725" s="87">
        <v>3</v>
      </c>
      <c r="D725" s="122">
        <v>0.0023565064424641226</v>
      </c>
      <c r="E725" s="122">
        <v>2.631190018213138</v>
      </c>
      <c r="F725" s="87" t="s">
        <v>2930</v>
      </c>
      <c r="G725" s="87" t="b">
        <v>0</v>
      </c>
      <c r="H725" s="87" t="b">
        <v>0</v>
      </c>
      <c r="I725" s="87" t="b">
        <v>0</v>
      </c>
      <c r="J725" s="87" t="b">
        <v>0</v>
      </c>
      <c r="K725" s="87" t="b">
        <v>0</v>
      </c>
      <c r="L725" s="87" t="b">
        <v>0</v>
      </c>
    </row>
    <row r="726" spans="1:12" ht="15">
      <c r="A726" s="87" t="s">
        <v>3210</v>
      </c>
      <c r="B726" s="87" t="s">
        <v>3211</v>
      </c>
      <c r="C726" s="87">
        <v>3</v>
      </c>
      <c r="D726" s="122">
        <v>0.0023565064424641226</v>
      </c>
      <c r="E726" s="122">
        <v>2.7561287548214377</v>
      </c>
      <c r="F726" s="87" t="s">
        <v>2930</v>
      </c>
      <c r="G726" s="87" t="b">
        <v>0</v>
      </c>
      <c r="H726" s="87" t="b">
        <v>0</v>
      </c>
      <c r="I726" s="87" t="b">
        <v>0</v>
      </c>
      <c r="J726" s="87" t="b">
        <v>1</v>
      </c>
      <c r="K726" s="87" t="b">
        <v>0</v>
      </c>
      <c r="L726" s="87" t="b">
        <v>0</v>
      </c>
    </row>
    <row r="727" spans="1:12" ht="15">
      <c r="A727" s="87" t="s">
        <v>3211</v>
      </c>
      <c r="B727" s="87" t="s">
        <v>3212</v>
      </c>
      <c r="C727" s="87">
        <v>3</v>
      </c>
      <c r="D727" s="122">
        <v>0.0023565064424641226</v>
      </c>
      <c r="E727" s="122">
        <v>2.7561287548214377</v>
      </c>
      <c r="F727" s="87" t="s">
        <v>2930</v>
      </c>
      <c r="G727" s="87" t="b">
        <v>1</v>
      </c>
      <c r="H727" s="87" t="b">
        <v>0</v>
      </c>
      <c r="I727" s="87" t="b">
        <v>0</v>
      </c>
      <c r="J727" s="87" t="b">
        <v>0</v>
      </c>
      <c r="K727" s="87" t="b">
        <v>0</v>
      </c>
      <c r="L727" s="87" t="b">
        <v>0</v>
      </c>
    </row>
    <row r="728" spans="1:12" ht="15">
      <c r="A728" s="87" t="s">
        <v>3212</v>
      </c>
      <c r="B728" s="87" t="s">
        <v>3025</v>
      </c>
      <c r="C728" s="87">
        <v>3</v>
      </c>
      <c r="D728" s="122">
        <v>0.0023565064424641226</v>
      </c>
      <c r="E728" s="122">
        <v>2.1918573243828754</v>
      </c>
      <c r="F728" s="87" t="s">
        <v>2930</v>
      </c>
      <c r="G728" s="87" t="b">
        <v>0</v>
      </c>
      <c r="H728" s="87" t="b">
        <v>0</v>
      </c>
      <c r="I728" s="87" t="b">
        <v>0</v>
      </c>
      <c r="J728" s="87" t="b">
        <v>0</v>
      </c>
      <c r="K728" s="87" t="b">
        <v>1</v>
      </c>
      <c r="L728" s="87" t="b">
        <v>0</v>
      </c>
    </row>
    <row r="729" spans="1:12" ht="15">
      <c r="A729" s="87" t="s">
        <v>3025</v>
      </c>
      <c r="B729" s="87" t="s">
        <v>2988</v>
      </c>
      <c r="C729" s="87">
        <v>3</v>
      </c>
      <c r="D729" s="122">
        <v>0.0023565064424641226</v>
      </c>
      <c r="E729" s="122">
        <v>1.1374996620602824</v>
      </c>
      <c r="F729" s="87" t="s">
        <v>2930</v>
      </c>
      <c r="G729" s="87" t="b">
        <v>0</v>
      </c>
      <c r="H729" s="87" t="b">
        <v>1</v>
      </c>
      <c r="I729" s="87" t="b">
        <v>0</v>
      </c>
      <c r="J729" s="87" t="b">
        <v>0</v>
      </c>
      <c r="K729" s="87" t="b">
        <v>0</v>
      </c>
      <c r="L729" s="87" t="b">
        <v>0</v>
      </c>
    </row>
    <row r="730" spans="1:12" ht="15">
      <c r="A730" s="87" t="s">
        <v>2988</v>
      </c>
      <c r="B730" s="87" t="s">
        <v>2987</v>
      </c>
      <c r="C730" s="87">
        <v>3</v>
      </c>
      <c r="D730" s="122">
        <v>0.0023565064424641226</v>
      </c>
      <c r="E730" s="122">
        <v>0.31312668325037635</v>
      </c>
      <c r="F730" s="87" t="s">
        <v>2930</v>
      </c>
      <c r="G730" s="87" t="b">
        <v>0</v>
      </c>
      <c r="H730" s="87" t="b">
        <v>0</v>
      </c>
      <c r="I730" s="87" t="b">
        <v>0</v>
      </c>
      <c r="J730" s="87" t="b">
        <v>0</v>
      </c>
      <c r="K730" s="87" t="b">
        <v>0</v>
      </c>
      <c r="L730" s="87" t="b">
        <v>0</v>
      </c>
    </row>
    <row r="731" spans="1:12" ht="15">
      <c r="A731" s="87" t="s">
        <v>2996</v>
      </c>
      <c r="B731" s="87" t="s">
        <v>3007</v>
      </c>
      <c r="C731" s="87">
        <v>3</v>
      </c>
      <c r="D731" s="122">
        <v>0.0023565064424641226</v>
      </c>
      <c r="E731" s="122">
        <v>0.7191451885682679</v>
      </c>
      <c r="F731" s="87" t="s">
        <v>2930</v>
      </c>
      <c r="G731" s="87" t="b">
        <v>0</v>
      </c>
      <c r="H731" s="87" t="b">
        <v>0</v>
      </c>
      <c r="I731" s="87" t="b">
        <v>0</v>
      </c>
      <c r="J731" s="87" t="b">
        <v>0</v>
      </c>
      <c r="K731" s="87" t="b">
        <v>0</v>
      </c>
      <c r="L731" s="87" t="b">
        <v>0</v>
      </c>
    </row>
    <row r="732" spans="1:12" ht="15">
      <c r="A732" s="87" t="s">
        <v>3213</v>
      </c>
      <c r="B732" s="87" t="s">
        <v>3214</v>
      </c>
      <c r="C732" s="87">
        <v>3</v>
      </c>
      <c r="D732" s="122">
        <v>0.0023565064424641226</v>
      </c>
      <c r="E732" s="122">
        <v>2.7561287548214377</v>
      </c>
      <c r="F732" s="87" t="s">
        <v>2930</v>
      </c>
      <c r="G732" s="87" t="b">
        <v>0</v>
      </c>
      <c r="H732" s="87" t="b">
        <v>0</v>
      </c>
      <c r="I732" s="87" t="b">
        <v>0</v>
      </c>
      <c r="J732" s="87" t="b">
        <v>0</v>
      </c>
      <c r="K732" s="87" t="b">
        <v>0</v>
      </c>
      <c r="L732" s="87" t="b">
        <v>0</v>
      </c>
    </row>
    <row r="733" spans="1:12" ht="15">
      <c r="A733" s="87" t="s">
        <v>3214</v>
      </c>
      <c r="B733" s="87" t="s">
        <v>3215</v>
      </c>
      <c r="C733" s="87">
        <v>3</v>
      </c>
      <c r="D733" s="122">
        <v>0.0023565064424641226</v>
      </c>
      <c r="E733" s="122">
        <v>2.7561287548214377</v>
      </c>
      <c r="F733" s="87" t="s">
        <v>2930</v>
      </c>
      <c r="G733" s="87" t="b">
        <v>0</v>
      </c>
      <c r="H733" s="87" t="b">
        <v>0</v>
      </c>
      <c r="I733" s="87" t="b">
        <v>0</v>
      </c>
      <c r="J733" s="87" t="b">
        <v>0</v>
      </c>
      <c r="K733" s="87" t="b">
        <v>0</v>
      </c>
      <c r="L733" s="87" t="b">
        <v>0</v>
      </c>
    </row>
    <row r="734" spans="1:12" ht="15">
      <c r="A734" s="87" t="s">
        <v>3215</v>
      </c>
      <c r="B734" s="87" t="s">
        <v>3216</v>
      </c>
      <c r="C734" s="87">
        <v>3</v>
      </c>
      <c r="D734" s="122">
        <v>0.0023565064424641226</v>
      </c>
      <c r="E734" s="122">
        <v>2.7561287548214377</v>
      </c>
      <c r="F734" s="87" t="s">
        <v>2930</v>
      </c>
      <c r="G734" s="87" t="b">
        <v>0</v>
      </c>
      <c r="H734" s="87" t="b">
        <v>0</v>
      </c>
      <c r="I734" s="87" t="b">
        <v>0</v>
      </c>
      <c r="J734" s="87" t="b">
        <v>0</v>
      </c>
      <c r="K734" s="87" t="b">
        <v>0</v>
      </c>
      <c r="L734" s="87" t="b">
        <v>0</v>
      </c>
    </row>
    <row r="735" spans="1:12" ht="15">
      <c r="A735" s="87" t="s">
        <v>3216</v>
      </c>
      <c r="B735" s="87" t="s">
        <v>3217</v>
      </c>
      <c r="C735" s="87">
        <v>3</v>
      </c>
      <c r="D735" s="122">
        <v>0.0023565064424641226</v>
      </c>
      <c r="E735" s="122">
        <v>2.7561287548214377</v>
      </c>
      <c r="F735" s="87" t="s">
        <v>2930</v>
      </c>
      <c r="G735" s="87" t="b">
        <v>0</v>
      </c>
      <c r="H735" s="87" t="b">
        <v>0</v>
      </c>
      <c r="I735" s="87" t="b">
        <v>0</v>
      </c>
      <c r="J735" s="87" t="b">
        <v>0</v>
      </c>
      <c r="K735" s="87" t="b">
        <v>0</v>
      </c>
      <c r="L735" s="87" t="b">
        <v>0</v>
      </c>
    </row>
    <row r="736" spans="1:12" ht="15">
      <c r="A736" s="87" t="s">
        <v>3217</v>
      </c>
      <c r="B736" s="87" t="s">
        <v>3218</v>
      </c>
      <c r="C736" s="87">
        <v>3</v>
      </c>
      <c r="D736" s="122">
        <v>0.0023565064424641226</v>
      </c>
      <c r="E736" s="122">
        <v>2.7561287548214377</v>
      </c>
      <c r="F736" s="87" t="s">
        <v>2930</v>
      </c>
      <c r="G736" s="87" t="b">
        <v>0</v>
      </c>
      <c r="H736" s="87" t="b">
        <v>0</v>
      </c>
      <c r="I736" s="87" t="b">
        <v>0</v>
      </c>
      <c r="J736" s="87" t="b">
        <v>0</v>
      </c>
      <c r="K736" s="87" t="b">
        <v>0</v>
      </c>
      <c r="L736" s="87" t="b">
        <v>0</v>
      </c>
    </row>
    <row r="737" spans="1:12" ht="15">
      <c r="A737" s="87" t="s">
        <v>3218</v>
      </c>
      <c r="B737" s="87" t="s">
        <v>2988</v>
      </c>
      <c r="C737" s="87">
        <v>3</v>
      </c>
      <c r="D737" s="122">
        <v>0.0023565064424641226</v>
      </c>
      <c r="E737" s="122">
        <v>1.7017710924988452</v>
      </c>
      <c r="F737" s="87" t="s">
        <v>2930</v>
      </c>
      <c r="G737" s="87" t="b">
        <v>0</v>
      </c>
      <c r="H737" s="87" t="b">
        <v>0</v>
      </c>
      <c r="I737" s="87" t="b">
        <v>0</v>
      </c>
      <c r="J737" s="87" t="b">
        <v>0</v>
      </c>
      <c r="K737" s="87" t="b">
        <v>0</v>
      </c>
      <c r="L737" s="87" t="b">
        <v>0</v>
      </c>
    </row>
    <row r="738" spans="1:12" ht="15">
      <c r="A738" s="87" t="s">
        <v>3001</v>
      </c>
      <c r="B738" s="87" t="s">
        <v>3219</v>
      </c>
      <c r="C738" s="87">
        <v>3</v>
      </c>
      <c r="D738" s="122">
        <v>0.0023565064424641226</v>
      </c>
      <c r="E738" s="122">
        <v>2.631190018213138</v>
      </c>
      <c r="F738" s="87" t="s">
        <v>2930</v>
      </c>
      <c r="G738" s="87" t="b">
        <v>0</v>
      </c>
      <c r="H738" s="87" t="b">
        <v>0</v>
      </c>
      <c r="I738" s="87" t="b">
        <v>0</v>
      </c>
      <c r="J738" s="87" t="b">
        <v>0</v>
      </c>
      <c r="K738" s="87" t="b">
        <v>0</v>
      </c>
      <c r="L738" s="87" t="b">
        <v>0</v>
      </c>
    </row>
    <row r="739" spans="1:12" ht="15">
      <c r="A739" s="87" t="s">
        <v>3219</v>
      </c>
      <c r="B739" s="87" t="s">
        <v>3066</v>
      </c>
      <c r="C739" s="87">
        <v>3</v>
      </c>
      <c r="D739" s="122">
        <v>0.0023565064424641226</v>
      </c>
      <c r="E739" s="122">
        <v>2.7561287548214377</v>
      </c>
      <c r="F739" s="87" t="s">
        <v>2930</v>
      </c>
      <c r="G739" s="87" t="b">
        <v>0</v>
      </c>
      <c r="H739" s="87" t="b">
        <v>0</v>
      </c>
      <c r="I739" s="87" t="b">
        <v>0</v>
      </c>
      <c r="J739" s="87" t="b">
        <v>0</v>
      </c>
      <c r="K739" s="87" t="b">
        <v>0</v>
      </c>
      <c r="L739" s="87" t="b">
        <v>0</v>
      </c>
    </row>
    <row r="740" spans="1:12" ht="15">
      <c r="A740" s="87" t="s">
        <v>3066</v>
      </c>
      <c r="B740" s="87" t="s">
        <v>3220</v>
      </c>
      <c r="C740" s="87">
        <v>3</v>
      </c>
      <c r="D740" s="122">
        <v>0.0023565064424641226</v>
      </c>
      <c r="E740" s="122">
        <v>2.7561287548214377</v>
      </c>
      <c r="F740" s="87" t="s">
        <v>2930</v>
      </c>
      <c r="G740" s="87" t="b">
        <v>0</v>
      </c>
      <c r="H740" s="87" t="b">
        <v>0</v>
      </c>
      <c r="I740" s="87" t="b">
        <v>0</v>
      </c>
      <c r="J740" s="87" t="b">
        <v>0</v>
      </c>
      <c r="K740" s="87" t="b">
        <v>0</v>
      </c>
      <c r="L740" s="87" t="b">
        <v>0</v>
      </c>
    </row>
    <row r="741" spans="1:12" ht="15">
      <c r="A741" s="87" t="s">
        <v>3220</v>
      </c>
      <c r="B741" s="87" t="s">
        <v>3221</v>
      </c>
      <c r="C741" s="87">
        <v>3</v>
      </c>
      <c r="D741" s="122">
        <v>0.0023565064424641226</v>
      </c>
      <c r="E741" s="122">
        <v>2.7561287548214377</v>
      </c>
      <c r="F741" s="87" t="s">
        <v>2930</v>
      </c>
      <c r="G741" s="87" t="b">
        <v>0</v>
      </c>
      <c r="H741" s="87" t="b">
        <v>0</v>
      </c>
      <c r="I741" s="87" t="b">
        <v>0</v>
      </c>
      <c r="J741" s="87" t="b">
        <v>0</v>
      </c>
      <c r="K741" s="87" t="b">
        <v>0</v>
      </c>
      <c r="L741" s="87" t="b">
        <v>0</v>
      </c>
    </row>
    <row r="742" spans="1:12" ht="15">
      <c r="A742" s="87" t="s">
        <v>3221</v>
      </c>
      <c r="B742" s="87" t="s">
        <v>2987</v>
      </c>
      <c r="C742" s="87">
        <v>3</v>
      </c>
      <c r="D742" s="122">
        <v>0.0023565064424641226</v>
      </c>
      <c r="E742" s="122">
        <v>1.4270700355572132</v>
      </c>
      <c r="F742" s="87" t="s">
        <v>2930</v>
      </c>
      <c r="G742" s="87" t="b">
        <v>0</v>
      </c>
      <c r="H742" s="87" t="b">
        <v>0</v>
      </c>
      <c r="I742" s="87" t="b">
        <v>0</v>
      </c>
      <c r="J742" s="87" t="b">
        <v>0</v>
      </c>
      <c r="K742" s="87" t="b">
        <v>0</v>
      </c>
      <c r="L742" s="87" t="b">
        <v>0</v>
      </c>
    </row>
    <row r="743" spans="1:12" ht="15">
      <c r="A743" s="87" t="s">
        <v>2996</v>
      </c>
      <c r="B743" s="87" t="s">
        <v>3222</v>
      </c>
      <c r="C743" s="87">
        <v>3</v>
      </c>
      <c r="D743" s="122">
        <v>0.0023565064424641226</v>
      </c>
      <c r="E743" s="122">
        <v>1.5430539295125867</v>
      </c>
      <c r="F743" s="87" t="s">
        <v>2930</v>
      </c>
      <c r="G743" s="87" t="b">
        <v>0</v>
      </c>
      <c r="H743" s="87" t="b">
        <v>0</v>
      </c>
      <c r="I743" s="87" t="b">
        <v>0</v>
      </c>
      <c r="J743" s="87" t="b">
        <v>0</v>
      </c>
      <c r="K743" s="87" t="b">
        <v>0</v>
      </c>
      <c r="L743" s="87" t="b">
        <v>0</v>
      </c>
    </row>
    <row r="744" spans="1:12" ht="15">
      <c r="A744" s="87" t="s">
        <v>2989</v>
      </c>
      <c r="B744" s="87" t="s">
        <v>3150</v>
      </c>
      <c r="C744" s="87">
        <v>2</v>
      </c>
      <c r="D744" s="122">
        <v>0.0017680846072935762</v>
      </c>
      <c r="E744" s="122">
        <v>1.0514064215963277</v>
      </c>
      <c r="F744" s="87" t="s">
        <v>2930</v>
      </c>
      <c r="G744" s="87" t="b">
        <v>0</v>
      </c>
      <c r="H744" s="87" t="b">
        <v>0</v>
      </c>
      <c r="I744" s="87" t="b">
        <v>0</v>
      </c>
      <c r="J744" s="87" t="b">
        <v>0</v>
      </c>
      <c r="K744" s="87" t="b">
        <v>0</v>
      </c>
      <c r="L744" s="87" t="b">
        <v>0</v>
      </c>
    </row>
    <row r="745" spans="1:12" ht="15">
      <c r="A745" s="87" t="s">
        <v>3150</v>
      </c>
      <c r="B745" s="87" t="s">
        <v>3017</v>
      </c>
      <c r="C745" s="87">
        <v>2</v>
      </c>
      <c r="D745" s="122">
        <v>0.0017680846072935762</v>
      </c>
      <c r="E745" s="122">
        <v>2.631190018213138</v>
      </c>
      <c r="F745" s="87" t="s">
        <v>2930</v>
      </c>
      <c r="G745" s="87" t="b">
        <v>0</v>
      </c>
      <c r="H745" s="87" t="b">
        <v>0</v>
      </c>
      <c r="I745" s="87" t="b">
        <v>0</v>
      </c>
      <c r="J745" s="87" t="b">
        <v>0</v>
      </c>
      <c r="K745" s="87" t="b">
        <v>0</v>
      </c>
      <c r="L745" s="87" t="b">
        <v>0</v>
      </c>
    </row>
    <row r="746" spans="1:12" ht="15">
      <c r="A746" s="87" t="s">
        <v>3017</v>
      </c>
      <c r="B746" s="87" t="s">
        <v>3346</v>
      </c>
      <c r="C746" s="87">
        <v>2</v>
      </c>
      <c r="D746" s="122">
        <v>0.0017680846072935762</v>
      </c>
      <c r="E746" s="122">
        <v>2.932220013877119</v>
      </c>
      <c r="F746" s="87" t="s">
        <v>2930</v>
      </c>
      <c r="G746" s="87" t="b">
        <v>0</v>
      </c>
      <c r="H746" s="87" t="b">
        <v>0</v>
      </c>
      <c r="I746" s="87" t="b">
        <v>0</v>
      </c>
      <c r="J746" s="87" t="b">
        <v>0</v>
      </c>
      <c r="K746" s="87" t="b">
        <v>0</v>
      </c>
      <c r="L746" s="87" t="b">
        <v>0</v>
      </c>
    </row>
    <row r="747" spans="1:12" ht="15">
      <c r="A747" s="87" t="s">
        <v>3346</v>
      </c>
      <c r="B747" s="87" t="s">
        <v>3347</v>
      </c>
      <c r="C747" s="87">
        <v>2</v>
      </c>
      <c r="D747" s="122">
        <v>0.0017680846072935762</v>
      </c>
      <c r="E747" s="122">
        <v>2.932220013877119</v>
      </c>
      <c r="F747" s="87" t="s">
        <v>2930</v>
      </c>
      <c r="G747" s="87" t="b">
        <v>0</v>
      </c>
      <c r="H747" s="87" t="b">
        <v>0</v>
      </c>
      <c r="I747" s="87" t="b">
        <v>0</v>
      </c>
      <c r="J747" s="87" t="b">
        <v>0</v>
      </c>
      <c r="K747" s="87" t="b">
        <v>0</v>
      </c>
      <c r="L747" s="87" t="b">
        <v>0</v>
      </c>
    </row>
    <row r="748" spans="1:12" ht="15">
      <c r="A748" s="87" t="s">
        <v>3347</v>
      </c>
      <c r="B748" s="87" t="s">
        <v>3006</v>
      </c>
      <c r="C748" s="87">
        <v>2</v>
      </c>
      <c r="D748" s="122">
        <v>0.0017680846072935762</v>
      </c>
      <c r="E748" s="122">
        <v>2.932220013877119</v>
      </c>
      <c r="F748" s="87" t="s">
        <v>2930</v>
      </c>
      <c r="G748" s="87" t="b">
        <v>0</v>
      </c>
      <c r="H748" s="87" t="b">
        <v>0</v>
      </c>
      <c r="I748" s="87" t="b">
        <v>0</v>
      </c>
      <c r="J748" s="87" t="b">
        <v>0</v>
      </c>
      <c r="K748" s="87" t="b">
        <v>0</v>
      </c>
      <c r="L748" s="87" t="b">
        <v>0</v>
      </c>
    </row>
    <row r="749" spans="1:12" ht="15">
      <c r="A749" s="87" t="s">
        <v>3006</v>
      </c>
      <c r="B749" s="87" t="s">
        <v>3348</v>
      </c>
      <c r="C749" s="87">
        <v>2</v>
      </c>
      <c r="D749" s="122">
        <v>0.0017680846072935762</v>
      </c>
      <c r="E749" s="122">
        <v>2.932220013877119</v>
      </c>
      <c r="F749" s="87" t="s">
        <v>2930</v>
      </c>
      <c r="G749" s="87" t="b">
        <v>0</v>
      </c>
      <c r="H749" s="87" t="b">
        <v>0</v>
      </c>
      <c r="I749" s="87" t="b">
        <v>0</v>
      </c>
      <c r="J749" s="87" t="b">
        <v>1</v>
      </c>
      <c r="K749" s="87" t="b">
        <v>0</v>
      </c>
      <c r="L749" s="87" t="b">
        <v>0</v>
      </c>
    </row>
    <row r="750" spans="1:12" ht="15">
      <c r="A750" s="87" t="s">
        <v>3348</v>
      </c>
      <c r="B750" s="87" t="s">
        <v>3349</v>
      </c>
      <c r="C750" s="87">
        <v>2</v>
      </c>
      <c r="D750" s="122">
        <v>0.0017680846072935762</v>
      </c>
      <c r="E750" s="122">
        <v>2.932220013877119</v>
      </c>
      <c r="F750" s="87" t="s">
        <v>2930</v>
      </c>
      <c r="G750" s="87" t="b">
        <v>1</v>
      </c>
      <c r="H750" s="87" t="b">
        <v>0</v>
      </c>
      <c r="I750" s="87" t="b">
        <v>0</v>
      </c>
      <c r="J750" s="87" t="b">
        <v>0</v>
      </c>
      <c r="K750" s="87" t="b">
        <v>0</v>
      </c>
      <c r="L750" s="87" t="b">
        <v>0</v>
      </c>
    </row>
    <row r="751" spans="1:12" ht="15">
      <c r="A751" s="87" t="s">
        <v>3349</v>
      </c>
      <c r="B751" s="87" t="s">
        <v>432</v>
      </c>
      <c r="C751" s="87">
        <v>2</v>
      </c>
      <c r="D751" s="122">
        <v>0.0017680846072935762</v>
      </c>
      <c r="E751" s="122">
        <v>2.932220013877119</v>
      </c>
      <c r="F751" s="87" t="s">
        <v>2930</v>
      </c>
      <c r="G751" s="87" t="b">
        <v>0</v>
      </c>
      <c r="H751" s="87" t="b">
        <v>0</v>
      </c>
      <c r="I751" s="87" t="b">
        <v>0</v>
      </c>
      <c r="J751" s="87" t="b">
        <v>0</v>
      </c>
      <c r="K751" s="87" t="b">
        <v>0</v>
      </c>
      <c r="L751" s="87" t="b">
        <v>0</v>
      </c>
    </row>
    <row r="752" spans="1:12" ht="15">
      <c r="A752" s="87" t="s">
        <v>432</v>
      </c>
      <c r="B752" s="87" t="s">
        <v>2987</v>
      </c>
      <c r="C752" s="87">
        <v>2</v>
      </c>
      <c r="D752" s="122">
        <v>0.0017680846072935762</v>
      </c>
      <c r="E752" s="122">
        <v>1.427070035557213</v>
      </c>
      <c r="F752" s="87" t="s">
        <v>2930</v>
      </c>
      <c r="G752" s="87" t="b">
        <v>0</v>
      </c>
      <c r="H752" s="87" t="b">
        <v>0</v>
      </c>
      <c r="I752" s="87" t="b">
        <v>0</v>
      </c>
      <c r="J752" s="87" t="b">
        <v>0</v>
      </c>
      <c r="K752" s="87" t="b">
        <v>0</v>
      </c>
      <c r="L752" s="87" t="b">
        <v>0</v>
      </c>
    </row>
    <row r="753" spans="1:12" ht="15">
      <c r="A753" s="87" t="s">
        <v>2986</v>
      </c>
      <c r="B753" s="87" t="s">
        <v>2994</v>
      </c>
      <c r="C753" s="87">
        <v>2</v>
      </c>
      <c r="D753" s="122">
        <v>0.0017680846072935762</v>
      </c>
      <c r="E753" s="122">
        <v>-0.16607752261757858</v>
      </c>
      <c r="F753" s="87" t="s">
        <v>2930</v>
      </c>
      <c r="G753" s="87" t="b">
        <v>0</v>
      </c>
      <c r="H753" s="87" t="b">
        <v>0</v>
      </c>
      <c r="I753" s="87" t="b">
        <v>0</v>
      </c>
      <c r="J753" s="87" t="b">
        <v>0</v>
      </c>
      <c r="K753" s="87" t="b">
        <v>0</v>
      </c>
      <c r="L753" s="87" t="b">
        <v>0</v>
      </c>
    </row>
    <row r="754" spans="1:12" ht="15">
      <c r="A754" s="87" t="s">
        <v>2994</v>
      </c>
      <c r="B754" s="87" t="s">
        <v>3350</v>
      </c>
      <c r="C754" s="87">
        <v>2</v>
      </c>
      <c r="D754" s="122">
        <v>0.0017680846072935762</v>
      </c>
      <c r="E754" s="122">
        <v>1.4137060739992315</v>
      </c>
      <c r="F754" s="87" t="s">
        <v>2930</v>
      </c>
      <c r="G754" s="87" t="b">
        <v>0</v>
      </c>
      <c r="H754" s="87" t="b">
        <v>0</v>
      </c>
      <c r="I754" s="87" t="b">
        <v>0</v>
      </c>
      <c r="J754" s="87" t="b">
        <v>0</v>
      </c>
      <c r="K754" s="87" t="b">
        <v>0</v>
      </c>
      <c r="L754" s="87" t="b">
        <v>0</v>
      </c>
    </row>
    <row r="755" spans="1:12" ht="15">
      <c r="A755" s="87" t="s">
        <v>3350</v>
      </c>
      <c r="B755" s="87" t="s">
        <v>2998</v>
      </c>
      <c r="C755" s="87">
        <v>2</v>
      </c>
      <c r="D755" s="122">
        <v>0.0017680846072935762</v>
      </c>
      <c r="E755" s="122">
        <v>1.4928873200468564</v>
      </c>
      <c r="F755" s="87" t="s">
        <v>2930</v>
      </c>
      <c r="G755" s="87" t="b">
        <v>0</v>
      </c>
      <c r="H755" s="87" t="b">
        <v>0</v>
      </c>
      <c r="I755" s="87" t="b">
        <v>0</v>
      </c>
      <c r="J755" s="87" t="b">
        <v>0</v>
      </c>
      <c r="K755" s="87" t="b">
        <v>0</v>
      </c>
      <c r="L755" s="87" t="b">
        <v>0</v>
      </c>
    </row>
    <row r="756" spans="1:12" ht="15">
      <c r="A756" s="87" t="s">
        <v>3004</v>
      </c>
      <c r="B756" s="87" t="s">
        <v>2991</v>
      </c>
      <c r="C756" s="87">
        <v>2</v>
      </c>
      <c r="D756" s="122">
        <v>0.0017680846072935762</v>
      </c>
      <c r="E756" s="122">
        <v>0.6592187418133815</v>
      </c>
      <c r="F756" s="87" t="s">
        <v>2930</v>
      </c>
      <c r="G756" s="87" t="b">
        <v>0</v>
      </c>
      <c r="H756" s="87" t="b">
        <v>0</v>
      </c>
      <c r="I756" s="87" t="b">
        <v>0</v>
      </c>
      <c r="J756" s="87" t="b">
        <v>0</v>
      </c>
      <c r="K756" s="87" t="b">
        <v>0</v>
      </c>
      <c r="L756" s="87" t="b">
        <v>0</v>
      </c>
    </row>
    <row r="757" spans="1:12" ht="15">
      <c r="A757" s="87" t="s">
        <v>2991</v>
      </c>
      <c r="B757" s="87" t="s">
        <v>3011</v>
      </c>
      <c r="C757" s="87">
        <v>2</v>
      </c>
      <c r="D757" s="122">
        <v>0.0017680846072935762</v>
      </c>
      <c r="E757" s="122">
        <v>0.6178260566551563</v>
      </c>
      <c r="F757" s="87" t="s">
        <v>2930</v>
      </c>
      <c r="G757" s="87" t="b">
        <v>0</v>
      </c>
      <c r="H757" s="87" t="b">
        <v>0</v>
      </c>
      <c r="I757" s="87" t="b">
        <v>0</v>
      </c>
      <c r="J757" s="87" t="b">
        <v>0</v>
      </c>
      <c r="K757" s="87" t="b">
        <v>0</v>
      </c>
      <c r="L757" s="87" t="b">
        <v>0</v>
      </c>
    </row>
    <row r="758" spans="1:12" ht="15">
      <c r="A758" s="87" t="s">
        <v>3011</v>
      </c>
      <c r="B758" s="87" t="s">
        <v>3012</v>
      </c>
      <c r="C758" s="87">
        <v>2</v>
      </c>
      <c r="D758" s="122">
        <v>0.0017680846072935762</v>
      </c>
      <c r="E758" s="122">
        <v>1.0237349949984693</v>
      </c>
      <c r="F758" s="87" t="s">
        <v>2930</v>
      </c>
      <c r="G758" s="87" t="b">
        <v>0</v>
      </c>
      <c r="H758" s="87" t="b">
        <v>0</v>
      </c>
      <c r="I758" s="87" t="b">
        <v>0</v>
      </c>
      <c r="J758" s="87" t="b">
        <v>0</v>
      </c>
      <c r="K758" s="87" t="b">
        <v>0</v>
      </c>
      <c r="L758" s="87" t="b">
        <v>0</v>
      </c>
    </row>
    <row r="759" spans="1:12" ht="15">
      <c r="A759" s="87" t="s">
        <v>3012</v>
      </c>
      <c r="B759" s="87" t="s">
        <v>3351</v>
      </c>
      <c r="C759" s="87">
        <v>2</v>
      </c>
      <c r="D759" s="122">
        <v>0.0017680846072935762</v>
      </c>
      <c r="E759" s="122">
        <v>2.2790075001017756</v>
      </c>
      <c r="F759" s="87" t="s">
        <v>2930</v>
      </c>
      <c r="G759" s="87" t="b">
        <v>0</v>
      </c>
      <c r="H759" s="87" t="b">
        <v>0</v>
      </c>
      <c r="I759" s="87" t="b">
        <v>0</v>
      </c>
      <c r="J759" s="87" t="b">
        <v>0</v>
      </c>
      <c r="K759" s="87" t="b">
        <v>0</v>
      </c>
      <c r="L759" s="87" t="b">
        <v>0</v>
      </c>
    </row>
    <row r="760" spans="1:12" ht="15">
      <c r="A760" s="87" t="s">
        <v>3351</v>
      </c>
      <c r="B760" s="87" t="s">
        <v>3352</v>
      </c>
      <c r="C760" s="87">
        <v>2</v>
      </c>
      <c r="D760" s="122">
        <v>0.0017680846072935762</v>
      </c>
      <c r="E760" s="122">
        <v>2.932220013877119</v>
      </c>
      <c r="F760" s="87" t="s">
        <v>2930</v>
      </c>
      <c r="G760" s="87" t="b">
        <v>0</v>
      </c>
      <c r="H760" s="87" t="b">
        <v>0</v>
      </c>
      <c r="I760" s="87" t="b">
        <v>0</v>
      </c>
      <c r="J760" s="87" t="b">
        <v>0</v>
      </c>
      <c r="K760" s="87" t="b">
        <v>0</v>
      </c>
      <c r="L760" s="87" t="b">
        <v>0</v>
      </c>
    </row>
    <row r="761" spans="1:12" ht="15">
      <c r="A761" s="87" t="s">
        <v>3356</v>
      </c>
      <c r="B761" s="87" t="s">
        <v>3357</v>
      </c>
      <c r="C761" s="87">
        <v>2</v>
      </c>
      <c r="D761" s="122">
        <v>0.0017680846072935762</v>
      </c>
      <c r="E761" s="122">
        <v>2.932220013877119</v>
      </c>
      <c r="F761" s="87" t="s">
        <v>2930</v>
      </c>
      <c r="G761" s="87" t="b">
        <v>0</v>
      </c>
      <c r="H761" s="87" t="b">
        <v>0</v>
      </c>
      <c r="I761" s="87" t="b">
        <v>0</v>
      </c>
      <c r="J761" s="87" t="b">
        <v>0</v>
      </c>
      <c r="K761" s="87" t="b">
        <v>0</v>
      </c>
      <c r="L761" s="87" t="b">
        <v>0</v>
      </c>
    </row>
    <row r="762" spans="1:12" ht="15">
      <c r="A762" s="87" t="s">
        <v>3357</v>
      </c>
      <c r="B762" s="87" t="s">
        <v>3150</v>
      </c>
      <c r="C762" s="87">
        <v>2</v>
      </c>
      <c r="D762" s="122">
        <v>0.0017680846072935762</v>
      </c>
      <c r="E762" s="122">
        <v>2.631190018213138</v>
      </c>
      <c r="F762" s="87" t="s">
        <v>2930</v>
      </c>
      <c r="G762" s="87" t="b">
        <v>0</v>
      </c>
      <c r="H762" s="87" t="b">
        <v>0</v>
      </c>
      <c r="I762" s="87" t="b">
        <v>0</v>
      </c>
      <c r="J762" s="87" t="b">
        <v>0</v>
      </c>
      <c r="K762" s="87" t="b">
        <v>0</v>
      </c>
      <c r="L762" s="87" t="b">
        <v>0</v>
      </c>
    </row>
    <row r="763" spans="1:12" ht="15">
      <c r="A763" s="87" t="s">
        <v>3150</v>
      </c>
      <c r="B763" s="87" t="s">
        <v>3358</v>
      </c>
      <c r="C763" s="87">
        <v>2</v>
      </c>
      <c r="D763" s="122">
        <v>0.0017680846072935762</v>
      </c>
      <c r="E763" s="122">
        <v>2.631190018213138</v>
      </c>
      <c r="F763" s="87" t="s">
        <v>2930</v>
      </c>
      <c r="G763" s="87" t="b">
        <v>0</v>
      </c>
      <c r="H763" s="87" t="b">
        <v>0</v>
      </c>
      <c r="I763" s="87" t="b">
        <v>0</v>
      </c>
      <c r="J763" s="87" t="b">
        <v>0</v>
      </c>
      <c r="K763" s="87" t="b">
        <v>0</v>
      </c>
      <c r="L763" s="87" t="b">
        <v>0</v>
      </c>
    </row>
    <row r="764" spans="1:12" ht="15">
      <c r="A764" s="87" t="s">
        <v>3358</v>
      </c>
      <c r="B764" s="87" t="s">
        <v>3359</v>
      </c>
      <c r="C764" s="87">
        <v>2</v>
      </c>
      <c r="D764" s="122">
        <v>0.0017680846072935762</v>
      </c>
      <c r="E764" s="122">
        <v>2.932220013877119</v>
      </c>
      <c r="F764" s="87" t="s">
        <v>2930</v>
      </c>
      <c r="G764" s="87" t="b">
        <v>0</v>
      </c>
      <c r="H764" s="87" t="b">
        <v>0</v>
      </c>
      <c r="I764" s="87" t="b">
        <v>0</v>
      </c>
      <c r="J764" s="87" t="b">
        <v>0</v>
      </c>
      <c r="K764" s="87" t="b">
        <v>0</v>
      </c>
      <c r="L764" s="87" t="b">
        <v>0</v>
      </c>
    </row>
    <row r="765" spans="1:12" ht="15">
      <c r="A765" s="87" t="s">
        <v>3359</v>
      </c>
      <c r="B765" s="87" t="s">
        <v>3360</v>
      </c>
      <c r="C765" s="87">
        <v>2</v>
      </c>
      <c r="D765" s="122">
        <v>0.0017680846072935762</v>
      </c>
      <c r="E765" s="122">
        <v>2.932220013877119</v>
      </c>
      <c r="F765" s="87" t="s">
        <v>2930</v>
      </c>
      <c r="G765" s="87" t="b">
        <v>0</v>
      </c>
      <c r="H765" s="87" t="b">
        <v>0</v>
      </c>
      <c r="I765" s="87" t="b">
        <v>0</v>
      </c>
      <c r="J765" s="87" t="b">
        <v>0</v>
      </c>
      <c r="K765" s="87" t="b">
        <v>0</v>
      </c>
      <c r="L765" s="87" t="b">
        <v>0</v>
      </c>
    </row>
    <row r="766" spans="1:12" ht="15">
      <c r="A766" s="87" t="s">
        <v>3360</v>
      </c>
      <c r="B766" s="87" t="s">
        <v>3361</v>
      </c>
      <c r="C766" s="87">
        <v>2</v>
      </c>
      <c r="D766" s="122">
        <v>0.0017680846072935762</v>
      </c>
      <c r="E766" s="122">
        <v>2.932220013877119</v>
      </c>
      <c r="F766" s="87" t="s">
        <v>2930</v>
      </c>
      <c r="G766" s="87" t="b">
        <v>0</v>
      </c>
      <c r="H766" s="87" t="b">
        <v>0</v>
      </c>
      <c r="I766" s="87" t="b">
        <v>0</v>
      </c>
      <c r="J766" s="87" t="b">
        <v>0</v>
      </c>
      <c r="K766" s="87" t="b">
        <v>0</v>
      </c>
      <c r="L766" s="87" t="b">
        <v>0</v>
      </c>
    </row>
    <row r="767" spans="1:12" ht="15">
      <c r="A767" s="87" t="s">
        <v>3361</v>
      </c>
      <c r="B767" s="87" t="s">
        <v>3362</v>
      </c>
      <c r="C767" s="87">
        <v>2</v>
      </c>
      <c r="D767" s="122">
        <v>0.0017680846072935762</v>
      </c>
      <c r="E767" s="122">
        <v>2.932220013877119</v>
      </c>
      <c r="F767" s="87" t="s">
        <v>2930</v>
      </c>
      <c r="G767" s="87" t="b">
        <v>0</v>
      </c>
      <c r="H767" s="87" t="b">
        <v>0</v>
      </c>
      <c r="I767" s="87" t="b">
        <v>0</v>
      </c>
      <c r="J767" s="87" t="b">
        <v>0</v>
      </c>
      <c r="K767" s="87" t="b">
        <v>0</v>
      </c>
      <c r="L767" s="87" t="b">
        <v>0</v>
      </c>
    </row>
    <row r="768" spans="1:12" ht="15">
      <c r="A768" s="87" t="s">
        <v>3362</v>
      </c>
      <c r="B768" s="87" t="s">
        <v>2998</v>
      </c>
      <c r="C768" s="87">
        <v>2</v>
      </c>
      <c r="D768" s="122">
        <v>0.0017680846072935762</v>
      </c>
      <c r="E768" s="122">
        <v>1.4928873200468564</v>
      </c>
      <c r="F768" s="87" t="s">
        <v>2930</v>
      </c>
      <c r="G768" s="87" t="b">
        <v>0</v>
      </c>
      <c r="H768" s="87" t="b">
        <v>0</v>
      </c>
      <c r="I768" s="87" t="b">
        <v>0</v>
      </c>
      <c r="J768" s="87" t="b">
        <v>0</v>
      </c>
      <c r="K768" s="87" t="b">
        <v>0</v>
      </c>
      <c r="L768" s="87" t="b">
        <v>0</v>
      </c>
    </row>
    <row r="769" spans="1:12" ht="15">
      <c r="A769" s="87" t="s">
        <v>3004</v>
      </c>
      <c r="B769" s="87" t="s">
        <v>2992</v>
      </c>
      <c r="C769" s="87">
        <v>2</v>
      </c>
      <c r="D769" s="122">
        <v>0.0017680846072935762</v>
      </c>
      <c r="E769" s="122">
        <v>0.6709571450846256</v>
      </c>
      <c r="F769" s="87" t="s">
        <v>2930</v>
      </c>
      <c r="G769" s="87" t="b">
        <v>0</v>
      </c>
      <c r="H769" s="87" t="b">
        <v>0</v>
      </c>
      <c r="I769" s="87" t="b">
        <v>0</v>
      </c>
      <c r="J769" s="87" t="b">
        <v>0</v>
      </c>
      <c r="K769" s="87" t="b">
        <v>0</v>
      </c>
      <c r="L769" s="87" t="b">
        <v>0</v>
      </c>
    </row>
    <row r="770" spans="1:12" ht="15">
      <c r="A770" s="87" t="s">
        <v>2995</v>
      </c>
      <c r="B770" s="87" t="s">
        <v>3363</v>
      </c>
      <c r="C770" s="87">
        <v>2</v>
      </c>
      <c r="D770" s="122">
        <v>0.0017680846072935762</v>
      </c>
      <c r="E770" s="122">
        <v>1.427070035557213</v>
      </c>
      <c r="F770" s="87" t="s">
        <v>2930</v>
      </c>
      <c r="G770" s="87" t="b">
        <v>0</v>
      </c>
      <c r="H770" s="87" t="b">
        <v>0</v>
      </c>
      <c r="I770" s="87" t="b">
        <v>0</v>
      </c>
      <c r="J770" s="87" t="b">
        <v>0</v>
      </c>
      <c r="K770" s="87" t="b">
        <v>0</v>
      </c>
      <c r="L770" s="87" t="b">
        <v>0</v>
      </c>
    </row>
    <row r="771" spans="1:12" ht="15">
      <c r="A771" s="87" t="s">
        <v>3363</v>
      </c>
      <c r="B771" s="87" t="s">
        <v>3364</v>
      </c>
      <c r="C771" s="87">
        <v>2</v>
      </c>
      <c r="D771" s="122">
        <v>0.0017680846072935762</v>
      </c>
      <c r="E771" s="122">
        <v>2.932220013877119</v>
      </c>
      <c r="F771" s="87" t="s">
        <v>2930</v>
      </c>
      <c r="G771" s="87" t="b">
        <v>0</v>
      </c>
      <c r="H771" s="87" t="b">
        <v>0</v>
      </c>
      <c r="I771" s="87" t="b">
        <v>0</v>
      </c>
      <c r="J771" s="87" t="b">
        <v>0</v>
      </c>
      <c r="K771" s="87" t="b">
        <v>0</v>
      </c>
      <c r="L771" s="87" t="b">
        <v>0</v>
      </c>
    </row>
    <row r="772" spans="1:12" ht="15">
      <c r="A772" s="87" t="s">
        <v>3364</v>
      </c>
      <c r="B772" s="87" t="s">
        <v>2987</v>
      </c>
      <c r="C772" s="87">
        <v>2</v>
      </c>
      <c r="D772" s="122">
        <v>0.0017680846072935762</v>
      </c>
      <c r="E772" s="122">
        <v>1.427070035557213</v>
      </c>
      <c r="F772" s="87" t="s">
        <v>2930</v>
      </c>
      <c r="G772" s="87" t="b">
        <v>0</v>
      </c>
      <c r="H772" s="87" t="b">
        <v>0</v>
      </c>
      <c r="I772" s="87" t="b">
        <v>0</v>
      </c>
      <c r="J772" s="87" t="b">
        <v>0</v>
      </c>
      <c r="K772" s="87" t="b">
        <v>0</v>
      </c>
      <c r="L772" s="87" t="b">
        <v>0</v>
      </c>
    </row>
    <row r="773" spans="1:12" ht="15">
      <c r="A773" s="87" t="s">
        <v>2991</v>
      </c>
      <c r="B773" s="87" t="s">
        <v>2990</v>
      </c>
      <c r="C773" s="87">
        <v>2</v>
      </c>
      <c r="D773" s="122">
        <v>0.0017680846072935762</v>
      </c>
      <c r="E773" s="122">
        <v>-0.17329017089285495</v>
      </c>
      <c r="F773" s="87" t="s">
        <v>2930</v>
      </c>
      <c r="G773" s="87" t="b">
        <v>0</v>
      </c>
      <c r="H773" s="87" t="b">
        <v>0</v>
      </c>
      <c r="I773" s="87" t="b">
        <v>0</v>
      </c>
      <c r="J773" s="87" t="b">
        <v>0</v>
      </c>
      <c r="K773" s="87" t="b">
        <v>0</v>
      </c>
      <c r="L773" s="87" t="b">
        <v>0</v>
      </c>
    </row>
    <row r="774" spans="1:12" ht="15">
      <c r="A774" s="87" t="s">
        <v>3048</v>
      </c>
      <c r="B774" s="87" t="s">
        <v>3136</v>
      </c>
      <c r="C774" s="87">
        <v>2</v>
      </c>
      <c r="D774" s="122">
        <v>0.0079218419911574</v>
      </c>
      <c r="E774" s="122">
        <v>1.5563025007672873</v>
      </c>
      <c r="F774" s="87" t="s">
        <v>2931</v>
      </c>
      <c r="G774" s="87" t="b">
        <v>0</v>
      </c>
      <c r="H774" s="87" t="b">
        <v>0</v>
      </c>
      <c r="I774" s="87" t="b">
        <v>0</v>
      </c>
      <c r="J774" s="87" t="b">
        <v>0</v>
      </c>
      <c r="K774" s="87" t="b">
        <v>0</v>
      </c>
      <c r="L774" s="87" t="b">
        <v>0</v>
      </c>
    </row>
    <row r="775" spans="1:12" ht="15">
      <c r="A775" s="87" t="s">
        <v>3136</v>
      </c>
      <c r="B775" s="87" t="s">
        <v>3070</v>
      </c>
      <c r="C775" s="87">
        <v>2</v>
      </c>
      <c r="D775" s="122">
        <v>0.0079218419911574</v>
      </c>
      <c r="E775" s="122">
        <v>1.5563025007672873</v>
      </c>
      <c r="F775" s="87" t="s">
        <v>2931</v>
      </c>
      <c r="G775" s="87" t="b">
        <v>0</v>
      </c>
      <c r="H775" s="87" t="b">
        <v>0</v>
      </c>
      <c r="I775" s="87" t="b">
        <v>0</v>
      </c>
      <c r="J775" s="87" t="b">
        <v>1</v>
      </c>
      <c r="K775" s="87" t="b">
        <v>0</v>
      </c>
      <c r="L775" s="87" t="b">
        <v>0</v>
      </c>
    </row>
    <row r="776" spans="1:12" ht="15">
      <c r="A776" s="87" t="s">
        <v>3070</v>
      </c>
      <c r="B776" s="87" t="s">
        <v>3188</v>
      </c>
      <c r="C776" s="87">
        <v>2</v>
      </c>
      <c r="D776" s="122">
        <v>0.0079218419911574</v>
      </c>
      <c r="E776" s="122">
        <v>1.5563025007672873</v>
      </c>
      <c r="F776" s="87" t="s">
        <v>2931</v>
      </c>
      <c r="G776" s="87" t="b">
        <v>1</v>
      </c>
      <c r="H776" s="87" t="b">
        <v>0</v>
      </c>
      <c r="I776" s="87" t="b">
        <v>0</v>
      </c>
      <c r="J776" s="87" t="b">
        <v>0</v>
      </c>
      <c r="K776" s="87" t="b">
        <v>0</v>
      </c>
      <c r="L776" s="87" t="b">
        <v>0</v>
      </c>
    </row>
    <row r="777" spans="1:12" ht="15">
      <c r="A777" s="87" t="s">
        <v>3188</v>
      </c>
      <c r="B777" s="87" t="s">
        <v>3427</v>
      </c>
      <c r="C777" s="87">
        <v>2</v>
      </c>
      <c r="D777" s="122">
        <v>0.0079218419911574</v>
      </c>
      <c r="E777" s="122">
        <v>1.5563025007672873</v>
      </c>
      <c r="F777" s="87" t="s">
        <v>2931</v>
      </c>
      <c r="G777" s="87" t="b">
        <v>0</v>
      </c>
      <c r="H777" s="87" t="b">
        <v>0</v>
      </c>
      <c r="I777" s="87" t="b">
        <v>0</v>
      </c>
      <c r="J777" s="87" t="b">
        <v>0</v>
      </c>
      <c r="K777" s="87" t="b">
        <v>0</v>
      </c>
      <c r="L777" s="87" t="b">
        <v>0</v>
      </c>
    </row>
    <row r="778" spans="1:12" ht="15">
      <c r="A778" s="87" t="s">
        <v>3427</v>
      </c>
      <c r="B778" s="87" t="s">
        <v>3428</v>
      </c>
      <c r="C778" s="87">
        <v>2</v>
      </c>
      <c r="D778" s="122">
        <v>0.0079218419911574</v>
      </c>
      <c r="E778" s="122">
        <v>1.5563025007672873</v>
      </c>
      <c r="F778" s="87" t="s">
        <v>2931</v>
      </c>
      <c r="G778" s="87" t="b">
        <v>0</v>
      </c>
      <c r="H778" s="87" t="b">
        <v>0</v>
      </c>
      <c r="I778" s="87" t="b">
        <v>0</v>
      </c>
      <c r="J778" s="87" t="b">
        <v>0</v>
      </c>
      <c r="K778" s="87" t="b">
        <v>0</v>
      </c>
      <c r="L778" s="87" t="b">
        <v>0</v>
      </c>
    </row>
    <row r="779" spans="1:12" ht="15">
      <c r="A779" s="87" t="s">
        <v>3428</v>
      </c>
      <c r="B779" s="87" t="s">
        <v>3060</v>
      </c>
      <c r="C779" s="87">
        <v>2</v>
      </c>
      <c r="D779" s="122">
        <v>0.0079218419911574</v>
      </c>
      <c r="E779" s="122">
        <v>1.255272505103306</v>
      </c>
      <c r="F779" s="87" t="s">
        <v>2931</v>
      </c>
      <c r="G779" s="87" t="b">
        <v>0</v>
      </c>
      <c r="H779" s="87" t="b">
        <v>0</v>
      </c>
      <c r="I779" s="87" t="b">
        <v>0</v>
      </c>
      <c r="J779" s="87" t="b">
        <v>0</v>
      </c>
      <c r="K779" s="87" t="b">
        <v>0</v>
      </c>
      <c r="L779" s="87" t="b">
        <v>0</v>
      </c>
    </row>
    <row r="780" spans="1:12" ht="15">
      <c r="A780" s="87" t="s">
        <v>3060</v>
      </c>
      <c r="B780" s="87" t="s">
        <v>413</v>
      </c>
      <c r="C780" s="87">
        <v>2</v>
      </c>
      <c r="D780" s="122">
        <v>0.0079218419911574</v>
      </c>
      <c r="E780" s="122">
        <v>1.255272505103306</v>
      </c>
      <c r="F780" s="87" t="s">
        <v>2931</v>
      </c>
      <c r="G780" s="87" t="b">
        <v>0</v>
      </c>
      <c r="H780" s="87" t="b">
        <v>0</v>
      </c>
      <c r="I780" s="87" t="b">
        <v>0</v>
      </c>
      <c r="J780" s="87" t="b">
        <v>0</v>
      </c>
      <c r="K780" s="87" t="b">
        <v>0</v>
      </c>
      <c r="L780" s="87" t="b">
        <v>0</v>
      </c>
    </row>
    <row r="781" spans="1:12" ht="15">
      <c r="A781" s="87" t="s">
        <v>413</v>
      </c>
      <c r="B781" s="87" t="s">
        <v>412</v>
      </c>
      <c r="C781" s="87">
        <v>2</v>
      </c>
      <c r="D781" s="122">
        <v>0.0079218419911574</v>
      </c>
      <c r="E781" s="122">
        <v>1.5563025007672873</v>
      </c>
      <c r="F781" s="87" t="s">
        <v>2931</v>
      </c>
      <c r="G781" s="87" t="b">
        <v>0</v>
      </c>
      <c r="H781" s="87" t="b">
        <v>0</v>
      </c>
      <c r="I781" s="87" t="b">
        <v>0</v>
      </c>
      <c r="J781" s="87" t="b">
        <v>0</v>
      </c>
      <c r="K781" s="87" t="b">
        <v>0</v>
      </c>
      <c r="L781" s="87" t="b">
        <v>0</v>
      </c>
    </row>
    <row r="782" spans="1:12" ht="15">
      <c r="A782" s="87" t="s">
        <v>412</v>
      </c>
      <c r="B782" s="87" t="s">
        <v>3429</v>
      </c>
      <c r="C782" s="87">
        <v>2</v>
      </c>
      <c r="D782" s="122">
        <v>0.0079218419911574</v>
      </c>
      <c r="E782" s="122">
        <v>1.5563025007672873</v>
      </c>
      <c r="F782" s="87" t="s">
        <v>2931</v>
      </c>
      <c r="G782" s="87" t="b">
        <v>0</v>
      </c>
      <c r="H782" s="87" t="b">
        <v>0</v>
      </c>
      <c r="I782" s="87" t="b">
        <v>0</v>
      </c>
      <c r="J782" s="87" t="b">
        <v>0</v>
      </c>
      <c r="K782" s="87" t="b">
        <v>0</v>
      </c>
      <c r="L782" s="87" t="b">
        <v>0</v>
      </c>
    </row>
    <row r="783" spans="1:12" ht="15">
      <c r="A783" s="87" t="s">
        <v>3429</v>
      </c>
      <c r="B783" s="87" t="s">
        <v>3059</v>
      </c>
      <c r="C783" s="87">
        <v>2</v>
      </c>
      <c r="D783" s="122">
        <v>0.0079218419911574</v>
      </c>
      <c r="E783" s="122">
        <v>1.5563025007672873</v>
      </c>
      <c r="F783" s="87" t="s">
        <v>2931</v>
      </c>
      <c r="G783" s="87" t="b">
        <v>0</v>
      </c>
      <c r="H783" s="87" t="b">
        <v>0</v>
      </c>
      <c r="I783" s="87" t="b">
        <v>0</v>
      </c>
      <c r="J783" s="87" t="b">
        <v>0</v>
      </c>
      <c r="K783" s="87" t="b">
        <v>0</v>
      </c>
      <c r="L783" s="87" t="b">
        <v>0</v>
      </c>
    </row>
    <row r="784" spans="1:12" ht="15">
      <c r="A784" s="87" t="s">
        <v>3059</v>
      </c>
      <c r="B784" s="87" t="s">
        <v>3077</v>
      </c>
      <c r="C784" s="87">
        <v>2</v>
      </c>
      <c r="D784" s="122">
        <v>0.0079218419911574</v>
      </c>
      <c r="E784" s="122">
        <v>1.5563025007672873</v>
      </c>
      <c r="F784" s="87" t="s">
        <v>2931</v>
      </c>
      <c r="G784" s="87" t="b">
        <v>0</v>
      </c>
      <c r="H784" s="87" t="b">
        <v>0</v>
      </c>
      <c r="I784" s="87" t="b">
        <v>0</v>
      </c>
      <c r="J784" s="87" t="b">
        <v>0</v>
      </c>
      <c r="K784" s="87" t="b">
        <v>0</v>
      </c>
      <c r="L784" s="87" t="b">
        <v>0</v>
      </c>
    </row>
    <row r="785" spans="1:12" ht="15">
      <c r="A785" s="87" t="s">
        <v>3077</v>
      </c>
      <c r="B785" s="87" t="s">
        <v>3010</v>
      </c>
      <c r="C785" s="87">
        <v>2</v>
      </c>
      <c r="D785" s="122">
        <v>0.0079218419911574</v>
      </c>
      <c r="E785" s="122">
        <v>1.5563025007672873</v>
      </c>
      <c r="F785" s="87" t="s">
        <v>2931</v>
      </c>
      <c r="G785" s="87" t="b">
        <v>0</v>
      </c>
      <c r="H785" s="87" t="b">
        <v>0</v>
      </c>
      <c r="I785" s="87" t="b">
        <v>0</v>
      </c>
      <c r="J785" s="87" t="b">
        <v>0</v>
      </c>
      <c r="K785" s="87" t="b">
        <v>0</v>
      </c>
      <c r="L785" s="87" t="b">
        <v>0</v>
      </c>
    </row>
    <row r="786" spans="1:12" ht="15">
      <c r="A786" s="87" t="s">
        <v>3010</v>
      </c>
      <c r="B786" s="87" t="s">
        <v>3168</v>
      </c>
      <c r="C786" s="87">
        <v>2</v>
      </c>
      <c r="D786" s="122">
        <v>0.0079218419911574</v>
      </c>
      <c r="E786" s="122">
        <v>1.5563025007672873</v>
      </c>
      <c r="F786" s="87" t="s">
        <v>2931</v>
      </c>
      <c r="G786" s="87" t="b">
        <v>0</v>
      </c>
      <c r="H786" s="87" t="b">
        <v>0</v>
      </c>
      <c r="I786" s="87" t="b">
        <v>0</v>
      </c>
      <c r="J786" s="87" t="b">
        <v>1</v>
      </c>
      <c r="K786" s="87" t="b">
        <v>0</v>
      </c>
      <c r="L786" s="87" t="b">
        <v>0</v>
      </c>
    </row>
    <row r="787" spans="1:12" ht="15">
      <c r="A787" s="87" t="s">
        <v>3168</v>
      </c>
      <c r="B787" s="87" t="s">
        <v>3430</v>
      </c>
      <c r="C787" s="87">
        <v>2</v>
      </c>
      <c r="D787" s="122">
        <v>0.0079218419911574</v>
      </c>
      <c r="E787" s="122">
        <v>1.5563025007672873</v>
      </c>
      <c r="F787" s="87" t="s">
        <v>2931</v>
      </c>
      <c r="G787" s="87" t="b">
        <v>1</v>
      </c>
      <c r="H787" s="87" t="b">
        <v>0</v>
      </c>
      <c r="I787" s="87" t="b">
        <v>0</v>
      </c>
      <c r="J787" s="87" t="b">
        <v>0</v>
      </c>
      <c r="K787" s="87" t="b">
        <v>0</v>
      </c>
      <c r="L787" s="87" t="b">
        <v>0</v>
      </c>
    </row>
    <row r="788" spans="1:12" ht="15">
      <c r="A788" s="87" t="s">
        <v>3430</v>
      </c>
      <c r="B788" s="87" t="s">
        <v>411</v>
      </c>
      <c r="C788" s="87">
        <v>2</v>
      </c>
      <c r="D788" s="122">
        <v>0.0079218419911574</v>
      </c>
      <c r="E788" s="122">
        <v>1.5563025007672873</v>
      </c>
      <c r="F788" s="87" t="s">
        <v>2931</v>
      </c>
      <c r="G788" s="87" t="b">
        <v>0</v>
      </c>
      <c r="H788" s="87" t="b">
        <v>0</v>
      </c>
      <c r="I788" s="87" t="b">
        <v>0</v>
      </c>
      <c r="J788" s="87" t="b">
        <v>0</v>
      </c>
      <c r="K788" s="87" t="b">
        <v>0</v>
      </c>
      <c r="L788" s="87" t="b">
        <v>0</v>
      </c>
    </row>
    <row r="789" spans="1:12" ht="15">
      <c r="A789" s="87" t="s">
        <v>411</v>
      </c>
      <c r="B789" s="87" t="s">
        <v>359</v>
      </c>
      <c r="C789" s="87">
        <v>2</v>
      </c>
      <c r="D789" s="122">
        <v>0.0079218419911574</v>
      </c>
      <c r="E789" s="122">
        <v>1.255272505103306</v>
      </c>
      <c r="F789" s="87" t="s">
        <v>2931</v>
      </c>
      <c r="G789" s="87" t="b">
        <v>0</v>
      </c>
      <c r="H789" s="87" t="b">
        <v>0</v>
      </c>
      <c r="I789" s="87" t="b">
        <v>0</v>
      </c>
      <c r="J789" s="87" t="b">
        <v>0</v>
      </c>
      <c r="K789" s="87" t="b">
        <v>0</v>
      </c>
      <c r="L789" s="87" t="b">
        <v>0</v>
      </c>
    </row>
    <row r="790" spans="1:12" ht="15">
      <c r="A790" s="87" t="s">
        <v>359</v>
      </c>
      <c r="B790" s="87" t="s">
        <v>3189</v>
      </c>
      <c r="C790" s="87">
        <v>2</v>
      </c>
      <c r="D790" s="122">
        <v>0.0079218419911574</v>
      </c>
      <c r="E790" s="122">
        <v>0.9542425094393249</v>
      </c>
      <c r="F790" s="87" t="s">
        <v>2931</v>
      </c>
      <c r="G790" s="87" t="b">
        <v>0</v>
      </c>
      <c r="H790" s="87" t="b">
        <v>0</v>
      </c>
      <c r="I790" s="87" t="b">
        <v>0</v>
      </c>
      <c r="J790" s="87" t="b">
        <v>0</v>
      </c>
      <c r="K790" s="87" t="b">
        <v>0</v>
      </c>
      <c r="L790" s="87" t="b">
        <v>0</v>
      </c>
    </row>
    <row r="791" spans="1:12" ht="15">
      <c r="A791" s="87" t="s">
        <v>3189</v>
      </c>
      <c r="B791" s="87" t="s">
        <v>3190</v>
      </c>
      <c r="C791" s="87">
        <v>2</v>
      </c>
      <c r="D791" s="122">
        <v>0.0079218419911574</v>
      </c>
      <c r="E791" s="122">
        <v>1.255272505103306</v>
      </c>
      <c r="F791" s="87" t="s">
        <v>2931</v>
      </c>
      <c r="G791" s="87" t="b">
        <v>0</v>
      </c>
      <c r="H791" s="87" t="b">
        <v>0</v>
      </c>
      <c r="I791" s="87" t="b">
        <v>0</v>
      </c>
      <c r="J791" s="87" t="b">
        <v>0</v>
      </c>
      <c r="K791" s="87" t="b">
        <v>0</v>
      </c>
      <c r="L791" s="87" t="b">
        <v>0</v>
      </c>
    </row>
    <row r="792" spans="1:12" ht="15">
      <c r="A792" s="87" t="s">
        <v>3190</v>
      </c>
      <c r="B792" s="87" t="s">
        <v>2986</v>
      </c>
      <c r="C792" s="87">
        <v>2</v>
      </c>
      <c r="D792" s="122">
        <v>0.0079218419911574</v>
      </c>
      <c r="E792" s="122">
        <v>0.9542425094393249</v>
      </c>
      <c r="F792" s="87" t="s">
        <v>2931</v>
      </c>
      <c r="G792" s="87" t="b">
        <v>0</v>
      </c>
      <c r="H792" s="87" t="b">
        <v>0</v>
      </c>
      <c r="I792" s="87" t="b">
        <v>0</v>
      </c>
      <c r="J792" s="87" t="b">
        <v>0</v>
      </c>
      <c r="K792" s="87" t="b">
        <v>0</v>
      </c>
      <c r="L792" s="87" t="b">
        <v>0</v>
      </c>
    </row>
    <row r="793" spans="1:12" ht="15">
      <c r="A793" s="87" t="s">
        <v>3480</v>
      </c>
      <c r="B793" s="87" t="s">
        <v>358</v>
      </c>
      <c r="C793" s="87">
        <v>2</v>
      </c>
      <c r="D793" s="122">
        <v>0.0079218419911574</v>
      </c>
      <c r="E793" s="122">
        <v>1.5563025007672873</v>
      </c>
      <c r="F793" s="87" t="s">
        <v>2931</v>
      </c>
      <c r="G793" s="87" t="b">
        <v>0</v>
      </c>
      <c r="H793" s="87" t="b">
        <v>0</v>
      </c>
      <c r="I793" s="87" t="b">
        <v>0</v>
      </c>
      <c r="J793" s="87" t="b">
        <v>0</v>
      </c>
      <c r="K793" s="87" t="b">
        <v>0</v>
      </c>
      <c r="L793" s="87" t="b">
        <v>0</v>
      </c>
    </row>
    <row r="794" spans="1:12" ht="15">
      <c r="A794" s="87" t="s">
        <v>358</v>
      </c>
      <c r="B794" s="87" t="s">
        <v>3190</v>
      </c>
      <c r="C794" s="87">
        <v>2</v>
      </c>
      <c r="D794" s="122">
        <v>0.0079218419911574</v>
      </c>
      <c r="E794" s="122">
        <v>1.255272505103306</v>
      </c>
      <c r="F794" s="87" t="s">
        <v>2931</v>
      </c>
      <c r="G794" s="87" t="b">
        <v>0</v>
      </c>
      <c r="H794" s="87" t="b">
        <v>0</v>
      </c>
      <c r="I794" s="87" t="b">
        <v>0</v>
      </c>
      <c r="J794" s="87" t="b">
        <v>0</v>
      </c>
      <c r="K794" s="87" t="b">
        <v>0</v>
      </c>
      <c r="L794" s="87" t="b">
        <v>0</v>
      </c>
    </row>
    <row r="795" spans="1:12" ht="15">
      <c r="A795" s="87" t="s">
        <v>3190</v>
      </c>
      <c r="B795" s="87" t="s">
        <v>3023</v>
      </c>
      <c r="C795" s="87">
        <v>2</v>
      </c>
      <c r="D795" s="122">
        <v>0.0079218419911574</v>
      </c>
      <c r="E795" s="122">
        <v>1.255272505103306</v>
      </c>
      <c r="F795" s="87" t="s">
        <v>2931</v>
      </c>
      <c r="G795" s="87" t="b">
        <v>0</v>
      </c>
      <c r="H795" s="87" t="b">
        <v>0</v>
      </c>
      <c r="I795" s="87" t="b">
        <v>0</v>
      </c>
      <c r="J795" s="87" t="b">
        <v>0</v>
      </c>
      <c r="K795" s="87" t="b">
        <v>0</v>
      </c>
      <c r="L795" s="87" t="b">
        <v>0</v>
      </c>
    </row>
    <row r="796" spans="1:12" ht="15">
      <c r="A796" s="87" t="s">
        <v>3023</v>
      </c>
      <c r="B796" s="87" t="s">
        <v>3481</v>
      </c>
      <c r="C796" s="87">
        <v>2</v>
      </c>
      <c r="D796" s="122">
        <v>0.0079218419911574</v>
      </c>
      <c r="E796" s="122">
        <v>1.5563025007672873</v>
      </c>
      <c r="F796" s="87" t="s">
        <v>2931</v>
      </c>
      <c r="G796" s="87" t="b">
        <v>0</v>
      </c>
      <c r="H796" s="87" t="b">
        <v>0</v>
      </c>
      <c r="I796" s="87" t="b">
        <v>0</v>
      </c>
      <c r="J796" s="87" t="b">
        <v>0</v>
      </c>
      <c r="K796" s="87" t="b">
        <v>0</v>
      </c>
      <c r="L796" s="87" t="b">
        <v>0</v>
      </c>
    </row>
    <row r="797" spans="1:12" ht="15">
      <c r="A797" s="87" t="s">
        <v>3481</v>
      </c>
      <c r="B797" s="87" t="s">
        <v>3482</v>
      </c>
      <c r="C797" s="87">
        <v>2</v>
      </c>
      <c r="D797" s="122">
        <v>0.0079218419911574</v>
      </c>
      <c r="E797" s="122">
        <v>1.5563025007672873</v>
      </c>
      <c r="F797" s="87" t="s">
        <v>2931</v>
      </c>
      <c r="G797" s="87" t="b">
        <v>0</v>
      </c>
      <c r="H797" s="87" t="b">
        <v>0</v>
      </c>
      <c r="I797" s="87" t="b">
        <v>0</v>
      </c>
      <c r="J797" s="87" t="b">
        <v>0</v>
      </c>
      <c r="K797" s="87" t="b">
        <v>0</v>
      </c>
      <c r="L797" s="87" t="b">
        <v>0</v>
      </c>
    </row>
    <row r="798" spans="1:12" ht="15">
      <c r="A798" s="87" t="s">
        <v>3482</v>
      </c>
      <c r="B798" s="87" t="s">
        <v>3483</v>
      </c>
      <c r="C798" s="87">
        <v>2</v>
      </c>
      <c r="D798" s="122">
        <v>0.0079218419911574</v>
      </c>
      <c r="E798" s="122">
        <v>1.5563025007672873</v>
      </c>
      <c r="F798" s="87" t="s">
        <v>2931</v>
      </c>
      <c r="G798" s="87" t="b">
        <v>0</v>
      </c>
      <c r="H798" s="87" t="b">
        <v>0</v>
      </c>
      <c r="I798" s="87" t="b">
        <v>0</v>
      </c>
      <c r="J798" s="87" t="b">
        <v>0</v>
      </c>
      <c r="K798" s="87" t="b">
        <v>0</v>
      </c>
      <c r="L798" s="87" t="b">
        <v>0</v>
      </c>
    </row>
    <row r="799" spans="1:12" ht="15">
      <c r="A799" s="87" t="s">
        <v>3483</v>
      </c>
      <c r="B799" s="87" t="s">
        <v>3027</v>
      </c>
      <c r="C799" s="87">
        <v>2</v>
      </c>
      <c r="D799" s="122">
        <v>0.0079218419911574</v>
      </c>
      <c r="E799" s="122">
        <v>1.5563025007672873</v>
      </c>
      <c r="F799" s="87" t="s">
        <v>2931</v>
      </c>
      <c r="G799" s="87" t="b">
        <v>0</v>
      </c>
      <c r="H799" s="87" t="b">
        <v>0</v>
      </c>
      <c r="I799" s="87" t="b">
        <v>0</v>
      </c>
      <c r="J799" s="87" t="b">
        <v>0</v>
      </c>
      <c r="K799" s="87" t="b">
        <v>0</v>
      </c>
      <c r="L799" s="87" t="b">
        <v>0</v>
      </c>
    </row>
    <row r="800" spans="1:12" ht="15">
      <c r="A800" s="87" t="s">
        <v>3027</v>
      </c>
      <c r="B800" s="87" t="s">
        <v>3484</v>
      </c>
      <c r="C800" s="87">
        <v>2</v>
      </c>
      <c r="D800" s="122">
        <v>0.0079218419911574</v>
      </c>
      <c r="E800" s="122">
        <v>1.5563025007672873</v>
      </c>
      <c r="F800" s="87" t="s">
        <v>2931</v>
      </c>
      <c r="G800" s="87" t="b">
        <v>0</v>
      </c>
      <c r="H800" s="87" t="b">
        <v>0</v>
      </c>
      <c r="I800" s="87" t="b">
        <v>0</v>
      </c>
      <c r="J800" s="87" t="b">
        <v>0</v>
      </c>
      <c r="K800" s="87" t="b">
        <v>0</v>
      </c>
      <c r="L800" s="87" t="b">
        <v>0</v>
      </c>
    </row>
    <row r="801" spans="1:12" ht="15">
      <c r="A801" s="87" t="s">
        <v>3484</v>
      </c>
      <c r="B801" s="87" t="s">
        <v>3060</v>
      </c>
      <c r="C801" s="87">
        <v>2</v>
      </c>
      <c r="D801" s="122">
        <v>0.0079218419911574</v>
      </c>
      <c r="E801" s="122">
        <v>1.255272505103306</v>
      </c>
      <c r="F801" s="87" t="s">
        <v>2931</v>
      </c>
      <c r="G801" s="87" t="b">
        <v>0</v>
      </c>
      <c r="H801" s="87" t="b">
        <v>0</v>
      </c>
      <c r="I801" s="87" t="b">
        <v>0</v>
      </c>
      <c r="J801" s="87" t="b">
        <v>0</v>
      </c>
      <c r="K801" s="87" t="b">
        <v>0</v>
      </c>
      <c r="L801" s="87" t="b">
        <v>0</v>
      </c>
    </row>
    <row r="802" spans="1:12" ht="15">
      <c r="A802" s="87" t="s">
        <v>3060</v>
      </c>
      <c r="B802" s="87" t="s">
        <v>3183</v>
      </c>
      <c r="C802" s="87">
        <v>2</v>
      </c>
      <c r="D802" s="122">
        <v>0.0079218419911574</v>
      </c>
      <c r="E802" s="122">
        <v>1.255272505103306</v>
      </c>
      <c r="F802" s="87" t="s">
        <v>2931</v>
      </c>
      <c r="G802" s="87" t="b">
        <v>0</v>
      </c>
      <c r="H802" s="87" t="b">
        <v>0</v>
      </c>
      <c r="I802" s="87" t="b">
        <v>0</v>
      </c>
      <c r="J802" s="87" t="b">
        <v>0</v>
      </c>
      <c r="K802" s="87" t="b">
        <v>0</v>
      </c>
      <c r="L802" s="87" t="b">
        <v>0</v>
      </c>
    </row>
    <row r="803" spans="1:12" ht="15">
      <c r="A803" s="87" t="s">
        <v>3183</v>
      </c>
      <c r="B803" s="87" t="s">
        <v>357</v>
      </c>
      <c r="C803" s="87">
        <v>2</v>
      </c>
      <c r="D803" s="122">
        <v>0.0079218419911574</v>
      </c>
      <c r="E803" s="122">
        <v>1.5563025007672873</v>
      </c>
      <c r="F803" s="87" t="s">
        <v>2931</v>
      </c>
      <c r="G803" s="87" t="b">
        <v>0</v>
      </c>
      <c r="H803" s="87" t="b">
        <v>0</v>
      </c>
      <c r="I803" s="87" t="b">
        <v>0</v>
      </c>
      <c r="J803" s="87" t="b">
        <v>0</v>
      </c>
      <c r="K803" s="87" t="b">
        <v>0</v>
      </c>
      <c r="L803" s="87" t="b">
        <v>0</v>
      </c>
    </row>
    <row r="804" spans="1:12" ht="15">
      <c r="A804" s="87" t="s">
        <v>357</v>
      </c>
      <c r="B804" s="87" t="s">
        <v>356</v>
      </c>
      <c r="C804" s="87">
        <v>2</v>
      </c>
      <c r="D804" s="122">
        <v>0.0079218419911574</v>
      </c>
      <c r="E804" s="122">
        <v>1.5563025007672873</v>
      </c>
      <c r="F804" s="87" t="s">
        <v>2931</v>
      </c>
      <c r="G804" s="87" t="b">
        <v>0</v>
      </c>
      <c r="H804" s="87" t="b">
        <v>0</v>
      </c>
      <c r="I804" s="87" t="b">
        <v>0</v>
      </c>
      <c r="J804" s="87" t="b">
        <v>0</v>
      </c>
      <c r="K804" s="87" t="b">
        <v>0</v>
      </c>
      <c r="L804" s="87" t="b">
        <v>0</v>
      </c>
    </row>
    <row r="805" spans="1:12" ht="15">
      <c r="A805" s="87" t="s">
        <v>356</v>
      </c>
      <c r="B805" s="87" t="s">
        <v>355</v>
      </c>
      <c r="C805" s="87">
        <v>2</v>
      </c>
      <c r="D805" s="122">
        <v>0.0079218419911574</v>
      </c>
      <c r="E805" s="122">
        <v>1.5563025007672873</v>
      </c>
      <c r="F805" s="87" t="s">
        <v>2931</v>
      </c>
      <c r="G805" s="87" t="b">
        <v>0</v>
      </c>
      <c r="H805" s="87" t="b">
        <v>0</v>
      </c>
      <c r="I805" s="87" t="b">
        <v>0</v>
      </c>
      <c r="J805" s="87" t="b">
        <v>0</v>
      </c>
      <c r="K805" s="87" t="b">
        <v>0</v>
      </c>
      <c r="L805" s="87" t="b">
        <v>0</v>
      </c>
    </row>
    <row r="806" spans="1:12" ht="15">
      <c r="A806" s="87" t="s">
        <v>355</v>
      </c>
      <c r="B806" s="87" t="s">
        <v>359</v>
      </c>
      <c r="C806" s="87">
        <v>2</v>
      </c>
      <c r="D806" s="122">
        <v>0.0079218419911574</v>
      </c>
      <c r="E806" s="122">
        <v>1.255272505103306</v>
      </c>
      <c r="F806" s="87" t="s">
        <v>2931</v>
      </c>
      <c r="G806" s="87" t="b">
        <v>0</v>
      </c>
      <c r="H806" s="87" t="b">
        <v>0</v>
      </c>
      <c r="I806" s="87" t="b">
        <v>0</v>
      </c>
      <c r="J806" s="87" t="b">
        <v>0</v>
      </c>
      <c r="K806" s="87" t="b">
        <v>0</v>
      </c>
      <c r="L806" s="87" t="b">
        <v>0</v>
      </c>
    </row>
    <row r="807" spans="1:12" ht="15">
      <c r="A807" s="87" t="s">
        <v>359</v>
      </c>
      <c r="B807" s="87" t="s">
        <v>354</v>
      </c>
      <c r="C807" s="87">
        <v>2</v>
      </c>
      <c r="D807" s="122">
        <v>0.0079218419911574</v>
      </c>
      <c r="E807" s="122">
        <v>1.255272505103306</v>
      </c>
      <c r="F807" s="87" t="s">
        <v>2931</v>
      </c>
      <c r="G807" s="87" t="b">
        <v>0</v>
      </c>
      <c r="H807" s="87" t="b">
        <v>0</v>
      </c>
      <c r="I807" s="87" t="b">
        <v>0</v>
      </c>
      <c r="J807" s="87" t="b">
        <v>0</v>
      </c>
      <c r="K807" s="87" t="b">
        <v>0</v>
      </c>
      <c r="L807" s="87" t="b">
        <v>0</v>
      </c>
    </row>
    <row r="808" spans="1:12" ht="15">
      <c r="A808" s="87" t="s">
        <v>354</v>
      </c>
      <c r="B808" s="87" t="s">
        <v>2986</v>
      </c>
      <c r="C808" s="87">
        <v>2</v>
      </c>
      <c r="D808" s="122">
        <v>0.0079218419911574</v>
      </c>
      <c r="E808" s="122">
        <v>1.255272505103306</v>
      </c>
      <c r="F808" s="87" t="s">
        <v>2931</v>
      </c>
      <c r="G808" s="87" t="b">
        <v>0</v>
      </c>
      <c r="H808" s="87" t="b">
        <v>0</v>
      </c>
      <c r="I808" s="87" t="b">
        <v>0</v>
      </c>
      <c r="J808" s="87" t="b">
        <v>0</v>
      </c>
      <c r="K808" s="87" t="b">
        <v>0</v>
      </c>
      <c r="L808" s="87" t="b">
        <v>0</v>
      </c>
    </row>
    <row r="809" spans="1:12" ht="15">
      <c r="A809" s="87" t="s">
        <v>2986</v>
      </c>
      <c r="B809" s="87" t="s">
        <v>3189</v>
      </c>
      <c r="C809" s="87">
        <v>2</v>
      </c>
      <c r="D809" s="122">
        <v>0.0079218419911574</v>
      </c>
      <c r="E809" s="122">
        <v>1.255272505103306</v>
      </c>
      <c r="F809" s="87" t="s">
        <v>2931</v>
      </c>
      <c r="G809" s="87" t="b">
        <v>0</v>
      </c>
      <c r="H809" s="87" t="b">
        <v>0</v>
      </c>
      <c r="I809" s="87" t="b">
        <v>0</v>
      </c>
      <c r="J809" s="87" t="b">
        <v>0</v>
      </c>
      <c r="K809" s="87" t="b">
        <v>0</v>
      </c>
      <c r="L809" s="87" t="b">
        <v>0</v>
      </c>
    </row>
    <row r="810" spans="1:12" ht="15">
      <c r="A810" s="87" t="s">
        <v>424</v>
      </c>
      <c r="B810" s="87" t="s">
        <v>3170</v>
      </c>
      <c r="C810" s="87">
        <v>4</v>
      </c>
      <c r="D810" s="122">
        <v>0</v>
      </c>
      <c r="E810" s="122">
        <v>1.3273589343863303</v>
      </c>
      <c r="F810" s="87" t="s">
        <v>2932</v>
      </c>
      <c r="G810" s="87" t="b">
        <v>0</v>
      </c>
      <c r="H810" s="87" t="b">
        <v>0</v>
      </c>
      <c r="I810" s="87" t="b">
        <v>0</v>
      </c>
      <c r="J810" s="87" t="b">
        <v>0</v>
      </c>
      <c r="K810" s="87" t="b">
        <v>0</v>
      </c>
      <c r="L810" s="87" t="b">
        <v>0</v>
      </c>
    </row>
    <row r="811" spans="1:12" ht="15">
      <c r="A811" s="87" t="s">
        <v>2986</v>
      </c>
      <c r="B811" s="87" t="s">
        <v>3174</v>
      </c>
      <c r="C811" s="87">
        <v>4</v>
      </c>
      <c r="D811" s="122">
        <v>0</v>
      </c>
      <c r="E811" s="122">
        <v>1.3273589343863303</v>
      </c>
      <c r="F811" s="87" t="s">
        <v>2932</v>
      </c>
      <c r="G811" s="87" t="b">
        <v>0</v>
      </c>
      <c r="H811" s="87" t="b">
        <v>0</v>
      </c>
      <c r="I811" s="87" t="b">
        <v>0</v>
      </c>
      <c r="J811" s="87" t="b">
        <v>0</v>
      </c>
      <c r="K811" s="87" t="b">
        <v>1</v>
      </c>
      <c r="L811" s="87" t="b">
        <v>0</v>
      </c>
    </row>
    <row r="812" spans="1:12" ht="15">
      <c r="A812" s="87" t="s">
        <v>3174</v>
      </c>
      <c r="B812" s="87" t="s">
        <v>3175</v>
      </c>
      <c r="C812" s="87">
        <v>4</v>
      </c>
      <c r="D812" s="122">
        <v>0</v>
      </c>
      <c r="E812" s="122">
        <v>1.3273589343863303</v>
      </c>
      <c r="F812" s="87" t="s">
        <v>2932</v>
      </c>
      <c r="G812" s="87" t="b">
        <v>0</v>
      </c>
      <c r="H812" s="87" t="b">
        <v>1</v>
      </c>
      <c r="I812" s="87" t="b">
        <v>0</v>
      </c>
      <c r="J812" s="87" t="b">
        <v>0</v>
      </c>
      <c r="K812" s="87" t="b">
        <v>0</v>
      </c>
      <c r="L812" s="87" t="b">
        <v>0</v>
      </c>
    </row>
    <row r="813" spans="1:12" ht="15">
      <c r="A813" s="87" t="s">
        <v>3176</v>
      </c>
      <c r="B813" s="87" t="s">
        <v>3108</v>
      </c>
      <c r="C813" s="87">
        <v>4</v>
      </c>
      <c r="D813" s="122">
        <v>0</v>
      </c>
      <c r="E813" s="122">
        <v>1.3273589343863303</v>
      </c>
      <c r="F813" s="87" t="s">
        <v>2932</v>
      </c>
      <c r="G813" s="87" t="b">
        <v>0</v>
      </c>
      <c r="H813" s="87" t="b">
        <v>0</v>
      </c>
      <c r="I813" s="87" t="b">
        <v>0</v>
      </c>
      <c r="J813" s="87" t="b">
        <v>0</v>
      </c>
      <c r="K813" s="87" t="b">
        <v>0</v>
      </c>
      <c r="L813" s="87" t="b">
        <v>0</v>
      </c>
    </row>
    <row r="814" spans="1:12" ht="15">
      <c r="A814" s="87" t="s">
        <v>3108</v>
      </c>
      <c r="B814" s="87" t="s">
        <v>3177</v>
      </c>
      <c r="C814" s="87">
        <v>4</v>
      </c>
      <c r="D814" s="122">
        <v>0</v>
      </c>
      <c r="E814" s="122">
        <v>1.3273589343863303</v>
      </c>
      <c r="F814" s="87" t="s">
        <v>2932</v>
      </c>
      <c r="G814" s="87" t="b">
        <v>0</v>
      </c>
      <c r="H814" s="87" t="b">
        <v>0</v>
      </c>
      <c r="I814" s="87" t="b">
        <v>0</v>
      </c>
      <c r="J814" s="87" t="b">
        <v>0</v>
      </c>
      <c r="K814" s="87" t="b">
        <v>0</v>
      </c>
      <c r="L814" s="87" t="b">
        <v>0</v>
      </c>
    </row>
    <row r="815" spans="1:12" ht="15">
      <c r="A815" s="87" t="s">
        <v>3177</v>
      </c>
      <c r="B815" s="87" t="s">
        <v>3178</v>
      </c>
      <c r="C815" s="87">
        <v>4</v>
      </c>
      <c r="D815" s="122">
        <v>0</v>
      </c>
      <c r="E815" s="122">
        <v>1.3273589343863303</v>
      </c>
      <c r="F815" s="87" t="s">
        <v>2932</v>
      </c>
      <c r="G815" s="87" t="b">
        <v>0</v>
      </c>
      <c r="H815" s="87" t="b">
        <v>0</v>
      </c>
      <c r="I815" s="87" t="b">
        <v>0</v>
      </c>
      <c r="J815" s="87" t="b">
        <v>0</v>
      </c>
      <c r="K815" s="87" t="b">
        <v>0</v>
      </c>
      <c r="L815" s="87" t="b">
        <v>0</v>
      </c>
    </row>
    <row r="816" spans="1:12" ht="15">
      <c r="A816" s="87" t="s">
        <v>423</v>
      </c>
      <c r="B816" s="87" t="s">
        <v>422</v>
      </c>
      <c r="C816" s="87">
        <v>4</v>
      </c>
      <c r="D816" s="122">
        <v>0</v>
      </c>
      <c r="E816" s="122">
        <v>1.3273589343863303</v>
      </c>
      <c r="F816" s="87" t="s">
        <v>2932</v>
      </c>
      <c r="G816" s="87" t="b">
        <v>0</v>
      </c>
      <c r="H816" s="87" t="b">
        <v>0</v>
      </c>
      <c r="I816" s="87" t="b">
        <v>0</v>
      </c>
      <c r="J816" s="87" t="b">
        <v>0</v>
      </c>
      <c r="K816" s="87" t="b">
        <v>0</v>
      </c>
      <c r="L816" s="87" t="b">
        <v>0</v>
      </c>
    </row>
    <row r="817" spans="1:12" ht="15">
      <c r="A817" s="87" t="s">
        <v>3172</v>
      </c>
      <c r="B817" s="87" t="s">
        <v>3173</v>
      </c>
      <c r="C817" s="87">
        <v>3</v>
      </c>
      <c r="D817" s="122">
        <v>0.004211418087920222</v>
      </c>
      <c r="E817" s="122">
        <v>1.2024201977780304</v>
      </c>
      <c r="F817" s="87" t="s">
        <v>2932</v>
      </c>
      <c r="G817" s="87" t="b">
        <v>0</v>
      </c>
      <c r="H817" s="87" t="b">
        <v>0</v>
      </c>
      <c r="I817" s="87" t="b">
        <v>0</v>
      </c>
      <c r="J817" s="87" t="b">
        <v>0</v>
      </c>
      <c r="K817" s="87" t="b">
        <v>0</v>
      </c>
      <c r="L817" s="87" t="b">
        <v>0</v>
      </c>
    </row>
    <row r="818" spans="1:12" ht="15">
      <c r="A818" s="87" t="s">
        <v>3178</v>
      </c>
      <c r="B818" s="87" t="s">
        <v>3179</v>
      </c>
      <c r="C818" s="87">
        <v>3</v>
      </c>
      <c r="D818" s="122">
        <v>0.004211418087920222</v>
      </c>
      <c r="E818" s="122">
        <v>1.2024201977780304</v>
      </c>
      <c r="F818" s="87" t="s">
        <v>2932</v>
      </c>
      <c r="G818" s="87" t="b">
        <v>0</v>
      </c>
      <c r="H818" s="87" t="b">
        <v>0</v>
      </c>
      <c r="I818" s="87" t="b">
        <v>0</v>
      </c>
      <c r="J818" s="87" t="b">
        <v>0</v>
      </c>
      <c r="K818" s="87" t="b">
        <v>0</v>
      </c>
      <c r="L818" s="87" t="b">
        <v>0</v>
      </c>
    </row>
    <row r="819" spans="1:12" ht="15">
      <c r="A819" s="87" t="s">
        <v>422</v>
      </c>
      <c r="B819" s="87" t="s">
        <v>421</v>
      </c>
      <c r="C819" s="87">
        <v>3</v>
      </c>
      <c r="D819" s="122">
        <v>0.004211418087920222</v>
      </c>
      <c r="E819" s="122">
        <v>1.2024201977780304</v>
      </c>
      <c r="F819" s="87" t="s">
        <v>2932</v>
      </c>
      <c r="G819" s="87" t="b">
        <v>0</v>
      </c>
      <c r="H819" s="87" t="b">
        <v>0</v>
      </c>
      <c r="I819" s="87" t="b">
        <v>0</v>
      </c>
      <c r="J819" s="87" t="b">
        <v>0</v>
      </c>
      <c r="K819" s="87" t="b">
        <v>0</v>
      </c>
      <c r="L819" s="87" t="b">
        <v>0</v>
      </c>
    </row>
    <row r="820" spans="1:12" ht="15">
      <c r="A820" s="87" t="s">
        <v>421</v>
      </c>
      <c r="B820" s="87" t="s">
        <v>318</v>
      </c>
      <c r="C820" s="87">
        <v>3</v>
      </c>
      <c r="D820" s="122">
        <v>0.004211418087920222</v>
      </c>
      <c r="E820" s="122">
        <v>1.3273589343863303</v>
      </c>
      <c r="F820" s="87" t="s">
        <v>2932</v>
      </c>
      <c r="G820" s="87" t="b">
        <v>0</v>
      </c>
      <c r="H820" s="87" t="b">
        <v>0</v>
      </c>
      <c r="I820" s="87" t="b">
        <v>0</v>
      </c>
      <c r="J820" s="87" t="b">
        <v>0</v>
      </c>
      <c r="K820" s="87" t="b">
        <v>0</v>
      </c>
      <c r="L820" s="87" t="b">
        <v>0</v>
      </c>
    </row>
    <row r="821" spans="1:12" ht="15">
      <c r="A821" s="87" t="s">
        <v>318</v>
      </c>
      <c r="B821" s="87" t="s">
        <v>420</v>
      </c>
      <c r="C821" s="87">
        <v>3</v>
      </c>
      <c r="D821" s="122">
        <v>0.004211418087920222</v>
      </c>
      <c r="E821" s="122">
        <v>1.3273589343863303</v>
      </c>
      <c r="F821" s="87" t="s">
        <v>2932</v>
      </c>
      <c r="G821" s="87" t="b">
        <v>0</v>
      </c>
      <c r="H821" s="87" t="b">
        <v>0</v>
      </c>
      <c r="I821" s="87" t="b">
        <v>0</v>
      </c>
      <c r="J821" s="87" t="b">
        <v>0</v>
      </c>
      <c r="K821" s="87" t="b">
        <v>0</v>
      </c>
      <c r="L821" s="87" t="b">
        <v>0</v>
      </c>
    </row>
    <row r="822" spans="1:12" ht="15">
      <c r="A822" s="87" t="s">
        <v>3171</v>
      </c>
      <c r="B822" s="87" t="s">
        <v>3176</v>
      </c>
      <c r="C822" s="87">
        <v>3</v>
      </c>
      <c r="D822" s="122">
        <v>0.004211418087920222</v>
      </c>
      <c r="E822" s="122">
        <v>1.2024201977780304</v>
      </c>
      <c r="F822" s="87" t="s">
        <v>2932</v>
      </c>
      <c r="G822" s="87" t="b">
        <v>0</v>
      </c>
      <c r="H822" s="87" t="b">
        <v>0</v>
      </c>
      <c r="I822" s="87" t="b">
        <v>0</v>
      </c>
      <c r="J822" s="87" t="b">
        <v>0</v>
      </c>
      <c r="K822" s="87" t="b">
        <v>0</v>
      </c>
      <c r="L822" s="87" t="b">
        <v>0</v>
      </c>
    </row>
    <row r="823" spans="1:12" ht="15">
      <c r="A823" s="87" t="s">
        <v>3170</v>
      </c>
      <c r="B823" s="87" t="s">
        <v>3171</v>
      </c>
      <c r="C823" s="87">
        <v>2</v>
      </c>
      <c r="D823" s="122">
        <v>0.0067647190036849705</v>
      </c>
      <c r="E823" s="122">
        <v>1.0263289387223493</v>
      </c>
      <c r="F823" s="87" t="s">
        <v>2932</v>
      </c>
      <c r="G823" s="87" t="b">
        <v>0</v>
      </c>
      <c r="H823" s="87" t="b">
        <v>0</v>
      </c>
      <c r="I823" s="87" t="b">
        <v>0</v>
      </c>
      <c r="J823" s="87" t="b">
        <v>0</v>
      </c>
      <c r="K823" s="87" t="b">
        <v>0</v>
      </c>
      <c r="L823" s="87" t="b">
        <v>0</v>
      </c>
    </row>
    <row r="824" spans="1:12" ht="15">
      <c r="A824" s="87" t="s">
        <v>418</v>
      </c>
      <c r="B824" s="87" t="s">
        <v>424</v>
      </c>
      <c r="C824" s="87">
        <v>2</v>
      </c>
      <c r="D824" s="122">
        <v>0.0067647190036849705</v>
      </c>
      <c r="E824" s="122">
        <v>1.4522976709946303</v>
      </c>
      <c r="F824" s="87" t="s">
        <v>2932</v>
      </c>
      <c r="G824" s="87" t="b">
        <v>0</v>
      </c>
      <c r="H824" s="87" t="b">
        <v>0</v>
      </c>
      <c r="I824" s="87" t="b">
        <v>0</v>
      </c>
      <c r="J824" s="87" t="b">
        <v>0</v>
      </c>
      <c r="K824" s="87" t="b">
        <v>0</v>
      </c>
      <c r="L824" s="87" t="b">
        <v>0</v>
      </c>
    </row>
    <row r="825" spans="1:12" ht="15">
      <c r="A825" s="87" t="s">
        <v>3170</v>
      </c>
      <c r="B825" s="87" t="s">
        <v>3172</v>
      </c>
      <c r="C825" s="87">
        <v>2</v>
      </c>
      <c r="D825" s="122">
        <v>0.0067647190036849705</v>
      </c>
      <c r="E825" s="122">
        <v>1.0263289387223493</v>
      </c>
      <c r="F825" s="87" t="s">
        <v>2932</v>
      </c>
      <c r="G825" s="87" t="b">
        <v>0</v>
      </c>
      <c r="H825" s="87" t="b">
        <v>0</v>
      </c>
      <c r="I825" s="87" t="b">
        <v>0</v>
      </c>
      <c r="J825" s="87" t="b">
        <v>0</v>
      </c>
      <c r="K825" s="87" t="b">
        <v>0</v>
      </c>
      <c r="L825" s="87" t="b">
        <v>0</v>
      </c>
    </row>
    <row r="826" spans="1:12" ht="15">
      <c r="A826" s="87" t="s">
        <v>3173</v>
      </c>
      <c r="B826" s="87" t="s">
        <v>3171</v>
      </c>
      <c r="C826" s="87">
        <v>2</v>
      </c>
      <c r="D826" s="122">
        <v>0.0067647190036849705</v>
      </c>
      <c r="E826" s="122">
        <v>1.0263289387223493</v>
      </c>
      <c r="F826" s="87" t="s">
        <v>2932</v>
      </c>
      <c r="G826" s="87" t="b">
        <v>0</v>
      </c>
      <c r="H826" s="87" t="b">
        <v>0</v>
      </c>
      <c r="I826" s="87" t="b">
        <v>0</v>
      </c>
      <c r="J826" s="87" t="b">
        <v>0</v>
      </c>
      <c r="K826" s="87" t="b">
        <v>0</v>
      </c>
      <c r="L826" s="87" t="b">
        <v>0</v>
      </c>
    </row>
    <row r="827" spans="1:12" ht="15">
      <c r="A827" s="87" t="s">
        <v>3179</v>
      </c>
      <c r="B827" s="87" t="s">
        <v>2986</v>
      </c>
      <c r="C827" s="87">
        <v>2</v>
      </c>
      <c r="D827" s="122">
        <v>0.0067647190036849705</v>
      </c>
      <c r="E827" s="122">
        <v>1.0263289387223493</v>
      </c>
      <c r="F827" s="87" t="s">
        <v>2932</v>
      </c>
      <c r="G827" s="87" t="b">
        <v>0</v>
      </c>
      <c r="H827" s="87" t="b">
        <v>0</v>
      </c>
      <c r="I827" s="87" t="b">
        <v>0</v>
      </c>
      <c r="J827" s="87" t="b">
        <v>0</v>
      </c>
      <c r="K827" s="87" t="b">
        <v>0</v>
      </c>
      <c r="L827" s="87" t="b">
        <v>0</v>
      </c>
    </row>
    <row r="828" spans="1:12" ht="15">
      <c r="A828" s="87" t="s">
        <v>3175</v>
      </c>
      <c r="B828" s="87" t="s">
        <v>3265</v>
      </c>
      <c r="C828" s="87">
        <v>2</v>
      </c>
      <c r="D828" s="122">
        <v>0.0067647190036849705</v>
      </c>
      <c r="E828" s="122">
        <v>1.151267675330649</v>
      </c>
      <c r="F828" s="87" t="s">
        <v>2932</v>
      </c>
      <c r="G828" s="87" t="b">
        <v>0</v>
      </c>
      <c r="H828" s="87" t="b">
        <v>0</v>
      </c>
      <c r="I828" s="87" t="b">
        <v>0</v>
      </c>
      <c r="J828" s="87" t="b">
        <v>0</v>
      </c>
      <c r="K828" s="87" t="b">
        <v>0</v>
      </c>
      <c r="L828" s="87" t="b">
        <v>0</v>
      </c>
    </row>
    <row r="829" spans="1:12" ht="15">
      <c r="A829" s="87" t="s">
        <v>3265</v>
      </c>
      <c r="B829" s="87" t="s">
        <v>3402</v>
      </c>
      <c r="C829" s="87">
        <v>2</v>
      </c>
      <c r="D829" s="122">
        <v>0.0067647190036849705</v>
      </c>
      <c r="E829" s="122">
        <v>1.4522976709946303</v>
      </c>
      <c r="F829" s="87" t="s">
        <v>2932</v>
      </c>
      <c r="G829" s="87" t="b">
        <v>0</v>
      </c>
      <c r="H829" s="87" t="b">
        <v>0</v>
      </c>
      <c r="I829" s="87" t="b">
        <v>0</v>
      </c>
      <c r="J829" s="87" t="b">
        <v>0</v>
      </c>
      <c r="K829" s="87" t="b">
        <v>0</v>
      </c>
      <c r="L829" s="87" t="b">
        <v>0</v>
      </c>
    </row>
    <row r="830" spans="1:12" ht="15">
      <c r="A830" s="87" t="s">
        <v>3402</v>
      </c>
      <c r="B830" s="87" t="s">
        <v>3403</v>
      </c>
      <c r="C830" s="87">
        <v>2</v>
      </c>
      <c r="D830" s="122">
        <v>0.0067647190036849705</v>
      </c>
      <c r="E830" s="122">
        <v>1.6283889300503116</v>
      </c>
      <c r="F830" s="87" t="s">
        <v>2932</v>
      </c>
      <c r="G830" s="87" t="b">
        <v>0</v>
      </c>
      <c r="H830" s="87" t="b">
        <v>0</v>
      </c>
      <c r="I830" s="87" t="b">
        <v>0</v>
      </c>
      <c r="J830" s="87" t="b">
        <v>0</v>
      </c>
      <c r="K830" s="87" t="b">
        <v>0</v>
      </c>
      <c r="L830" s="87" t="b">
        <v>0</v>
      </c>
    </row>
    <row r="831" spans="1:12" ht="15">
      <c r="A831" s="87" t="s">
        <v>3403</v>
      </c>
      <c r="B831" s="87" t="s">
        <v>423</v>
      </c>
      <c r="C831" s="87">
        <v>2</v>
      </c>
      <c r="D831" s="122">
        <v>0.0067647190036849705</v>
      </c>
      <c r="E831" s="122">
        <v>1.3273589343863303</v>
      </c>
      <c r="F831" s="87" t="s">
        <v>2932</v>
      </c>
      <c r="G831" s="87" t="b">
        <v>0</v>
      </c>
      <c r="H831" s="87" t="b">
        <v>0</v>
      </c>
      <c r="I831" s="87" t="b">
        <v>0</v>
      </c>
      <c r="J831" s="87" t="b">
        <v>0</v>
      </c>
      <c r="K831" s="87" t="b">
        <v>0</v>
      </c>
      <c r="L831" s="87" t="b">
        <v>0</v>
      </c>
    </row>
    <row r="832" spans="1:12" ht="15">
      <c r="A832" s="87" t="s">
        <v>420</v>
      </c>
      <c r="B832" s="87" t="s">
        <v>417</v>
      </c>
      <c r="C832" s="87">
        <v>2</v>
      </c>
      <c r="D832" s="122">
        <v>0.0067647190036849705</v>
      </c>
      <c r="E832" s="122">
        <v>1.4522976709946303</v>
      </c>
      <c r="F832" s="87" t="s">
        <v>2932</v>
      </c>
      <c r="G832" s="87" t="b">
        <v>0</v>
      </c>
      <c r="H832" s="87" t="b">
        <v>0</v>
      </c>
      <c r="I832" s="87" t="b">
        <v>0</v>
      </c>
      <c r="J832" s="87" t="b">
        <v>0</v>
      </c>
      <c r="K832" s="87" t="b">
        <v>0</v>
      </c>
      <c r="L832" s="87" t="b">
        <v>0</v>
      </c>
    </row>
    <row r="833" spans="1:12" ht="15">
      <c r="A833" s="87" t="s">
        <v>2988</v>
      </c>
      <c r="B833" s="87" t="s">
        <v>3003</v>
      </c>
      <c r="C833" s="87">
        <v>6</v>
      </c>
      <c r="D833" s="122">
        <v>0.0075741131602491615</v>
      </c>
      <c r="E833" s="122">
        <v>0.9719712763997566</v>
      </c>
      <c r="F833" s="87" t="s">
        <v>2933</v>
      </c>
      <c r="G833" s="87" t="b">
        <v>0</v>
      </c>
      <c r="H833" s="87" t="b">
        <v>0</v>
      </c>
      <c r="I833" s="87" t="b">
        <v>0</v>
      </c>
      <c r="J833" s="87" t="b">
        <v>0</v>
      </c>
      <c r="K833" s="87" t="b">
        <v>0</v>
      </c>
      <c r="L833" s="87" t="b">
        <v>0</v>
      </c>
    </row>
    <row r="834" spans="1:12" ht="15">
      <c r="A834" s="87" t="s">
        <v>3009</v>
      </c>
      <c r="B834" s="87" t="s">
        <v>3003</v>
      </c>
      <c r="C834" s="87">
        <v>6</v>
      </c>
      <c r="D834" s="122">
        <v>0.0075741131602491615</v>
      </c>
      <c r="E834" s="122">
        <v>1.0969100130080565</v>
      </c>
      <c r="F834" s="87" t="s">
        <v>2933</v>
      </c>
      <c r="G834" s="87" t="b">
        <v>0</v>
      </c>
      <c r="H834" s="87" t="b">
        <v>0</v>
      </c>
      <c r="I834" s="87" t="b">
        <v>0</v>
      </c>
      <c r="J834" s="87" t="b">
        <v>0</v>
      </c>
      <c r="K834" s="87" t="b">
        <v>0</v>
      </c>
      <c r="L834" s="87" t="b">
        <v>0</v>
      </c>
    </row>
    <row r="835" spans="1:12" ht="15">
      <c r="A835" s="87" t="s">
        <v>3005</v>
      </c>
      <c r="B835" s="87" t="s">
        <v>2986</v>
      </c>
      <c r="C835" s="87">
        <v>6</v>
      </c>
      <c r="D835" s="122">
        <v>0.0075741131602491615</v>
      </c>
      <c r="E835" s="122">
        <v>1.1610275126198053</v>
      </c>
      <c r="F835" s="87" t="s">
        <v>2933</v>
      </c>
      <c r="G835" s="87" t="b">
        <v>0</v>
      </c>
      <c r="H835" s="87" t="b">
        <v>0</v>
      </c>
      <c r="I835" s="87" t="b">
        <v>0</v>
      </c>
      <c r="J835" s="87" t="b">
        <v>0</v>
      </c>
      <c r="K835" s="87" t="b">
        <v>0</v>
      </c>
      <c r="L835" s="87" t="b">
        <v>0</v>
      </c>
    </row>
    <row r="836" spans="1:12" ht="15">
      <c r="A836" s="87" t="s">
        <v>3046</v>
      </c>
      <c r="B836" s="87" t="s">
        <v>3008</v>
      </c>
      <c r="C836" s="87">
        <v>5</v>
      </c>
      <c r="D836" s="122">
        <v>0.007197457231389121</v>
      </c>
      <c r="E836" s="122">
        <v>1.9294189257142929</v>
      </c>
      <c r="F836" s="87" t="s">
        <v>2933</v>
      </c>
      <c r="G836" s="87" t="b">
        <v>0</v>
      </c>
      <c r="H836" s="87" t="b">
        <v>0</v>
      </c>
      <c r="I836" s="87" t="b">
        <v>0</v>
      </c>
      <c r="J836" s="87" t="b">
        <v>0</v>
      </c>
      <c r="K836" s="87" t="b">
        <v>0</v>
      </c>
      <c r="L836" s="87" t="b">
        <v>0</v>
      </c>
    </row>
    <row r="837" spans="1:12" ht="15">
      <c r="A837" s="87" t="s">
        <v>2988</v>
      </c>
      <c r="B837" s="87" t="s">
        <v>3001</v>
      </c>
      <c r="C837" s="87">
        <v>5</v>
      </c>
      <c r="D837" s="122">
        <v>0.007197457231389121</v>
      </c>
      <c r="E837" s="122">
        <v>1.1689964422910808</v>
      </c>
      <c r="F837" s="87" t="s">
        <v>2933</v>
      </c>
      <c r="G837" s="87" t="b">
        <v>0</v>
      </c>
      <c r="H837" s="87" t="b">
        <v>0</v>
      </c>
      <c r="I837" s="87" t="b">
        <v>0</v>
      </c>
      <c r="J837" s="87" t="b">
        <v>0</v>
      </c>
      <c r="K837" s="87" t="b">
        <v>0</v>
      </c>
      <c r="L837" s="87" t="b">
        <v>0</v>
      </c>
    </row>
    <row r="838" spans="1:12" ht="15">
      <c r="A838" s="87" t="s">
        <v>3009</v>
      </c>
      <c r="B838" s="87" t="s">
        <v>3001</v>
      </c>
      <c r="C838" s="87">
        <v>4</v>
      </c>
      <c r="D838" s="122">
        <v>0.006625169480932831</v>
      </c>
      <c r="E838" s="122">
        <v>1.1970251658913242</v>
      </c>
      <c r="F838" s="87" t="s">
        <v>2933</v>
      </c>
      <c r="G838" s="87" t="b">
        <v>0</v>
      </c>
      <c r="H838" s="87" t="b">
        <v>0</v>
      </c>
      <c r="I838" s="87" t="b">
        <v>0</v>
      </c>
      <c r="J838" s="87" t="b">
        <v>0</v>
      </c>
      <c r="K838" s="87" t="b">
        <v>0</v>
      </c>
      <c r="L838" s="87" t="b">
        <v>0</v>
      </c>
    </row>
    <row r="839" spans="1:12" ht="15">
      <c r="A839" s="87" t="s">
        <v>3008</v>
      </c>
      <c r="B839" s="87" t="s">
        <v>3047</v>
      </c>
      <c r="C839" s="87">
        <v>3</v>
      </c>
      <c r="D839" s="122">
        <v>0.005807392121493582</v>
      </c>
      <c r="E839" s="122">
        <v>1.6283889300503116</v>
      </c>
      <c r="F839" s="87" t="s">
        <v>2933</v>
      </c>
      <c r="G839" s="87" t="b">
        <v>0</v>
      </c>
      <c r="H839" s="87" t="b">
        <v>0</v>
      </c>
      <c r="I839" s="87" t="b">
        <v>0</v>
      </c>
      <c r="J839" s="87" t="b">
        <v>0</v>
      </c>
      <c r="K839" s="87" t="b">
        <v>0</v>
      </c>
      <c r="L839" s="87" t="b">
        <v>0</v>
      </c>
    </row>
    <row r="840" spans="1:12" ht="15">
      <c r="A840" s="87" t="s">
        <v>3029</v>
      </c>
      <c r="B840" s="87" t="s">
        <v>2990</v>
      </c>
      <c r="C840" s="87">
        <v>3</v>
      </c>
      <c r="D840" s="122">
        <v>0.005807392121493582</v>
      </c>
      <c r="E840" s="122">
        <v>1.5492076840026867</v>
      </c>
      <c r="F840" s="87" t="s">
        <v>2933</v>
      </c>
      <c r="G840" s="87" t="b">
        <v>0</v>
      </c>
      <c r="H840" s="87" t="b">
        <v>0</v>
      </c>
      <c r="I840" s="87" t="b">
        <v>0</v>
      </c>
      <c r="J840" s="87" t="b">
        <v>0</v>
      </c>
      <c r="K840" s="87" t="b">
        <v>0</v>
      </c>
      <c r="L840" s="87" t="b">
        <v>0</v>
      </c>
    </row>
    <row r="841" spans="1:12" ht="15">
      <c r="A841" s="87" t="s">
        <v>2988</v>
      </c>
      <c r="B841" s="87" t="s">
        <v>3010</v>
      </c>
      <c r="C841" s="87">
        <v>3</v>
      </c>
      <c r="D841" s="122">
        <v>0.005807392121493582</v>
      </c>
      <c r="E841" s="122">
        <v>1.299330210786087</v>
      </c>
      <c r="F841" s="87" t="s">
        <v>2933</v>
      </c>
      <c r="G841" s="87" t="b">
        <v>0</v>
      </c>
      <c r="H841" s="87" t="b">
        <v>0</v>
      </c>
      <c r="I841" s="87" t="b">
        <v>0</v>
      </c>
      <c r="J841" s="87" t="b">
        <v>0</v>
      </c>
      <c r="K841" s="87" t="b">
        <v>0</v>
      </c>
      <c r="L841" s="87" t="b">
        <v>0</v>
      </c>
    </row>
    <row r="842" spans="1:12" ht="15">
      <c r="A842" s="87" t="s">
        <v>3144</v>
      </c>
      <c r="B842" s="87" t="s">
        <v>3048</v>
      </c>
      <c r="C842" s="87">
        <v>3</v>
      </c>
      <c r="D842" s="122">
        <v>0.005807392121493582</v>
      </c>
      <c r="E842" s="122">
        <v>2.026328938722349</v>
      </c>
      <c r="F842" s="87" t="s">
        <v>2933</v>
      </c>
      <c r="G842" s="87" t="b">
        <v>0</v>
      </c>
      <c r="H842" s="87" t="b">
        <v>0</v>
      </c>
      <c r="I842" s="87" t="b">
        <v>0</v>
      </c>
      <c r="J842" s="87" t="b">
        <v>0</v>
      </c>
      <c r="K842" s="87" t="b">
        <v>0</v>
      </c>
      <c r="L842" s="87" t="b">
        <v>0</v>
      </c>
    </row>
    <row r="843" spans="1:12" ht="15">
      <c r="A843" s="87" t="s">
        <v>3048</v>
      </c>
      <c r="B843" s="87" t="s">
        <v>3015</v>
      </c>
      <c r="C843" s="87">
        <v>3</v>
      </c>
      <c r="D843" s="122">
        <v>0.005807392121493582</v>
      </c>
      <c r="E843" s="122">
        <v>1.9013902021140492</v>
      </c>
      <c r="F843" s="87" t="s">
        <v>2933</v>
      </c>
      <c r="G843" s="87" t="b">
        <v>0</v>
      </c>
      <c r="H843" s="87" t="b">
        <v>0</v>
      </c>
      <c r="I843" s="87" t="b">
        <v>0</v>
      </c>
      <c r="J843" s="87" t="b">
        <v>0</v>
      </c>
      <c r="K843" s="87" t="b">
        <v>0</v>
      </c>
      <c r="L843" s="87" t="b">
        <v>0</v>
      </c>
    </row>
    <row r="844" spans="1:12" ht="15">
      <c r="A844" s="87" t="s">
        <v>2987</v>
      </c>
      <c r="B844" s="87" t="s">
        <v>2986</v>
      </c>
      <c r="C844" s="87">
        <v>3</v>
      </c>
      <c r="D844" s="122">
        <v>0.005807392121493582</v>
      </c>
      <c r="E844" s="122">
        <v>1.1610275126198053</v>
      </c>
      <c r="F844" s="87" t="s">
        <v>2933</v>
      </c>
      <c r="G844" s="87" t="b">
        <v>0</v>
      </c>
      <c r="H844" s="87" t="b">
        <v>0</v>
      </c>
      <c r="I844" s="87" t="b">
        <v>0</v>
      </c>
      <c r="J844" s="87" t="b">
        <v>0</v>
      </c>
      <c r="K844" s="87" t="b">
        <v>0</v>
      </c>
      <c r="L844" s="87" t="b">
        <v>0</v>
      </c>
    </row>
    <row r="845" spans="1:12" ht="15">
      <c r="A845" s="87" t="s">
        <v>2986</v>
      </c>
      <c r="B845" s="87" t="s">
        <v>2989</v>
      </c>
      <c r="C845" s="87">
        <v>3</v>
      </c>
      <c r="D845" s="122">
        <v>0.005807392121493582</v>
      </c>
      <c r="E845" s="122">
        <v>1.4522976709946303</v>
      </c>
      <c r="F845" s="87" t="s">
        <v>2933</v>
      </c>
      <c r="G845" s="87" t="b">
        <v>0</v>
      </c>
      <c r="H845" s="87" t="b">
        <v>0</v>
      </c>
      <c r="I845" s="87" t="b">
        <v>0</v>
      </c>
      <c r="J845" s="87" t="b">
        <v>0</v>
      </c>
      <c r="K845" s="87" t="b">
        <v>0</v>
      </c>
      <c r="L845" s="87" t="b">
        <v>0</v>
      </c>
    </row>
    <row r="846" spans="1:12" ht="15">
      <c r="A846" s="87" t="s">
        <v>2989</v>
      </c>
      <c r="B846" s="87" t="s">
        <v>2990</v>
      </c>
      <c r="C846" s="87">
        <v>3</v>
      </c>
      <c r="D846" s="122">
        <v>0.005807392121493582</v>
      </c>
      <c r="E846" s="122">
        <v>1.6741464206109866</v>
      </c>
      <c r="F846" s="87" t="s">
        <v>2933</v>
      </c>
      <c r="G846" s="87" t="b">
        <v>0</v>
      </c>
      <c r="H846" s="87" t="b">
        <v>0</v>
      </c>
      <c r="I846" s="87" t="b">
        <v>0</v>
      </c>
      <c r="J846" s="87" t="b">
        <v>0</v>
      </c>
      <c r="K846" s="87" t="b">
        <v>0</v>
      </c>
      <c r="L846" s="87" t="b">
        <v>0</v>
      </c>
    </row>
    <row r="847" spans="1:12" ht="15">
      <c r="A847" s="87" t="s">
        <v>3223</v>
      </c>
      <c r="B847" s="87" t="s">
        <v>3024</v>
      </c>
      <c r="C847" s="87">
        <v>3</v>
      </c>
      <c r="D847" s="122">
        <v>0.005807392121493582</v>
      </c>
      <c r="E847" s="122">
        <v>1.725298943058368</v>
      </c>
      <c r="F847" s="87" t="s">
        <v>2933</v>
      </c>
      <c r="G847" s="87" t="b">
        <v>0</v>
      </c>
      <c r="H847" s="87" t="b">
        <v>0</v>
      </c>
      <c r="I847" s="87" t="b">
        <v>0</v>
      </c>
      <c r="J847" s="87" t="b">
        <v>0</v>
      </c>
      <c r="K847" s="87" t="b">
        <v>0</v>
      </c>
      <c r="L847" s="87" t="b">
        <v>0</v>
      </c>
    </row>
    <row r="848" spans="1:12" ht="15">
      <c r="A848" s="87" t="s">
        <v>3024</v>
      </c>
      <c r="B848" s="87" t="s">
        <v>428</v>
      </c>
      <c r="C848" s="87">
        <v>3</v>
      </c>
      <c r="D848" s="122">
        <v>0.005807392121493582</v>
      </c>
      <c r="E848" s="122">
        <v>1.6741464206109866</v>
      </c>
      <c r="F848" s="87" t="s">
        <v>2933</v>
      </c>
      <c r="G848" s="87" t="b">
        <v>0</v>
      </c>
      <c r="H848" s="87" t="b">
        <v>0</v>
      </c>
      <c r="I848" s="87" t="b">
        <v>0</v>
      </c>
      <c r="J848" s="87" t="b">
        <v>0</v>
      </c>
      <c r="K848" s="87" t="b">
        <v>0</v>
      </c>
      <c r="L848" s="87" t="b">
        <v>0</v>
      </c>
    </row>
    <row r="849" spans="1:12" ht="15">
      <c r="A849" s="87" t="s">
        <v>428</v>
      </c>
      <c r="B849" s="87" t="s">
        <v>3224</v>
      </c>
      <c r="C849" s="87">
        <v>3</v>
      </c>
      <c r="D849" s="122">
        <v>0.005807392121493582</v>
      </c>
      <c r="E849" s="122">
        <v>2.151267675330649</v>
      </c>
      <c r="F849" s="87" t="s">
        <v>2933</v>
      </c>
      <c r="G849" s="87" t="b">
        <v>0</v>
      </c>
      <c r="H849" s="87" t="b">
        <v>0</v>
      </c>
      <c r="I849" s="87" t="b">
        <v>0</v>
      </c>
      <c r="J849" s="87" t="b">
        <v>0</v>
      </c>
      <c r="K849" s="87" t="b">
        <v>1</v>
      </c>
      <c r="L849" s="87" t="b">
        <v>0</v>
      </c>
    </row>
    <row r="850" spans="1:12" ht="15">
      <c r="A850" s="87" t="s">
        <v>3224</v>
      </c>
      <c r="B850" s="87" t="s">
        <v>3225</v>
      </c>
      <c r="C850" s="87">
        <v>3</v>
      </c>
      <c r="D850" s="122">
        <v>0.005807392121493582</v>
      </c>
      <c r="E850" s="122">
        <v>2.151267675330649</v>
      </c>
      <c r="F850" s="87" t="s">
        <v>2933</v>
      </c>
      <c r="G850" s="87" t="b">
        <v>0</v>
      </c>
      <c r="H850" s="87" t="b">
        <v>1</v>
      </c>
      <c r="I850" s="87" t="b">
        <v>0</v>
      </c>
      <c r="J850" s="87" t="b">
        <v>0</v>
      </c>
      <c r="K850" s="87" t="b">
        <v>0</v>
      </c>
      <c r="L850" s="87" t="b">
        <v>0</v>
      </c>
    </row>
    <row r="851" spans="1:12" ht="15">
      <c r="A851" s="87" t="s">
        <v>3225</v>
      </c>
      <c r="B851" s="87" t="s">
        <v>3066</v>
      </c>
      <c r="C851" s="87">
        <v>3</v>
      </c>
      <c r="D851" s="122">
        <v>0.005807392121493582</v>
      </c>
      <c r="E851" s="122">
        <v>2.151267675330649</v>
      </c>
      <c r="F851" s="87" t="s">
        <v>2933</v>
      </c>
      <c r="G851" s="87" t="b">
        <v>0</v>
      </c>
      <c r="H851" s="87" t="b">
        <v>0</v>
      </c>
      <c r="I851" s="87" t="b">
        <v>0</v>
      </c>
      <c r="J851" s="87" t="b">
        <v>0</v>
      </c>
      <c r="K851" s="87" t="b">
        <v>0</v>
      </c>
      <c r="L851" s="87" t="b">
        <v>0</v>
      </c>
    </row>
    <row r="852" spans="1:12" ht="15">
      <c r="A852" s="87" t="s">
        <v>3066</v>
      </c>
      <c r="B852" s="87" t="s">
        <v>3226</v>
      </c>
      <c r="C852" s="87">
        <v>3</v>
      </c>
      <c r="D852" s="122">
        <v>0.005807392121493582</v>
      </c>
      <c r="E852" s="122">
        <v>2.151267675330649</v>
      </c>
      <c r="F852" s="87" t="s">
        <v>2933</v>
      </c>
      <c r="G852" s="87" t="b">
        <v>0</v>
      </c>
      <c r="H852" s="87" t="b">
        <v>0</v>
      </c>
      <c r="I852" s="87" t="b">
        <v>0</v>
      </c>
      <c r="J852" s="87" t="b">
        <v>0</v>
      </c>
      <c r="K852" s="87" t="b">
        <v>0</v>
      </c>
      <c r="L852" s="87" t="b">
        <v>0</v>
      </c>
    </row>
    <row r="853" spans="1:12" ht="15">
      <c r="A853" s="87" t="s">
        <v>3226</v>
      </c>
      <c r="B853" s="87" t="s">
        <v>3009</v>
      </c>
      <c r="C853" s="87">
        <v>3</v>
      </c>
      <c r="D853" s="122">
        <v>0.005807392121493582</v>
      </c>
      <c r="E853" s="122">
        <v>1.6283889300503116</v>
      </c>
      <c r="F853" s="87" t="s">
        <v>2933</v>
      </c>
      <c r="G853" s="87" t="b">
        <v>0</v>
      </c>
      <c r="H853" s="87" t="b">
        <v>0</v>
      </c>
      <c r="I853" s="87" t="b">
        <v>0</v>
      </c>
      <c r="J853" s="87" t="b">
        <v>0</v>
      </c>
      <c r="K853" s="87" t="b">
        <v>0</v>
      </c>
      <c r="L853" s="87" t="b">
        <v>0</v>
      </c>
    </row>
    <row r="854" spans="1:12" ht="15">
      <c r="A854" s="87" t="s">
        <v>3003</v>
      </c>
      <c r="B854" s="87" t="s">
        <v>3227</v>
      </c>
      <c r="C854" s="87">
        <v>3</v>
      </c>
      <c r="D854" s="122">
        <v>0.005807392121493582</v>
      </c>
      <c r="E854" s="122">
        <v>1.3979400086720377</v>
      </c>
      <c r="F854" s="87" t="s">
        <v>2933</v>
      </c>
      <c r="G854" s="87" t="b">
        <v>0</v>
      </c>
      <c r="H854" s="87" t="b">
        <v>0</v>
      </c>
      <c r="I854" s="87" t="b">
        <v>0</v>
      </c>
      <c r="J854" s="87" t="b">
        <v>1</v>
      </c>
      <c r="K854" s="87" t="b">
        <v>0</v>
      </c>
      <c r="L854" s="87" t="b">
        <v>0</v>
      </c>
    </row>
    <row r="855" spans="1:12" ht="15">
      <c r="A855" s="87" t="s">
        <v>3227</v>
      </c>
      <c r="B855" s="87" t="s">
        <v>3127</v>
      </c>
      <c r="C855" s="87">
        <v>3</v>
      </c>
      <c r="D855" s="122">
        <v>0.005807392121493582</v>
      </c>
      <c r="E855" s="122">
        <v>1.9294189257142926</v>
      </c>
      <c r="F855" s="87" t="s">
        <v>2933</v>
      </c>
      <c r="G855" s="87" t="b">
        <v>1</v>
      </c>
      <c r="H855" s="87" t="b">
        <v>0</v>
      </c>
      <c r="I855" s="87" t="b">
        <v>0</v>
      </c>
      <c r="J855" s="87" t="b">
        <v>0</v>
      </c>
      <c r="K855" s="87" t="b">
        <v>0</v>
      </c>
      <c r="L855" s="87" t="b">
        <v>0</v>
      </c>
    </row>
    <row r="856" spans="1:12" ht="15">
      <c r="A856" s="87" t="s">
        <v>3127</v>
      </c>
      <c r="B856" s="87" t="s">
        <v>3024</v>
      </c>
      <c r="C856" s="87">
        <v>3</v>
      </c>
      <c r="D856" s="122">
        <v>0.005807392121493582</v>
      </c>
      <c r="E856" s="122">
        <v>1.5034501934420117</v>
      </c>
      <c r="F856" s="87" t="s">
        <v>2933</v>
      </c>
      <c r="G856" s="87" t="b">
        <v>0</v>
      </c>
      <c r="H856" s="87" t="b">
        <v>0</v>
      </c>
      <c r="I856" s="87" t="b">
        <v>0</v>
      </c>
      <c r="J856" s="87" t="b">
        <v>0</v>
      </c>
      <c r="K856" s="87" t="b">
        <v>0</v>
      </c>
      <c r="L856" s="87" t="b">
        <v>0</v>
      </c>
    </row>
    <row r="857" spans="1:12" ht="15">
      <c r="A857" s="87" t="s">
        <v>3024</v>
      </c>
      <c r="B857" s="87" t="s">
        <v>3228</v>
      </c>
      <c r="C857" s="87">
        <v>3</v>
      </c>
      <c r="D857" s="122">
        <v>0.005807392121493582</v>
      </c>
      <c r="E857" s="122">
        <v>1.6741464206109866</v>
      </c>
      <c r="F857" s="87" t="s">
        <v>2933</v>
      </c>
      <c r="G857" s="87" t="b">
        <v>0</v>
      </c>
      <c r="H857" s="87" t="b">
        <v>0</v>
      </c>
      <c r="I857" s="87" t="b">
        <v>0</v>
      </c>
      <c r="J857" s="87" t="b">
        <v>0</v>
      </c>
      <c r="K857" s="87" t="b">
        <v>0</v>
      </c>
      <c r="L857" s="87" t="b">
        <v>0</v>
      </c>
    </row>
    <row r="858" spans="1:12" ht="15">
      <c r="A858" s="87" t="s">
        <v>3228</v>
      </c>
      <c r="B858" s="87" t="s">
        <v>3229</v>
      </c>
      <c r="C858" s="87">
        <v>3</v>
      </c>
      <c r="D858" s="122">
        <v>0.005807392121493582</v>
      </c>
      <c r="E858" s="122">
        <v>2.151267675330649</v>
      </c>
      <c r="F858" s="87" t="s">
        <v>2933</v>
      </c>
      <c r="G858" s="87" t="b">
        <v>0</v>
      </c>
      <c r="H858" s="87" t="b">
        <v>0</v>
      </c>
      <c r="I858" s="87" t="b">
        <v>0</v>
      </c>
      <c r="J858" s="87" t="b">
        <v>0</v>
      </c>
      <c r="K858" s="87" t="b">
        <v>0</v>
      </c>
      <c r="L858" s="87" t="b">
        <v>0</v>
      </c>
    </row>
    <row r="859" spans="1:12" ht="15">
      <c r="A859" s="87" t="s">
        <v>3229</v>
      </c>
      <c r="B859" s="87" t="s">
        <v>3230</v>
      </c>
      <c r="C859" s="87">
        <v>3</v>
      </c>
      <c r="D859" s="122">
        <v>0.005807392121493582</v>
      </c>
      <c r="E859" s="122">
        <v>2.151267675330649</v>
      </c>
      <c r="F859" s="87" t="s">
        <v>2933</v>
      </c>
      <c r="G859" s="87" t="b">
        <v>0</v>
      </c>
      <c r="H859" s="87" t="b">
        <v>0</v>
      </c>
      <c r="I859" s="87" t="b">
        <v>0</v>
      </c>
      <c r="J859" s="87" t="b">
        <v>0</v>
      </c>
      <c r="K859" s="87" t="b">
        <v>0</v>
      </c>
      <c r="L859" s="87" t="b">
        <v>0</v>
      </c>
    </row>
    <row r="860" spans="1:12" ht="15">
      <c r="A860" s="87" t="s">
        <v>3230</v>
      </c>
      <c r="B860" s="87" t="s">
        <v>3231</v>
      </c>
      <c r="C860" s="87">
        <v>3</v>
      </c>
      <c r="D860" s="122">
        <v>0.005807392121493582</v>
      </c>
      <c r="E860" s="122">
        <v>2.151267675330649</v>
      </c>
      <c r="F860" s="87" t="s">
        <v>2933</v>
      </c>
      <c r="G860" s="87" t="b">
        <v>0</v>
      </c>
      <c r="H860" s="87" t="b">
        <v>0</v>
      </c>
      <c r="I860" s="87" t="b">
        <v>0</v>
      </c>
      <c r="J860" s="87" t="b">
        <v>0</v>
      </c>
      <c r="K860" s="87" t="b">
        <v>0</v>
      </c>
      <c r="L860" s="87" t="b">
        <v>0</v>
      </c>
    </row>
    <row r="861" spans="1:12" ht="15">
      <c r="A861" s="87" t="s">
        <v>3231</v>
      </c>
      <c r="B861" s="87" t="s">
        <v>3232</v>
      </c>
      <c r="C861" s="87">
        <v>3</v>
      </c>
      <c r="D861" s="122">
        <v>0.005807392121493582</v>
      </c>
      <c r="E861" s="122">
        <v>2.151267675330649</v>
      </c>
      <c r="F861" s="87" t="s">
        <v>2933</v>
      </c>
      <c r="G861" s="87" t="b">
        <v>0</v>
      </c>
      <c r="H861" s="87" t="b">
        <v>0</v>
      </c>
      <c r="I861" s="87" t="b">
        <v>0</v>
      </c>
      <c r="J861" s="87" t="b">
        <v>0</v>
      </c>
      <c r="K861" s="87" t="b">
        <v>0</v>
      </c>
      <c r="L861" s="87" t="b">
        <v>0</v>
      </c>
    </row>
    <row r="862" spans="1:12" ht="15">
      <c r="A862" s="87" t="s">
        <v>3232</v>
      </c>
      <c r="B862" s="87" t="s">
        <v>3233</v>
      </c>
      <c r="C862" s="87">
        <v>3</v>
      </c>
      <c r="D862" s="122">
        <v>0.005807392121493582</v>
      </c>
      <c r="E862" s="122">
        <v>2.151267675330649</v>
      </c>
      <c r="F862" s="87" t="s">
        <v>2933</v>
      </c>
      <c r="G862" s="87" t="b">
        <v>0</v>
      </c>
      <c r="H862" s="87" t="b">
        <v>0</v>
      </c>
      <c r="I862" s="87" t="b">
        <v>0</v>
      </c>
      <c r="J862" s="87" t="b">
        <v>0</v>
      </c>
      <c r="K862" s="87" t="b">
        <v>0</v>
      </c>
      <c r="L862" s="87" t="b">
        <v>0</v>
      </c>
    </row>
    <row r="863" spans="1:12" ht="15">
      <c r="A863" s="87" t="s">
        <v>3233</v>
      </c>
      <c r="B863" s="87" t="s">
        <v>3164</v>
      </c>
      <c r="C863" s="87">
        <v>3</v>
      </c>
      <c r="D863" s="122">
        <v>0.005807392121493582</v>
      </c>
      <c r="E863" s="122">
        <v>2.151267675330649</v>
      </c>
      <c r="F863" s="87" t="s">
        <v>2933</v>
      </c>
      <c r="G863" s="87" t="b">
        <v>0</v>
      </c>
      <c r="H863" s="87" t="b">
        <v>0</v>
      </c>
      <c r="I863" s="87" t="b">
        <v>0</v>
      </c>
      <c r="J863" s="87" t="b">
        <v>0</v>
      </c>
      <c r="K863" s="87" t="b">
        <v>0</v>
      </c>
      <c r="L863" s="87" t="b">
        <v>0</v>
      </c>
    </row>
    <row r="864" spans="1:12" ht="15">
      <c r="A864" s="87" t="s">
        <v>3164</v>
      </c>
      <c r="B864" s="87" t="s">
        <v>3005</v>
      </c>
      <c r="C864" s="87">
        <v>3</v>
      </c>
      <c r="D864" s="122">
        <v>0.005807392121493582</v>
      </c>
      <c r="E864" s="122">
        <v>1.6283889300503116</v>
      </c>
      <c r="F864" s="87" t="s">
        <v>2933</v>
      </c>
      <c r="G864" s="87" t="b">
        <v>0</v>
      </c>
      <c r="H864" s="87" t="b">
        <v>0</v>
      </c>
      <c r="I864" s="87" t="b">
        <v>0</v>
      </c>
      <c r="J864" s="87" t="b">
        <v>0</v>
      </c>
      <c r="K864" s="87" t="b">
        <v>0</v>
      </c>
      <c r="L864" s="87" t="b">
        <v>0</v>
      </c>
    </row>
    <row r="865" spans="1:12" ht="15">
      <c r="A865" s="87" t="s">
        <v>3142</v>
      </c>
      <c r="B865" s="87" t="s">
        <v>3323</v>
      </c>
      <c r="C865" s="87">
        <v>2</v>
      </c>
      <c r="D865" s="122">
        <v>0.004659475101379084</v>
      </c>
      <c r="E865" s="122">
        <v>2.151267675330649</v>
      </c>
      <c r="F865" s="87" t="s">
        <v>2933</v>
      </c>
      <c r="G865" s="87" t="b">
        <v>0</v>
      </c>
      <c r="H865" s="87" t="b">
        <v>0</v>
      </c>
      <c r="I865" s="87" t="b">
        <v>0</v>
      </c>
      <c r="J865" s="87" t="b">
        <v>0</v>
      </c>
      <c r="K865" s="87" t="b">
        <v>0</v>
      </c>
      <c r="L865" s="87" t="b">
        <v>0</v>
      </c>
    </row>
    <row r="866" spans="1:12" ht="15">
      <c r="A866" s="87" t="s">
        <v>3323</v>
      </c>
      <c r="B866" s="87" t="s">
        <v>3324</v>
      </c>
      <c r="C866" s="87">
        <v>2</v>
      </c>
      <c r="D866" s="122">
        <v>0.004659475101379084</v>
      </c>
      <c r="E866" s="122">
        <v>2.3273589343863303</v>
      </c>
      <c r="F866" s="87" t="s">
        <v>2933</v>
      </c>
      <c r="G866" s="87" t="b">
        <v>0</v>
      </c>
      <c r="H866" s="87" t="b">
        <v>0</v>
      </c>
      <c r="I866" s="87" t="b">
        <v>0</v>
      </c>
      <c r="J866" s="87" t="b">
        <v>0</v>
      </c>
      <c r="K866" s="87" t="b">
        <v>0</v>
      </c>
      <c r="L866" s="87" t="b">
        <v>0</v>
      </c>
    </row>
    <row r="867" spans="1:12" ht="15">
      <c r="A867" s="87" t="s">
        <v>3324</v>
      </c>
      <c r="B867" s="87" t="s">
        <v>3325</v>
      </c>
      <c r="C867" s="87">
        <v>2</v>
      </c>
      <c r="D867" s="122">
        <v>0.004659475101379084</v>
      </c>
      <c r="E867" s="122">
        <v>2.3273589343863303</v>
      </c>
      <c r="F867" s="87" t="s">
        <v>2933</v>
      </c>
      <c r="G867" s="87" t="b">
        <v>0</v>
      </c>
      <c r="H867" s="87" t="b">
        <v>0</v>
      </c>
      <c r="I867" s="87" t="b">
        <v>0</v>
      </c>
      <c r="J867" s="87" t="b">
        <v>0</v>
      </c>
      <c r="K867" s="87" t="b">
        <v>0</v>
      </c>
      <c r="L867" s="87" t="b">
        <v>0</v>
      </c>
    </row>
    <row r="868" spans="1:12" ht="15">
      <c r="A868" s="87" t="s">
        <v>3325</v>
      </c>
      <c r="B868" s="87" t="s">
        <v>2988</v>
      </c>
      <c r="C868" s="87">
        <v>2</v>
      </c>
      <c r="D868" s="122">
        <v>0.004659475101379084</v>
      </c>
      <c r="E868" s="122">
        <v>1.4522976709946303</v>
      </c>
      <c r="F868" s="87" t="s">
        <v>2933</v>
      </c>
      <c r="G868" s="87" t="b">
        <v>0</v>
      </c>
      <c r="H868" s="87" t="b">
        <v>0</v>
      </c>
      <c r="I868" s="87" t="b">
        <v>0</v>
      </c>
      <c r="J868" s="87" t="b">
        <v>0</v>
      </c>
      <c r="K868" s="87" t="b">
        <v>0</v>
      </c>
      <c r="L868" s="87" t="b">
        <v>0</v>
      </c>
    </row>
    <row r="869" spans="1:12" ht="15">
      <c r="A869" s="87" t="s">
        <v>2986</v>
      </c>
      <c r="B869" s="87" t="s">
        <v>3029</v>
      </c>
      <c r="C869" s="87">
        <v>2</v>
      </c>
      <c r="D869" s="122">
        <v>0.004659475101379084</v>
      </c>
      <c r="E869" s="122">
        <v>1.151267675330649</v>
      </c>
      <c r="F869" s="87" t="s">
        <v>2933</v>
      </c>
      <c r="G869" s="87" t="b">
        <v>0</v>
      </c>
      <c r="H869" s="87" t="b">
        <v>0</v>
      </c>
      <c r="I869" s="87" t="b">
        <v>0</v>
      </c>
      <c r="J869" s="87" t="b">
        <v>0</v>
      </c>
      <c r="K869" s="87" t="b">
        <v>0</v>
      </c>
      <c r="L869" s="87" t="b">
        <v>0</v>
      </c>
    </row>
    <row r="870" spans="1:12" ht="15">
      <c r="A870" s="87" t="s">
        <v>3238</v>
      </c>
      <c r="B870" s="87" t="s">
        <v>3127</v>
      </c>
      <c r="C870" s="87">
        <v>2</v>
      </c>
      <c r="D870" s="122">
        <v>0.004659475101379084</v>
      </c>
      <c r="E870" s="122">
        <v>1.9294189257142926</v>
      </c>
      <c r="F870" s="87" t="s">
        <v>2933</v>
      </c>
      <c r="G870" s="87" t="b">
        <v>0</v>
      </c>
      <c r="H870" s="87" t="b">
        <v>0</v>
      </c>
      <c r="I870" s="87" t="b">
        <v>0</v>
      </c>
      <c r="J870" s="87" t="b">
        <v>0</v>
      </c>
      <c r="K870" s="87" t="b">
        <v>0</v>
      </c>
      <c r="L870" s="87" t="b">
        <v>0</v>
      </c>
    </row>
    <row r="871" spans="1:12" ht="15">
      <c r="A871" s="87" t="s">
        <v>3127</v>
      </c>
      <c r="B871" s="87" t="s">
        <v>3381</v>
      </c>
      <c r="C871" s="87">
        <v>2</v>
      </c>
      <c r="D871" s="122">
        <v>0.004659475101379084</v>
      </c>
      <c r="E871" s="122">
        <v>1.9294189257142926</v>
      </c>
      <c r="F871" s="87" t="s">
        <v>2933</v>
      </c>
      <c r="G871" s="87" t="b">
        <v>0</v>
      </c>
      <c r="H871" s="87" t="b">
        <v>0</v>
      </c>
      <c r="I871" s="87" t="b">
        <v>0</v>
      </c>
      <c r="J871" s="87" t="b">
        <v>0</v>
      </c>
      <c r="K871" s="87" t="b">
        <v>0</v>
      </c>
      <c r="L871" s="87" t="b">
        <v>0</v>
      </c>
    </row>
    <row r="872" spans="1:12" ht="15">
      <c r="A872" s="87" t="s">
        <v>2986</v>
      </c>
      <c r="B872" s="87" t="s">
        <v>3005</v>
      </c>
      <c r="C872" s="87">
        <v>2</v>
      </c>
      <c r="D872" s="122">
        <v>0.004659475101379084</v>
      </c>
      <c r="E872" s="122">
        <v>0.7533276666586114</v>
      </c>
      <c r="F872" s="87" t="s">
        <v>2933</v>
      </c>
      <c r="G872" s="87" t="b">
        <v>0</v>
      </c>
      <c r="H872" s="87" t="b">
        <v>0</v>
      </c>
      <c r="I872" s="87" t="b">
        <v>0</v>
      </c>
      <c r="J872" s="87" t="b">
        <v>0</v>
      </c>
      <c r="K872" s="87" t="b">
        <v>0</v>
      </c>
      <c r="L872" s="87" t="b">
        <v>0</v>
      </c>
    </row>
    <row r="873" spans="1:12" ht="15">
      <c r="A873" s="87" t="s">
        <v>3388</v>
      </c>
      <c r="B873" s="87" t="s">
        <v>2986</v>
      </c>
      <c r="C873" s="87">
        <v>2</v>
      </c>
      <c r="D873" s="122">
        <v>0.004659475101379084</v>
      </c>
      <c r="E873" s="122">
        <v>1.2859662492281052</v>
      </c>
      <c r="F873" s="87" t="s">
        <v>2933</v>
      </c>
      <c r="G873" s="87" t="b">
        <v>0</v>
      </c>
      <c r="H873" s="87" t="b">
        <v>0</v>
      </c>
      <c r="I873" s="87" t="b">
        <v>0</v>
      </c>
      <c r="J873" s="87" t="b">
        <v>0</v>
      </c>
      <c r="K873" s="87" t="b">
        <v>0</v>
      </c>
      <c r="L873" s="87" t="b">
        <v>0</v>
      </c>
    </row>
    <row r="874" spans="1:12" ht="15">
      <c r="A874" s="87" t="s">
        <v>2986</v>
      </c>
      <c r="B874" s="87" t="s">
        <v>3239</v>
      </c>
      <c r="C874" s="87">
        <v>2</v>
      </c>
      <c r="D874" s="122">
        <v>0.004659475101379084</v>
      </c>
      <c r="E874" s="122">
        <v>1.4522976709946303</v>
      </c>
      <c r="F874" s="87" t="s">
        <v>2933</v>
      </c>
      <c r="G874" s="87" t="b">
        <v>0</v>
      </c>
      <c r="H874" s="87" t="b">
        <v>0</v>
      </c>
      <c r="I874" s="87" t="b">
        <v>0</v>
      </c>
      <c r="J874" s="87" t="b">
        <v>0</v>
      </c>
      <c r="K874" s="87" t="b">
        <v>0</v>
      </c>
      <c r="L874" s="87" t="b">
        <v>0</v>
      </c>
    </row>
    <row r="875" spans="1:12" ht="15">
      <c r="A875" s="87" t="s">
        <v>3143</v>
      </c>
      <c r="B875" s="87" t="s">
        <v>3144</v>
      </c>
      <c r="C875" s="87">
        <v>2</v>
      </c>
      <c r="D875" s="122">
        <v>0.004659475101379084</v>
      </c>
      <c r="E875" s="122">
        <v>1.850237679666668</v>
      </c>
      <c r="F875" s="87" t="s">
        <v>2933</v>
      </c>
      <c r="G875" s="87" t="b">
        <v>0</v>
      </c>
      <c r="H875" s="87" t="b">
        <v>0</v>
      </c>
      <c r="I875" s="87" t="b">
        <v>0</v>
      </c>
      <c r="J875" s="87" t="b">
        <v>0</v>
      </c>
      <c r="K875" s="87" t="b">
        <v>0</v>
      </c>
      <c r="L875" s="87" t="b">
        <v>0</v>
      </c>
    </row>
    <row r="876" spans="1:12" ht="15">
      <c r="A876" s="87" t="s">
        <v>3236</v>
      </c>
      <c r="B876" s="87" t="s">
        <v>3024</v>
      </c>
      <c r="C876" s="87">
        <v>2</v>
      </c>
      <c r="D876" s="122">
        <v>0.004659475101379084</v>
      </c>
      <c r="E876" s="122">
        <v>1.5492076840026867</v>
      </c>
      <c r="F876" s="87" t="s">
        <v>2933</v>
      </c>
      <c r="G876" s="87" t="b">
        <v>0</v>
      </c>
      <c r="H876" s="87" t="b">
        <v>0</v>
      </c>
      <c r="I876" s="87" t="b">
        <v>0</v>
      </c>
      <c r="J876" s="87" t="b">
        <v>0</v>
      </c>
      <c r="K876" s="87" t="b">
        <v>0</v>
      </c>
      <c r="L876" s="87" t="b">
        <v>0</v>
      </c>
    </row>
    <row r="877" spans="1:12" ht="15">
      <c r="A877" s="87" t="s">
        <v>3148</v>
      </c>
      <c r="B877" s="87" t="s">
        <v>3149</v>
      </c>
      <c r="C877" s="87">
        <v>2</v>
      </c>
      <c r="D877" s="122">
        <v>0.0060063654622917505</v>
      </c>
      <c r="E877" s="122">
        <v>2.3273589343863303</v>
      </c>
      <c r="F877" s="87" t="s">
        <v>2933</v>
      </c>
      <c r="G877" s="87" t="b">
        <v>0</v>
      </c>
      <c r="H877" s="87" t="b">
        <v>0</v>
      </c>
      <c r="I877" s="87" t="b">
        <v>0</v>
      </c>
      <c r="J877" s="87" t="b">
        <v>0</v>
      </c>
      <c r="K877" s="87" t="b">
        <v>0</v>
      </c>
      <c r="L877" s="87" t="b">
        <v>0</v>
      </c>
    </row>
    <row r="878" spans="1:12" ht="15">
      <c r="A878" s="87" t="s">
        <v>2986</v>
      </c>
      <c r="B878" s="87" t="s">
        <v>2990</v>
      </c>
      <c r="C878" s="87">
        <v>2</v>
      </c>
      <c r="D878" s="122">
        <v>0.004659475101379084</v>
      </c>
      <c r="E878" s="122">
        <v>0.7990851572192866</v>
      </c>
      <c r="F878" s="87" t="s">
        <v>2933</v>
      </c>
      <c r="G878" s="87" t="b">
        <v>0</v>
      </c>
      <c r="H878" s="87" t="b">
        <v>0</v>
      </c>
      <c r="I878" s="87" t="b">
        <v>0</v>
      </c>
      <c r="J878" s="87" t="b">
        <v>0</v>
      </c>
      <c r="K878" s="87" t="b">
        <v>0</v>
      </c>
      <c r="L878" s="87" t="b">
        <v>0</v>
      </c>
    </row>
    <row r="879" spans="1:12" ht="15">
      <c r="A879" s="87" t="s">
        <v>3376</v>
      </c>
      <c r="B879" s="87" t="s">
        <v>3377</v>
      </c>
      <c r="C879" s="87">
        <v>2</v>
      </c>
      <c r="D879" s="122">
        <v>0.004659475101379084</v>
      </c>
      <c r="E879" s="122">
        <v>2.3273589343863303</v>
      </c>
      <c r="F879" s="87" t="s">
        <v>2933</v>
      </c>
      <c r="G879" s="87" t="b">
        <v>0</v>
      </c>
      <c r="H879" s="87" t="b">
        <v>0</v>
      </c>
      <c r="I879" s="87" t="b">
        <v>0</v>
      </c>
      <c r="J879" s="87" t="b">
        <v>0</v>
      </c>
      <c r="K879" s="87" t="b">
        <v>0</v>
      </c>
      <c r="L879" s="87" t="b">
        <v>0</v>
      </c>
    </row>
    <row r="880" spans="1:12" ht="15">
      <c r="A880" s="87" t="s">
        <v>3366</v>
      </c>
      <c r="B880" s="87" t="s">
        <v>3367</v>
      </c>
      <c r="C880" s="87">
        <v>2</v>
      </c>
      <c r="D880" s="122">
        <v>0.004659475101379084</v>
      </c>
      <c r="E880" s="122">
        <v>2.3273589343863303</v>
      </c>
      <c r="F880" s="87" t="s">
        <v>2933</v>
      </c>
      <c r="G880" s="87" t="b">
        <v>1</v>
      </c>
      <c r="H880" s="87" t="b">
        <v>0</v>
      </c>
      <c r="I880" s="87" t="b">
        <v>0</v>
      </c>
      <c r="J880" s="87" t="b">
        <v>1</v>
      </c>
      <c r="K880" s="87" t="b">
        <v>0</v>
      </c>
      <c r="L880" s="87" t="b">
        <v>0</v>
      </c>
    </row>
    <row r="881" spans="1:12" ht="15">
      <c r="A881" s="87" t="s">
        <v>3199</v>
      </c>
      <c r="B881" s="87" t="s">
        <v>3330</v>
      </c>
      <c r="C881" s="87">
        <v>2</v>
      </c>
      <c r="D881" s="122">
        <v>0.004659475101379084</v>
      </c>
      <c r="E881" s="122">
        <v>2.3273589343863303</v>
      </c>
      <c r="F881" s="87" t="s">
        <v>2933</v>
      </c>
      <c r="G881" s="87" t="b">
        <v>0</v>
      </c>
      <c r="H881" s="87" t="b">
        <v>0</v>
      </c>
      <c r="I881" s="87" t="b">
        <v>0</v>
      </c>
      <c r="J881" s="87" t="b">
        <v>0</v>
      </c>
      <c r="K881" s="87" t="b">
        <v>0</v>
      </c>
      <c r="L881" s="87" t="b">
        <v>0</v>
      </c>
    </row>
    <row r="882" spans="1:12" ht="15">
      <c r="A882" s="87" t="s">
        <v>3330</v>
      </c>
      <c r="B882" s="87" t="s">
        <v>3331</v>
      </c>
      <c r="C882" s="87">
        <v>2</v>
      </c>
      <c r="D882" s="122">
        <v>0.004659475101379084</v>
      </c>
      <c r="E882" s="122">
        <v>2.3273589343863303</v>
      </c>
      <c r="F882" s="87" t="s">
        <v>2933</v>
      </c>
      <c r="G882" s="87" t="b">
        <v>0</v>
      </c>
      <c r="H882" s="87" t="b">
        <v>0</v>
      </c>
      <c r="I882" s="87" t="b">
        <v>0</v>
      </c>
      <c r="J882" s="87" t="b">
        <v>0</v>
      </c>
      <c r="K882" s="87" t="b">
        <v>0</v>
      </c>
      <c r="L882" s="87" t="b">
        <v>0</v>
      </c>
    </row>
    <row r="883" spans="1:12" ht="15">
      <c r="A883" s="87" t="s">
        <v>3331</v>
      </c>
      <c r="B883" s="87" t="s">
        <v>3332</v>
      </c>
      <c r="C883" s="87">
        <v>2</v>
      </c>
      <c r="D883" s="122">
        <v>0.004659475101379084</v>
      </c>
      <c r="E883" s="122">
        <v>2.3273589343863303</v>
      </c>
      <c r="F883" s="87" t="s">
        <v>2933</v>
      </c>
      <c r="G883" s="87" t="b">
        <v>0</v>
      </c>
      <c r="H883" s="87" t="b">
        <v>0</v>
      </c>
      <c r="I883" s="87" t="b">
        <v>0</v>
      </c>
      <c r="J883" s="87" t="b">
        <v>0</v>
      </c>
      <c r="K883" s="87" t="b">
        <v>0</v>
      </c>
      <c r="L883" s="87" t="b">
        <v>0</v>
      </c>
    </row>
    <row r="884" spans="1:12" ht="15">
      <c r="A884" s="87" t="s">
        <v>3332</v>
      </c>
      <c r="B884" s="87" t="s">
        <v>3333</v>
      </c>
      <c r="C884" s="87">
        <v>2</v>
      </c>
      <c r="D884" s="122">
        <v>0.004659475101379084</v>
      </c>
      <c r="E884" s="122">
        <v>2.3273589343863303</v>
      </c>
      <c r="F884" s="87" t="s">
        <v>2933</v>
      </c>
      <c r="G884" s="87" t="b">
        <v>0</v>
      </c>
      <c r="H884" s="87" t="b">
        <v>0</v>
      </c>
      <c r="I884" s="87" t="b">
        <v>0</v>
      </c>
      <c r="J884" s="87" t="b">
        <v>0</v>
      </c>
      <c r="K884" s="87" t="b">
        <v>0</v>
      </c>
      <c r="L884" s="87" t="b">
        <v>0</v>
      </c>
    </row>
    <row r="885" spans="1:12" ht="15">
      <c r="A885" s="87" t="s">
        <v>3333</v>
      </c>
      <c r="B885" s="87" t="s">
        <v>3145</v>
      </c>
      <c r="C885" s="87">
        <v>2</v>
      </c>
      <c r="D885" s="122">
        <v>0.004659475101379084</v>
      </c>
      <c r="E885" s="122">
        <v>2.3273589343863303</v>
      </c>
      <c r="F885" s="87" t="s">
        <v>2933</v>
      </c>
      <c r="G885" s="87" t="b">
        <v>0</v>
      </c>
      <c r="H885" s="87" t="b">
        <v>0</v>
      </c>
      <c r="I885" s="87" t="b">
        <v>0</v>
      </c>
      <c r="J885" s="87" t="b">
        <v>0</v>
      </c>
      <c r="K885" s="87" t="b">
        <v>0</v>
      </c>
      <c r="L885" s="87" t="b">
        <v>0</v>
      </c>
    </row>
    <row r="886" spans="1:12" ht="15">
      <c r="A886" s="87" t="s">
        <v>3145</v>
      </c>
      <c r="B886" s="87" t="s">
        <v>3334</v>
      </c>
      <c r="C886" s="87">
        <v>2</v>
      </c>
      <c r="D886" s="122">
        <v>0.004659475101379084</v>
      </c>
      <c r="E886" s="122">
        <v>2.3273589343863303</v>
      </c>
      <c r="F886" s="87" t="s">
        <v>2933</v>
      </c>
      <c r="G886" s="87" t="b">
        <v>0</v>
      </c>
      <c r="H886" s="87" t="b">
        <v>0</v>
      </c>
      <c r="I886" s="87" t="b">
        <v>0</v>
      </c>
      <c r="J886" s="87" t="b">
        <v>0</v>
      </c>
      <c r="K886" s="87" t="b">
        <v>0</v>
      </c>
      <c r="L886" s="87" t="b">
        <v>0</v>
      </c>
    </row>
    <row r="887" spans="1:12" ht="15">
      <c r="A887" s="87" t="s">
        <v>3334</v>
      </c>
      <c r="B887" s="87" t="s">
        <v>3335</v>
      </c>
      <c r="C887" s="87">
        <v>2</v>
      </c>
      <c r="D887" s="122">
        <v>0.004659475101379084</v>
      </c>
      <c r="E887" s="122">
        <v>2.3273589343863303</v>
      </c>
      <c r="F887" s="87" t="s">
        <v>2933</v>
      </c>
      <c r="G887" s="87" t="b">
        <v>0</v>
      </c>
      <c r="H887" s="87" t="b">
        <v>0</v>
      </c>
      <c r="I887" s="87" t="b">
        <v>0</v>
      </c>
      <c r="J887" s="87" t="b">
        <v>0</v>
      </c>
      <c r="K887" s="87" t="b">
        <v>0</v>
      </c>
      <c r="L887" s="87" t="b">
        <v>0</v>
      </c>
    </row>
    <row r="888" spans="1:12" ht="15">
      <c r="A888" s="87" t="s">
        <v>3335</v>
      </c>
      <c r="B888" s="87" t="s">
        <v>3197</v>
      </c>
      <c r="C888" s="87">
        <v>2</v>
      </c>
      <c r="D888" s="122">
        <v>0.004659475101379084</v>
      </c>
      <c r="E888" s="122">
        <v>2.3273589343863303</v>
      </c>
      <c r="F888" s="87" t="s">
        <v>2933</v>
      </c>
      <c r="G888" s="87" t="b">
        <v>0</v>
      </c>
      <c r="H888" s="87" t="b">
        <v>0</v>
      </c>
      <c r="I888" s="87" t="b">
        <v>0</v>
      </c>
      <c r="J888" s="87" t="b">
        <v>0</v>
      </c>
      <c r="K888" s="87" t="b">
        <v>0</v>
      </c>
      <c r="L888" s="87" t="b">
        <v>0</v>
      </c>
    </row>
    <row r="889" spans="1:12" ht="15">
      <c r="A889" s="87" t="s">
        <v>3197</v>
      </c>
      <c r="B889" s="87" t="s">
        <v>3336</v>
      </c>
      <c r="C889" s="87">
        <v>2</v>
      </c>
      <c r="D889" s="122">
        <v>0.004659475101379084</v>
      </c>
      <c r="E889" s="122">
        <v>2.3273589343863303</v>
      </c>
      <c r="F889" s="87" t="s">
        <v>2933</v>
      </c>
      <c r="G889" s="87" t="b">
        <v>0</v>
      </c>
      <c r="H889" s="87" t="b">
        <v>0</v>
      </c>
      <c r="I889" s="87" t="b">
        <v>0</v>
      </c>
      <c r="J889" s="87" t="b">
        <v>0</v>
      </c>
      <c r="K889" s="87" t="b">
        <v>0</v>
      </c>
      <c r="L889" s="87" t="b">
        <v>0</v>
      </c>
    </row>
    <row r="890" spans="1:12" ht="15">
      <c r="A890" s="87" t="s">
        <v>3131</v>
      </c>
      <c r="B890" s="87" t="s">
        <v>3132</v>
      </c>
      <c r="C890" s="87">
        <v>5</v>
      </c>
      <c r="D890" s="122">
        <v>0</v>
      </c>
      <c r="E890" s="122">
        <v>1.3765769570565118</v>
      </c>
      <c r="F890" s="87" t="s">
        <v>2935</v>
      </c>
      <c r="G890" s="87" t="b">
        <v>0</v>
      </c>
      <c r="H890" s="87" t="b">
        <v>0</v>
      </c>
      <c r="I890" s="87" t="b">
        <v>0</v>
      </c>
      <c r="J890" s="87" t="b">
        <v>0</v>
      </c>
      <c r="K890" s="87" t="b">
        <v>0</v>
      </c>
      <c r="L890" s="87" t="b">
        <v>0</v>
      </c>
    </row>
    <row r="891" spans="1:12" ht="15">
      <c r="A891" s="87" t="s">
        <v>3133</v>
      </c>
      <c r="B891" s="87" t="s">
        <v>3134</v>
      </c>
      <c r="C891" s="87">
        <v>5</v>
      </c>
      <c r="D891" s="122">
        <v>0</v>
      </c>
      <c r="E891" s="122">
        <v>1.3765769570565118</v>
      </c>
      <c r="F891" s="87" t="s">
        <v>2935</v>
      </c>
      <c r="G891" s="87" t="b">
        <v>0</v>
      </c>
      <c r="H891" s="87" t="b">
        <v>0</v>
      </c>
      <c r="I891" s="87" t="b">
        <v>0</v>
      </c>
      <c r="J891" s="87" t="b">
        <v>0</v>
      </c>
      <c r="K891" s="87" t="b">
        <v>0</v>
      </c>
      <c r="L891" s="87" t="b">
        <v>0</v>
      </c>
    </row>
    <row r="892" spans="1:12" ht="15">
      <c r="A892" s="87" t="s">
        <v>2986</v>
      </c>
      <c r="B892" s="87" t="s">
        <v>3135</v>
      </c>
      <c r="C892" s="87">
        <v>5</v>
      </c>
      <c r="D892" s="122">
        <v>0</v>
      </c>
      <c r="E892" s="122">
        <v>1.3765769570565118</v>
      </c>
      <c r="F892" s="87" t="s">
        <v>2935</v>
      </c>
      <c r="G892" s="87" t="b">
        <v>0</v>
      </c>
      <c r="H892" s="87" t="b">
        <v>0</v>
      </c>
      <c r="I892" s="87" t="b">
        <v>0</v>
      </c>
      <c r="J892" s="87" t="b">
        <v>0</v>
      </c>
      <c r="K892" s="87" t="b">
        <v>0</v>
      </c>
      <c r="L892" s="87" t="b">
        <v>0</v>
      </c>
    </row>
    <row r="893" spans="1:12" ht="15">
      <c r="A893" s="87" t="s">
        <v>3251</v>
      </c>
      <c r="B893" s="87" t="s">
        <v>3252</v>
      </c>
      <c r="C893" s="87">
        <v>3</v>
      </c>
      <c r="D893" s="122">
        <v>0.005367308458460235</v>
      </c>
      <c r="E893" s="122">
        <v>1.5984257066728682</v>
      </c>
      <c r="F893" s="87" t="s">
        <v>2935</v>
      </c>
      <c r="G893" s="87" t="b">
        <v>0</v>
      </c>
      <c r="H893" s="87" t="b">
        <v>0</v>
      </c>
      <c r="I893" s="87" t="b">
        <v>0</v>
      </c>
      <c r="J893" s="87" t="b">
        <v>0</v>
      </c>
      <c r="K893" s="87" t="b">
        <v>0</v>
      </c>
      <c r="L893" s="87" t="b">
        <v>0</v>
      </c>
    </row>
    <row r="894" spans="1:12" ht="15">
      <c r="A894" s="87" t="s">
        <v>3252</v>
      </c>
      <c r="B894" s="87" t="s">
        <v>1574</v>
      </c>
      <c r="C894" s="87">
        <v>3</v>
      </c>
      <c r="D894" s="122">
        <v>0.005367308458460235</v>
      </c>
      <c r="E894" s="122">
        <v>1.5984257066728682</v>
      </c>
      <c r="F894" s="87" t="s">
        <v>2935</v>
      </c>
      <c r="G894" s="87" t="b">
        <v>0</v>
      </c>
      <c r="H894" s="87" t="b">
        <v>0</v>
      </c>
      <c r="I894" s="87" t="b">
        <v>0</v>
      </c>
      <c r="J894" s="87" t="b">
        <v>0</v>
      </c>
      <c r="K894" s="87" t="b">
        <v>0</v>
      </c>
      <c r="L894" s="87" t="b">
        <v>0</v>
      </c>
    </row>
    <row r="895" spans="1:12" ht="15">
      <c r="A895" s="87" t="s">
        <v>1574</v>
      </c>
      <c r="B895" s="87" t="s">
        <v>3253</v>
      </c>
      <c r="C895" s="87">
        <v>3</v>
      </c>
      <c r="D895" s="122">
        <v>0.005367308458460235</v>
      </c>
      <c r="E895" s="122">
        <v>1.5984257066728682</v>
      </c>
      <c r="F895" s="87" t="s">
        <v>2935</v>
      </c>
      <c r="G895" s="87" t="b">
        <v>0</v>
      </c>
      <c r="H895" s="87" t="b">
        <v>0</v>
      </c>
      <c r="I895" s="87" t="b">
        <v>0</v>
      </c>
      <c r="J895" s="87" t="b">
        <v>0</v>
      </c>
      <c r="K895" s="87" t="b">
        <v>0</v>
      </c>
      <c r="L895" s="87" t="b">
        <v>0</v>
      </c>
    </row>
    <row r="896" spans="1:12" ht="15">
      <c r="A896" s="87" t="s">
        <v>3253</v>
      </c>
      <c r="B896" s="87" t="s">
        <v>3254</v>
      </c>
      <c r="C896" s="87">
        <v>3</v>
      </c>
      <c r="D896" s="122">
        <v>0.005367308458460235</v>
      </c>
      <c r="E896" s="122">
        <v>1.5984257066728682</v>
      </c>
      <c r="F896" s="87" t="s">
        <v>2935</v>
      </c>
      <c r="G896" s="87" t="b">
        <v>0</v>
      </c>
      <c r="H896" s="87" t="b">
        <v>0</v>
      </c>
      <c r="I896" s="87" t="b">
        <v>0</v>
      </c>
      <c r="J896" s="87" t="b">
        <v>0</v>
      </c>
      <c r="K896" s="87" t="b">
        <v>0</v>
      </c>
      <c r="L896" s="87" t="b">
        <v>0</v>
      </c>
    </row>
    <row r="897" spans="1:12" ht="15">
      <c r="A897" s="87" t="s">
        <v>3254</v>
      </c>
      <c r="B897" s="87" t="s">
        <v>3255</v>
      </c>
      <c r="C897" s="87">
        <v>3</v>
      </c>
      <c r="D897" s="122">
        <v>0.005367308458460235</v>
      </c>
      <c r="E897" s="122">
        <v>1.5984257066728682</v>
      </c>
      <c r="F897" s="87" t="s">
        <v>2935</v>
      </c>
      <c r="G897" s="87" t="b">
        <v>0</v>
      </c>
      <c r="H897" s="87" t="b">
        <v>0</v>
      </c>
      <c r="I897" s="87" t="b">
        <v>0</v>
      </c>
      <c r="J897" s="87" t="b">
        <v>0</v>
      </c>
      <c r="K897" s="87" t="b">
        <v>0</v>
      </c>
      <c r="L897" s="87" t="b">
        <v>0</v>
      </c>
    </row>
    <row r="898" spans="1:12" ht="15">
      <c r="A898" s="87" t="s">
        <v>3255</v>
      </c>
      <c r="B898" s="87" t="s">
        <v>3069</v>
      </c>
      <c r="C898" s="87">
        <v>3</v>
      </c>
      <c r="D898" s="122">
        <v>0.005367308458460235</v>
      </c>
      <c r="E898" s="122">
        <v>1.2304489213782739</v>
      </c>
      <c r="F898" s="87" t="s">
        <v>2935</v>
      </c>
      <c r="G898" s="87" t="b">
        <v>0</v>
      </c>
      <c r="H898" s="87" t="b">
        <v>0</v>
      </c>
      <c r="I898" s="87" t="b">
        <v>0</v>
      </c>
      <c r="J898" s="87" t="b">
        <v>0</v>
      </c>
      <c r="K898" s="87" t="b">
        <v>0</v>
      </c>
      <c r="L898" s="87" t="b">
        <v>0</v>
      </c>
    </row>
    <row r="899" spans="1:12" ht="15">
      <c r="A899" s="87" t="s">
        <v>3069</v>
      </c>
      <c r="B899" s="87" t="s">
        <v>3256</v>
      </c>
      <c r="C899" s="87">
        <v>3</v>
      </c>
      <c r="D899" s="122">
        <v>0.005367308458460235</v>
      </c>
      <c r="E899" s="122">
        <v>1.2304489213782739</v>
      </c>
      <c r="F899" s="87" t="s">
        <v>2935</v>
      </c>
      <c r="G899" s="87" t="b">
        <v>0</v>
      </c>
      <c r="H899" s="87" t="b">
        <v>0</v>
      </c>
      <c r="I899" s="87" t="b">
        <v>0</v>
      </c>
      <c r="J899" s="87" t="b">
        <v>0</v>
      </c>
      <c r="K899" s="87" t="b">
        <v>0</v>
      </c>
      <c r="L899" s="87" t="b">
        <v>0</v>
      </c>
    </row>
    <row r="900" spans="1:12" ht="15">
      <c r="A900" s="87" t="s">
        <v>3256</v>
      </c>
      <c r="B900" s="87" t="s">
        <v>3257</v>
      </c>
      <c r="C900" s="87">
        <v>3</v>
      </c>
      <c r="D900" s="122">
        <v>0.005367308458460235</v>
      </c>
      <c r="E900" s="122">
        <v>1.5984257066728682</v>
      </c>
      <c r="F900" s="87" t="s">
        <v>2935</v>
      </c>
      <c r="G900" s="87" t="b">
        <v>0</v>
      </c>
      <c r="H900" s="87" t="b">
        <v>0</v>
      </c>
      <c r="I900" s="87" t="b">
        <v>0</v>
      </c>
      <c r="J900" s="87" t="b">
        <v>0</v>
      </c>
      <c r="K900" s="87" t="b">
        <v>0</v>
      </c>
      <c r="L900" s="87" t="b">
        <v>0</v>
      </c>
    </row>
    <row r="901" spans="1:12" ht="15">
      <c r="A901" s="87" t="s">
        <v>3257</v>
      </c>
      <c r="B901" s="87" t="s">
        <v>3258</v>
      </c>
      <c r="C901" s="87">
        <v>3</v>
      </c>
      <c r="D901" s="122">
        <v>0.005367308458460235</v>
      </c>
      <c r="E901" s="122">
        <v>1.5984257066728682</v>
      </c>
      <c r="F901" s="87" t="s">
        <v>2935</v>
      </c>
      <c r="G901" s="87" t="b">
        <v>0</v>
      </c>
      <c r="H901" s="87" t="b">
        <v>0</v>
      </c>
      <c r="I901" s="87" t="b">
        <v>0</v>
      </c>
      <c r="J901" s="87" t="b">
        <v>0</v>
      </c>
      <c r="K901" s="87" t="b">
        <v>0</v>
      </c>
      <c r="L901" s="87" t="b">
        <v>0</v>
      </c>
    </row>
    <row r="902" spans="1:12" ht="15">
      <c r="A902" s="87" t="s">
        <v>3258</v>
      </c>
      <c r="B902" s="87" t="s">
        <v>3259</v>
      </c>
      <c r="C902" s="87">
        <v>3</v>
      </c>
      <c r="D902" s="122">
        <v>0.005367308458460235</v>
      </c>
      <c r="E902" s="122">
        <v>1.5984257066728682</v>
      </c>
      <c r="F902" s="87" t="s">
        <v>2935</v>
      </c>
      <c r="G902" s="87" t="b">
        <v>0</v>
      </c>
      <c r="H902" s="87" t="b">
        <v>0</v>
      </c>
      <c r="I902" s="87" t="b">
        <v>0</v>
      </c>
      <c r="J902" s="87" t="b">
        <v>0</v>
      </c>
      <c r="K902" s="87" t="b">
        <v>0</v>
      </c>
      <c r="L902" s="87" t="b">
        <v>0</v>
      </c>
    </row>
    <row r="903" spans="1:12" ht="15">
      <c r="A903" s="87" t="s">
        <v>3259</v>
      </c>
      <c r="B903" s="87" t="s">
        <v>3260</v>
      </c>
      <c r="C903" s="87">
        <v>3</v>
      </c>
      <c r="D903" s="122">
        <v>0.005367308458460235</v>
      </c>
      <c r="E903" s="122">
        <v>1.5984257066728682</v>
      </c>
      <c r="F903" s="87" t="s">
        <v>2935</v>
      </c>
      <c r="G903" s="87" t="b">
        <v>0</v>
      </c>
      <c r="H903" s="87" t="b">
        <v>0</v>
      </c>
      <c r="I903" s="87" t="b">
        <v>0</v>
      </c>
      <c r="J903" s="87" t="b">
        <v>0</v>
      </c>
      <c r="K903" s="87" t="b">
        <v>0</v>
      </c>
      <c r="L903" s="87" t="b">
        <v>0</v>
      </c>
    </row>
    <row r="904" spans="1:12" ht="15">
      <c r="A904" s="87" t="s">
        <v>3260</v>
      </c>
      <c r="B904" s="87" t="s">
        <v>3131</v>
      </c>
      <c r="C904" s="87">
        <v>3</v>
      </c>
      <c r="D904" s="122">
        <v>0.005367308458460235</v>
      </c>
      <c r="E904" s="122">
        <v>1.376576957056512</v>
      </c>
      <c r="F904" s="87" t="s">
        <v>2935</v>
      </c>
      <c r="G904" s="87" t="b">
        <v>0</v>
      </c>
      <c r="H904" s="87" t="b">
        <v>0</v>
      </c>
      <c r="I904" s="87" t="b">
        <v>0</v>
      </c>
      <c r="J904" s="87" t="b">
        <v>0</v>
      </c>
      <c r="K904" s="87" t="b">
        <v>0</v>
      </c>
      <c r="L904" s="87" t="b">
        <v>0</v>
      </c>
    </row>
    <row r="905" spans="1:12" ht="15">
      <c r="A905" s="87" t="s">
        <v>3132</v>
      </c>
      <c r="B905" s="87" t="s">
        <v>3261</v>
      </c>
      <c r="C905" s="87">
        <v>3</v>
      </c>
      <c r="D905" s="122">
        <v>0.005367308458460235</v>
      </c>
      <c r="E905" s="122">
        <v>1.376576957056512</v>
      </c>
      <c r="F905" s="87" t="s">
        <v>2935</v>
      </c>
      <c r="G905" s="87" t="b">
        <v>0</v>
      </c>
      <c r="H905" s="87" t="b">
        <v>0</v>
      </c>
      <c r="I905" s="87" t="b">
        <v>0</v>
      </c>
      <c r="J905" s="87" t="b">
        <v>0</v>
      </c>
      <c r="K905" s="87" t="b">
        <v>0</v>
      </c>
      <c r="L905" s="87" t="b">
        <v>0</v>
      </c>
    </row>
    <row r="906" spans="1:12" ht="15">
      <c r="A906" s="87" t="s">
        <v>3261</v>
      </c>
      <c r="B906" s="87" t="s">
        <v>3133</v>
      </c>
      <c r="C906" s="87">
        <v>3</v>
      </c>
      <c r="D906" s="122">
        <v>0.005367308458460235</v>
      </c>
      <c r="E906" s="122">
        <v>1.376576957056512</v>
      </c>
      <c r="F906" s="87" t="s">
        <v>2935</v>
      </c>
      <c r="G906" s="87" t="b">
        <v>0</v>
      </c>
      <c r="H906" s="87" t="b">
        <v>0</v>
      </c>
      <c r="I906" s="87" t="b">
        <v>0</v>
      </c>
      <c r="J906" s="87" t="b">
        <v>0</v>
      </c>
      <c r="K906" s="87" t="b">
        <v>0</v>
      </c>
      <c r="L906" s="87" t="b">
        <v>0</v>
      </c>
    </row>
    <row r="907" spans="1:12" ht="15">
      <c r="A907" s="87" t="s">
        <v>3134</v>
      </c>
      <c r="B907" s="87" t="s">
        <v>2987</v>
      </c>
      <c r="C907" s="87">
        <v>3</v>
      </c>
      <c r="D907" s="122">
        <v>0.005367308458460235</v>
      </c>
      <c r="E907" s="122">
        <v>1.376576957056512</v>
      </c>
      <c r="F907" s="87" t="s">
        <v>2935</v>
      </c>
      <c r="G907" s="87" t="b">
        <v>0</v>
      </c>
      <c r="H907" s="87" t="b">
        <v>0</v>
      </c>
      <c r="I907" s="87" t="b">
        <v>0</v>
      </c>
      <c r="J907" s="87" t="b">
        <v>0</v>
      </c>
      <c r="K907" s="87" t="b">
        <v>0</v>
      </c>
      <c r="L907" s="87" t="b">
        <v>0</v>
      </c>
    </row>
    <row r="908" spans="1:12" ht="15">
      <c r="A908" s="87" t="s">
        <v>2987</v>
      </c>
      <c r="B908" s="87" t="s">
        <v>2986</v>
      </c>
      <c r="C908" s="87">
        <v>3</v>
      </c>
      <c r="D908" s="122">
        <v>0.005367308458460235</v>
      </c>
      <c r="E908" s="122">
        <v>1.376576957056512</v>
      </c>
      <c r="F908" s="87" t="s">
        <v>2935</v>
      </c>
      <c r="G908" s="87" t="b">
        <v>0</v>
      </c>
      <c r="H908" s="87" t="b">
        <v>0</v>
      </c>
      <c r="I908" s="87" t="b">
        <v>0</v>
      </c>
      <c r="J908" s="87" t="b">
        <v>0</v>
      </c>
      <c r="K908" s="87" t="b">
        <v>0</v>
      </c>
      <c r="L908" s="87" t="b">
        <v>0</v>
      </c>
    </row>
    <row r="909" spans="1:12" ht="15">
      <c r="A909" s="87" t="s">
        <v>3135</v>
      </c>
      <c r="B909" s="87" t="s">
        <v>3262</v>
      </c>
      <c r="C909" s="87">
        <v>3</v>
      </c>
      <c r="D909" s="122">
        <v>0.005367308458460235</v>
      </c>
      <c r="E909" s="122">
        <v>1.5984257066728682</v>
      </c>
      <c r="F909" s="87" t="s">
        <v>2935</v>
      </c>
      <c r="G909" s="87" t="b">
        <v>0</v>
      </c>
      <c r="H909" s="87" t="b">
        <v>0</v>
      </c>
      <c r="I909" s="87" t="b">
        <v>0</v>
      </c>
      <c r="J909" s="87" t="b">
        <v>0</v>
      </c>
      <c r="K909" s="87" t="b">
        <v>0</v>
      </c>
      <c r="L909" s="87" t="b">
        <v>0</v>
      </c>
    </row>
    <row r="910" spans="1:12" ht="15">
      <c r="A910" s="87" t="s">
        <v>3262</v>
      </c>
      <c r="B910" s="87" t="s">
        <v>2991</v>
      </c>
      <c r="C910" s="87">
        <v>3</v>
      </c>
      <c r="D910" s="122">
        <v>0.005367308458460235</v>
      </c>
      <c r="E910" s="122">
        <v>1.5984257066728682</v>
      </c>
      <c r="F910" s="87" t="s">
        <v>2935</v>
      </c>
      <c r="G910" s="87" t="b">
        <v>0</v>
      </c>
      <c r="H910" s="87" t="b">
        <v>0</v>
      </c>
      <c r="I910" s="87" t="b">
        <v>0</v>
      </c>
      <c r="J910" s="87" t="b">
        <v>0</v>
      </c>
      <c r="K910" s="87" t="b">
        <v>0</v>
      </c>
      <c r="L910" s="87" t="b">
        <v>0</v>
      </c>
    </row>
    <row r="911" spans="1:12" ht="15">
      <c r="A911" s="87" t="s">
        <v>2991</v>
      </c>
      <c r="B911" s="87" t="s">
        <v>3263</v>
      </c>
      <c r="C911" s="87">
        <v>3</v>
      </c>
      <c r="D911" s="122">
        <v>0.005367308458460235</v>
      </c>
      <c r="E911" s="122">
        <v>1.5984257066728682</v>
      </c>
      <c r="F911" s="87" t="s">
        <v>2935</v>
      </c>
      <c r="G911" s="87" t="b">
        <v>0</v>
      </c>
      <c r="H911" s="87" t="b">
        <v>0</v>
      </c>
      <c r="I911" s="87" t="b">
        <v>0</v>
      </c>
      <c r="J911" s="87" t="b">
        <v>0</v>
      </c>
      <c r="K911" s="87" t="b">
        <v>0</v>
      </c>
      <c r="L911" s="87" t="b">
        <v>0</v>
      </c>
    </row>
    <row r="912" spans="1:12" ht="15">
      <c r="A912" s="87" t="s">
        <v>3263</v>
      </c>
      <c r="B912" s="87" t="s">
        <v>3264</v>
      </c>
      <c r="C912" s="87">
        <v>3</v>
      </c>
      <c r="D912" s="122">
        <v>0.005367308458460235</v>
      </c>
      <c r="E912" s="122">
        <v>1.5984257066728682</v>
      </c>
      <c r="F912" s="87" t="s">
        <v>2935</v>
      </c>
      <c r="G912" s="87" t="b">
        <v>0</v>
      </c>
      <c r="H912" s="87" t="b">
        <v>0</v>
      </c>
      <c r="I912" s="87" t="b">
        <v>0</v>
      </c>
      <c r="J912" s="87" t="b">
        <v>0</v>
      </c>
      <c r="K912" s="87" t="b">
        <v>0</v>
      </c>
      <c r="L912" s="87" t="b">
        <v>0</v>
      </c>
    </row>
    <row r="913" spans="1:12" ht="15">
      <c r="A913" s="87" t="s">
        <v>3442</v>
      </c>
      <c r="B913" s="87" t="s">
        <v>3443</v>
      </c>
      <c r="C913" s="87">
        <v>2</v>
      </c>
      <c r="D913" s="122">
        <v>0.0064183872366457674</v>
      </c>
      <c r="E913" s="122">
        <v>1.7745169657285496</v>
      </c>
      <c r="F913" s="87" t="s">
        <v>2935</v>
      </c>
      <c r="G913" s="87" t="b">
        <v>0</v>
      </c>
      <c r="H913" s="87" t="b">
        <v>0</v>
      </c>
      <c r="I913" s="87" t="b">
        <v>0</v>
      </c>
      <c r="J913" s="87" t="b">
        <v>0</v>
      </c>
      <c r="K913" s="87" t="b">
        <v>0</v>
      </c>
      <c r="L913" s="87" t="b">
        <v>0</v>
      </c>
    </row>
    <row r="914" spans="1:12" ht="15">
      <c r="A914" s="87" t="s">
        <v>3443</v>
      </c>
      <c r="B914" s="87" t="s">
        <v>3444</v>
      </c>
      <c r="C914" s="87">
        <v>2</v>
      </c>
      <c r="D914" s="122">
        <v>0.0064183872366457674</v>
      </c>
      <c r="E914" s="122">
        <v>1.7745169657285496</v>
      </c>
      <c r="F914" s="87" t="s">
        <v>2935</v>
      </c>
      <c r="G914" s="87" t="b">
        <v>0</v>
      </c>
      <c r="H914" s="87" t="b">
        <v>0</v>
      </c>
      <c r="I914" s="87" t="b">
        <v>0</v>
      </c>
      <c r="J914" s="87" t="b">
        <v>0</v>
      </c>
      <c r="K914" s="87" t="b">
        <v>0</v>
      </c>
      <c r="L914" s="87" t="b">
        <v>0</v>
      </c>
    </row>
    <row r="915" spans="1:12" ht="15">
      <c r="A915" s="87" t="s">
        <v>3444</v>
      </c>
      <c r="B915" s="87" t="s">
        <v>3445</v>
      </c>
      <c r="C915" s="87">
        <v>2</v>
      </c>
      <c r="D915" s="122">
        <v>0.0064183872366457674</v>
      </c>
      <c r="E915" s="122">
        <v>1.7745169657285496</v>
      </c>
      <c r="F915" s="87" t="s">
        <v>2935</v>
      </c>
      <c r="G915" s="87" t="b">
        <v>0</v>
      </c>
      <c r="H915" s="87" t="b">
        <v>0</v>
      </c>
      <c r="I915" s="87" t="b">
        <v>0</v>
      </c>
      <c r="J915" s="87" t="b">
        <v>0</v>
      </c>
      <c r="K915" s="87" t="b">
        <v>0</v>
      </c>
      <c r="L915" s="87" t="b">
        <v>0</v>
      </c>
    </row>
    <row r="916" spans="1:12" ht="15">
      <c r="A916" s="87" t="s">
        <v>3445</v>
      </c>
      <c r="B916" s="87" t="s">
        <v>3446</v>
      </c>
      <c r="C916" s="87">
        <v>2</v>
      </c>
      <c r="D916" s="122">
        <v>0.0064183872366457674</v>
      </c>
      <c r="E916" s="122">
        <v>1.7745169657285496</v>
      </c>
      <c r="F916" s="87" t="s">
        <v>2935</v>
      </c>
      <c r="G916" s="87" t="b">
        <v>0</v>
      </c>
      <c r="H916" s="87" t="b">
        <v>0</v>
      </c>
      <c r="I916" s="87" t="b">
        <v>0</v>
      </c>
      <c r="J916" s="87" t="b">
        <v>0</v>
      </c>
      <c r="K916" s="87" t="b">
        <v>0</v>
      </c>
      <c r="L916" s="87" t="b">
        <v>0</v>
      </c>
    </row>
    <row r="917" spans="1:12" ht="15">
      <c r="A917" s="87" t="s">
        <v>3446</v>
      </c>
      <c r="B917" s="87" t="s">
        <v>3447</v>
      </c>
      <c r="C917" s="87">
        <v>2</v>
      </c>
      <c r="D917" s="122">
        <v>0.0064183872366457674</v>
      </c>
      <c r="E917" s="122">
        <v>1.7745169657285496</v>
      </c>
      <c r="F917" s="87" t="s">
        <v>2935</v>
      </c>
      <c r="G917" s="87" t="b">
        <v>0</v>
      </c>
      <c r="H917" s="87" t="b">
        <v>0</v>
      </c>
      <c r="I917" s="87" t="b">
        <v>0</v>
      </c>
      <c r="J917" s="87" t="b">
        <v>0</v>
      </c>
      <c r="K917" s="87" t="b">
        <v>0</v>
      </c>
      <c r="L917" s="87" t="b">
        <v>0</v>
      </c>
    </row>
    <row r="918" spans="1:12" ht="15">
      <c r="A918" s="87" t="s">
        <v>3447</v>
      </c>
      <c r="B918" s="87" t="s">
        <v>404</v>
      </c>
      <c r="C918" s="87">
        <v>2</v>
      </c>
      <c r="D918" s="122">
        <v>0.0064183872366457674</v>
      </c>
      <c r="E918" s="122">
        <v>1.7745169657285496</v>
      </c>
      <c r="F918" s="87" t="s">
        <v>2935</v>
      </c>
      <c r="G918" s="87" t="b">
        <v>0</v>
      </c>
      <c r="H918" s="87" t="b">
        <v>0</v>
      </c>
      <c r="I918" s="87" t="b">
        <v>0</v>
      </c>
      <c r="J918" s="87" t="b">
        <v>0</v>
      </c>
      <c r="K918" s="87" t="b">
        <v>0</v>
      </c>
      <c r="L918" s="87" t="b">
        <v>0</v>
      </c>
    </row>
    <row r="919" spans="1:12" ht="15">
      <c r="A919" s="87" t="s">
        <v>404</v>
      </c>
      <c r="B919" s="87" t="s">
        <v>3448</v>
      </c>
      <c r="C919" s="87">
        <v>2</v>
      </c>
      <c r="D919" s="122">
        <v>0.0064183872366457674</v>
      </c>
      <c r="E919" s="122">
        <v>1.7745169657285496</v>
      </c>
      <c r="F919" s="87" t="s">
        <v>2935</v>
      </c>
      <c r="G919" s="87" t="b">
        <v>0</v>
      </c>
      <c r="H919" s="87" t="b">
        <v>0</v>
      </c>
      <c r="I919" s="87" t="b">
        <v>0</v>
      </c>
      <c r="J919" s="87" t="b">
        <v>0</v>
      </c>
      <c r="K919" s="87" t="b">
        <v>0</v>
      </c>
      <c r="L919" s="87" t="b">
        <v>0</v>
      </c>
    </row>
    <row r="920" spans="1:12" ht="15">
      <c r="A920" s="87" t="s">
        <v>3448</v>
      </c>
      <c r="B920" s="87" t="s">
        <v>3449</v>
      </c>
      <c r="C920" s="87">
        <v>2</v>
      </c>
      <c r="D920" s="122">
        <v>0.0064183872366457674</v>
      </c>
      <c r="E920" s="122">
        <v>1.7745169657285496</v>
      </c>
      <c r="F920" s="87" t="s">
        <v>2935</v>
      </c>
      <c r="G920" s="87" t="b">
        <v>0</v>
      </c>
      <c r="H920" s="87" t="b">
        <v>0</v>
      </c>
      <c r="I920" s="87" t="b">
        <v>0</v>
      </c>
      <c r="J920" s="87" t="b">
        <v>0</v>
      </c>
      <c r="K920" s="87" t="b">
        <v>0</v>
      </c>
      <c r="L920" s="87" t="b">
        <v>0</v>
      </c>
    </row>
    <row r="921" spans="1:12" ht="15">
      <c r="A921" s="87" t="s">
        <v>3449</v>
      </c>
      <c r="B921" s="87" t="s">
        <v>3450</v>
      </c>
      <c r="C921" s="87">
        <v>2</v>
      </c>
      <c r="D921" s="122">
        <v>0.0064183872366457674</v>
      </c>
      <c r="E921" s="122">
        <v>1.7745169657285496</v>
      </c>
      <c r="F921" s="87" t="s">
        <v>2935</v>
      </c>
      <c r="G921" s="87" t="b">
        <v>0</v>
      </c>
      <c r="H921" s="87" t="b">
        <v>0</v>
      </c>
      <c r="I921" s="87" t="b">
        <v>0</v>
      </c>
      <c r="J921" s="87" t="b">
        <v>0</v>
      </c>
      <c r="K921" s="87" t="b">
        <v>0</v>
      </c>
      <c r="L921" s="87" t="b">
        <v>0</v>
      </c>
    </row>
    <row r="922" spans="1:12" ht="15">
      <c r="A922" s="87" t="s">
        <v>3450</v>
      </c>
      <c r="B922" s="87" t="s">
        <v>307</v>
      </c>
      <c r="C922" s="87">
        <v>2</v>
      </c>
      <c r="D922" s="122">
        <v>0.0064183872366457674</v>
      </c>
      <c r="E922" s="122">
        <v>1.7745169657285496</v>
      </c>
      <c r="F922" s="87" t="s">
        <v>2935</v>
      </c>
      <c r="G922" s="87" t="b">
        <v>0</v>
      </c>
      <c r="H922" s="87" t="b">
        <v>0</v>
      </c>
      <c r="I922" s="87" t="b">
        <v>0</v>
      </c>
      <c r="J922" s="87" t="b">
        <v>0</v>
      </c>
      <c r="K922" s="87" t="b">
        <v>0</v>
      </c>
      <c r="L922" s="87" t="b">
        <v>0</v>
      </c>
    </row>
    <row r="923" spans="1:12" ht="15">
      <c r="A923" s="87" t="s">
        <v>307</v>
      </c>
      <c r="B923" s="87" t="s">
        <v>3451</v>
      </c>
      <c r="C923" s="87">
        <v>2</v>
      </c>
      <c r="D923" s="122">
        <v>0.0064183872366457674</v>
      </c>
      <c r="E923" s="122">
        <v>1.7745169657285496</v>
      </c>
      <c r="F923" s="87" t="s">
        <v>2935</v>
      </c>
      <c r="G923" s="87" t="b">
        <v>0</v>
      </c>
      <c r="H923" s="87" t="b">
        <v>0</v>
      </c>
      <c r="I923" s="87" t="b">
        <v>0</v>
      </c>
      <c r="J923" s="87" t="b">
        <v>0</v>
      </c>
      <c r="K923" s="87" t="b">
        <v>0</v>
      </c>
      <c r="L923" s="87" t="b">
        <v>0</v>
      </c>
    </row>
    <row r="924" spans="1:12" ht="15">
      <c r="A924" s="87" t="s">
        <v>3451</v>
      </c>
      <c r="B924" s="87" t="s">
        <v>3452</v>
      </c>
      <c r="C924" s="87">
        <v>2</v>
      </c>
      <c r="D924" s="122">
        <v>0.0064183872366457674</v>
      </c>
      <c r="E924" s="122">
        <v>1.7745169657285496</v>
      </c>
      <c r="F924" s="87" t="s">
        <v>2935</v>
      </c>
      <c r="G924" s="87" t="b">
        <v>0</v>
      </c>
      <c r="H924" s="87" t="b">
        <v>0</v>
      </c>
      <c r="I924" s="87" t="b">
        <v>0</v>
      </c>
      <c r="J924" s="87" t="b">
        <v>0</v>
      </c>
      <c r="K924" s="87" t="b">
        <v>0</v>
      </c>
      <c r="L924" s="87" t="b">
        <v>0</v>
      </c>
    </row>
    <row r="925" spans="1:12" ht="15">
      <c r="A925" s="87" t="s">
        <v>3452</v>
      </c>
      <c r="B925" s="87" t="s">
        <v>3453</v>
      </c>
      <c r="C925" s="87">
        <v>2</v>
      </c>
      <c r="D925" s="122">
        <v>0.0064183872366457674</v>
      </c>
      <c r="E925" s="122">
        <v>1.7745169657285496</v>
      </c>
      <c r="F925" s="87" t="s">
        <v>2935</v>
      </c>
      <c r="G925" s="87" t="b">
        <v>0</v>
      </c>
      <c r="H925" s="87" t="b">
        <v>0</v>
      </c>
      <c r="I925" s="87" t="b">
        <v>0</v>
      </c>
      <c r="J925" s="87" t="b">
        <v>0</v>
      </c>
      <c r="K925" s="87" t="b">
        <v>0</v>
      </c>
      <c r="L925" s="87" t="b">
        <v>0</v>
      </c>
    </row>
    <row r="926" spans="1:12" ht="15">
      <c r="A926" s="87" t="s">
        <v>3453</v>
      </c>
      <c r="B926" s="87" t="s">
        <v>3454</v>
      </c>
      <c r="C926" s="87">
        <v>2</v>
      </c>
      <c r="D926" s="122">
        <v>0.0064183872366457674</v>
      </c>
      <c r="E926" s="122">
        <v>1.7745169657285496</v>
      </c>
      <c r="F926" s="87" t="s">
        <v>2935</v>
      </c>
      <c r="G926" s="87" t="b">
        <v>0</v>
      </c>
      <c r="H926" s="87" t="b">
        <v>0</v>
      </c>
      <c r="I926" s="87" t="b">
        <v>0</v>
      </c>
      <c r="J926" s="87" t="b">
        <v>0</v>
      </c>
      <c r="K926" s="87" t="b">
        <v>0</v>
      </c>
      <c r="L926" s="87" t="b">
        <v>0</v>
      </c>
    </row>
    <row r="927" spans="1:12" ht="15">
      <c r="A927" s="87" t="s">
        <v>3454</v>
      </c>
      <c r="B927" s="87" t="s">
        <v>3069</v>
      </c>
      <c r="C927" s="87">
        <v>2</v>
      </c>
      <c r="D927" s="122">
        <v>0.0064183872366457674</v>
      </c>
      <c r="E927" s="122">
        <v>1.2304489213782739</v>
      </c>
      <c r="F927" s="87" t="s">
        <v>2935</v>
      </c>
      <c r="G927" s="87" t="b">
        <v>0</v>
      </c>
      <c r="H927" s="87" t="b">
        <v>0</v>
      </c>
      <c r="I927" s="87" t="b">
        <v>0</v>
      </c>
      <c r="J927" s="87" t="b">
        <v>0</v>
      </c>
      <c r="K927" s="87" t="b">
        <v>0</v>
      </c>
      <c r="L927" s="87" t="b">
        <v>0</v>
      </c>
    </row>
    <row r="928" spans="1:12" ht="15">
      <c r="A928" s="87" t="s">
        <v>3069</v>
      </c>
      <c r="B928" s="87" t="s">
        <v>3455</v>
      </c>
      <c r="C928" s="87">
        <v>2</v>
      </c>
      <c r="D928" s="122">
        <v>0.0064183872366457674</v>
      </c>
      <c r="E928" s="122">
        <v>1.2304489213782739</v>
      </c>
      <c r="F928" s="87" t="s">
        <v>2935</v>
      </c>
      <c r="G928" s="87" t="b">
        <v>0</v>
      </c>
      <c r="H928" s="87" t="b">
        <v>0</v>
      </c>
      <c r="I928" s="87" t="b">
        <v>0</v>
      </c>
      <c r="J928" s="87" t="b">
        <v>0</v>
      </c>
      <c r="K928" s="87" t="b">
        <v>0</v>
      </c>
      <c r="L928" s="87" t="b">
        <v>0</v>
      </c>
    </row>
    <row r="929" spans="1:12" ht="15">
      <c r="A929" s="87" t="s">
        <v>3455</v>
      </c>
      <c r="B929" s="87" t="s">
        <v>3456</v>
      </c>
      <c r="C929" s="87">
        <v>2</v>
      </c>
      <c r="D929" s="122">
        <v>0.0064183872366457674</v>
      </c>
      <c r="E929" s="122">
        <v>1.7745169657285496</v>
      </c>
      <c r="F929" s="87" t="s">
        <v>2935</v>
      </c>
      <c r="G929" s="87" t="b">
        <v>0</v>
      </c>
      <c r="H929" s="87" t="b">
        <v>0</v>
      </c>
      <c r="I929" s="87" t="b">
        <v>0</v>
      </c>
      <c r="J929" s="87" t="b">
        <v>0</v>
      </c>
      <c r="K929" s="87" t="b">
        <v>0</v>
      </c>
      <c r="L929" s="87" t="b">
        <v>0</v>
      </c>
    </row>
    <row r="930" spans="1:12" ht="15">
      <c r="A930" s="87" t="s">
        <v>3456</v>
      </c>
      <c r="B930" s="87" t="s">
        <v>3069</v>
      </c>
      <c r="C930" s="87">
        <v>2</v>
      </c>
      <c r="D930" s="122">
        <v>0.0064183872366457674</v>
      </c>
      <c r="E930" s="122">
        <v>1.2304489213782739</v>
      </c>
      <c r="F930" s="87" t="s">
        <v>2935</v>
      </c>
      <c r="G930" s="87" t="b">
        <v>0</v>
      </c>
      <c r="H930" s="87" t="b">
        <v>0</v>
      </c>
      <c r="I930" s="87" t="b">
        <v>0</v>
      </c>
      <c r="J930" s="87" t="b">
        <v>0</v>
      </c>
      <c r="K930" s="87" t="b">
        <v>0</v>
      </c>
      <c r="L930" s="87" t="b">
        <v>0</v>
      </c>
    </row>
    <row r="931" spans="1:12" ht="15">
      <c r="A931" s="87" t="s">
        <v>3069</v>
      </c>
      <c r="B931" s="87" t="s">
        <v>3457</v>
      </c>
      <c r="C931" s="87">
        <v>2</v>
      </c>
      <c r="D931" s="122">
        <v>0.0064183872366457674</v>
      </c>
      <c r="E931" s="122">
        <v>1.2304489213782739</v>
      </c>
      <c r="F931" s="87" t="s">
        <v>2935</v>
      </c>
      <c r="G931" s="87" t="b">
        <v>0</v>
      </c>
      <c r="H931" s="87" t="b">
        <v>0</v>
      </c>
      <c r="I931" s="87" t="b">
        <v>0</v>
      </c>
      <c r="J931" s="87" t="b">
        <v>0</v>
      </c>
      <c r="K931" s="87" t="b">
        <v>0</v>
      </c>
      <c r="L931" s="87" t="b">
        <v>0</v>
      </c>
    </row>
    <row r="932" spans="1:12" ht="15">
      <c r="A932" s="87" t="s">
        <v>3457</v>
      </c>
      <c r="B932" s="87" t="s">
        <v>3131</v>
      </c>
      <c r="C932" s="87">
        <v>2</v>
      </c>
      <c r="D932" s="122">
        <v>0.0064183872366457674</v>
      </c>
      <c r="E932" s="122">
        <v>1.3765769570565118</v>
      </c>
      <c r="F932" s="87" t="s">
        <v>2935</v>
      </c>
      <c r="G932" s="87" t="b">
        <v>0</v>
      </c>
      <c r="H932" s="87" t="b">
        <v>0</v>
      </c>
      <c r="I932" s="87" t="b">
        <v>0</v>
      </c>
      <c r="J932" s="87" t="b">
        <v>0</v>
      </c>
      <c r="K932" s="87" t="b">
        <v>0</v>
      </c>
      <c r="L932" s="87" t="b">
        <v>0</v>
      </c>
    </row>
    <row r="933" spans="1:12" ht="15">
      <c r="A933" s="87" t="s">
        <v>3132</v>
      </c>
      <c r="B933" s="87" t="s">
        <v>3133</v>
      </c>
      <c r="C933" s="87">
        <v>2</v>
      </c>
      <c r="D933" s="122">
        <v>0.0064183872366457674</v>
      </c>
      <c r="E933" s="122">
        <v>0.9786369483844742</v>
      </c>
      <c r="F933" s="87" t="s">
        <v>2935</v>
      </c>
      <c r="G933" s="87" t="b">
        <v>0</v>
      </c>
      <c r="H933" s="87" t="b">
        <v>0</v>
      </c>
      <c r="I933" s="87" t="b">
        <v>0</v>
      </c>
      <c r="J933" s="87" t="b">
        <v>0</v>
      </c>
      <c r="K933" s="87" t="b">
        <v>0</v>
      </c>
      <c r="L933" s="87" t="b">
        <v>0</v>
      </c>
    </row>
    <row r="934" spans="1:12" ht="15">
      <c r="A934" s="87" t="s">
        <v>3134</v>
      </c>
      <c r="B934" s="87" t="s">
        <v>2986</v>
      </c>
      <c r="C934" s="87">
        <v>2</v>
      </c>
      <c r="D934" s="122">
        <v>0.0064183872366457674</v>
      </c>
      <c r="E934" s="122">
        <v>0.9786369483844742</v>
      </c>
      <c r="F934" s="87" t="s">
        <v>2935</v>
      </c>
      <c r="G934" s="87" t="b">
        <v>0</v>
      </c>
      <c r="H934" s="87" t="b">
        <v>0</v>
      </c>
      <c r="I934" s="87" t="b">
        <v>0</v>
      </c>
      <c r="J934" s="87" t="b">
        <v>0</v>
      </c>
      <c r="K934" s="87" t="b">
        <v>0</v>
      </c>
      <c r="L934" s="87" t="b">
        <v>0</v>
      </c>
    </row>
    <row r="935" spans="1:12" ht="15">
      <c r="A935" s="87" t="s">
        <v>3070</v>
      </c>
      <c r="B935" s="87" t="s">
        <v>3137</v>
      </c>
      <c r="C935" s="87">
        <v>5</v>
      </c>
      <c r="D935" s="122">
        <v>0</v>
      </c>
      <c r="E935" s="122">
        <v>0.6020599913279624</v>
      </c>
      <c r="F935" s="87" t="s">
        <v>2936</v>
      </c>
      <c r="G935" s="87" t="b">
        <v>1</v>
      </c>
      <c r="H935" s="87" t="b">
        <v>0</v>
      </c>
      <c r="I935" s="87" t="b">
        <v>0</v>
      </c>
      <c r="J935" s="87" t="b">
        <v>0</v>
      </c>
      <c r="K935" s="87" t="b">
        <v>0</v>
      </c>
      <c r="L935" s="87" t="b">
        <v>0</v>
      </c>
    </row>
    <row r="936" spans="1:12" ht="15">
      <c r="A936" s="87" t="s">
        <v>3137</v>
      </c>
      <c r="B936" s="87" t="s">
        <v>3071</v>
      </c>
      <c r="C936" s="87">
        <v>5</v>
      </c>
      <c r="D936" s="122">
        <v>0</v>
      </c>
      <c r="E936" s="122">
        <v>0.6020599913279624</v>
      </c>
      <c r="F936" s="87" t="s">
        <v>2936</v>
      </c>
      <c r="G936" s="87" t="b">
        <v>0</v>
      </c>
      <c r="H936" s="87" t="b">
        <v>0</v>
      </c>
      <c r="I936" s="87" t="b">
        <v>0</v>
      </c>
      <c r="J936" s="87" t="b">
        <v>0</v>
      </c>
      <c r="K936" s="87" t="b">
        <v>0</v>
      </c>
      <c r="L936" s="87" t="b">
        <v>0</v>
      </c>
    </row>
    <row r="937" spans="1:12" ht="15">
      <c r="A937" s="87" t="s">
        <v>3071</v>
      </c>
      <c r="B937" s="87" t="s">
        <v>3138</v>
      </c>
      <c r="C937" s="87">
        <v>5</v>
      </c>
      <c r="D937" s="122">
        <v>0</v>
      </c>
      <c r="E937" s="122">
        <v>0.6020599913279624</v>
      </c>
      <c r="F937" s="87" t="s">
        <v>2936</v>
      </c>
      <c r="G937" s="87" t="b">
        <v>0</v>
      </c>
      <c r="H937" s="87" t="b">
        <v>0</v>
      </c>
      <c r="I937" s="87" t="b">
        <v>0</v>
      </c>
      <c r="J937" s="87" t="b">
        <v>0</v>
      </c>
      <c r="K937" s="87" t="b">
        <v>0</v>
      </c>
      <c r="L937" s="87" t="b">
        <v>0</v>
      </c>
    </row>
    <row r="938" spans="1:12" ht="15">
      <c r="A938" s="87" t="s">
        <v>3138</v>
      </c>
      <c r="B938" s="87" t="s">
        <v>2986</v>
      </c>
      <c r="C938" s="87">
        <v>5</v>
      </c>
      <c r="D938" s="122">
        <v>0</v>
      </c>
      <c r="E938" s="122">
        <v>0.6020599913279624</v>
      </c>
      <c r="F938" s="87" t="s">
        <v>2936</v>
      </c>
      <c r="G938" s="87" t="b">
        <v>0</v>
      </c>
      <c r="H938" s="87" t="b">
        <v>0</v>
      </c>
      <c r="I938" s="87" t="b">
        <v>0</v>
      </c>
      <c r="J938" s="87" t="b">
        <v>0</v>
      </c>
      <c r="K938" s="87" t="b">
        <v>0</v>
      </c>
      <c r="L938" s="87" t="b">
        <v>0</v>
      </c>
    </row>
    <row r="939" spans="1:12" ht="15">
      <c r="A939" s="87" t="s">
        <v>3074</v>
      </c>
      <c r="B939" s="87" t="s">
        <v>3068</v>
      </c>
      <c r="C939" s="87">
        <v>4</v>
      </c>
      <c r="D939" s="122">
        <v>0</v>
      </c>
      <c r="E939" s="122">
        <v>1.2041199826559248</v>
      </c>
      <c r="F939" s="87" t="s">
        <v>2937</v>
      </c>
      <c r="G939" s="87" t="b">
        <v>0</v>
      </c>
      <c r="H939" s="87" t="b">
        <v>0</v>
      </c>
      <c r="I939" s="87" t="b">
        <v>0</v>
      </c>
      <c r="J939" s="87" t="b">
        <v>0</v>
      </c>
      <c r="K939" s="87" t="b">
        <v>1</v>
      </c>
      <c r="L939" s="87" t="b">
        <v>0</v>
      </c>
    </row>
    <row r="940" spans="1:12" ht="15">
      <c r="A940" s="87" t="s">
        <v>3068</v>
      </c>
      <c r="B940" s="87" t="s">
        <v>2986</v>
      </c>
      <c r="C940" s="87">
        <v>4</v>
      </c>
      <c r="D940" s="122">
        <v>0</v>
      </c>
      <c r="E940" s="122">
        <v>1.2041199826559248</v>
      </c>
      <c r="F940" s="87" t="s">
        <v>2937</v>
      </c>
      <c r="G940" s="87" t="b">
        <v>0</v>
      </c>
      <c r="H940" s="87" t="b">
        <v>1</v>
      </c>
      <c r="I940" s="87" t="b">
        <v>0</v>
      </c>
      <c r="J940" s="87" t="b">
        <v>0</v>
      </c>
      <c r="K940" s="87" t="b">
        <v>0</v>
      </c>
      <c r="L940" s="87" t="b">
        <v>0</v>
      </c>
    </row>
    <row r="941" spans="1:12" ht="15">
      <c r="A941" s="87" t="s">
        <v>2986</v>
      </c>
      <c r="B941" s="87" t="s">
        <v>3028</v>
      </c>
      <c r="C941" s="87">
        <v>4</v>
      </c>
      <c r="D941" s="122">
        <v>0</v>
      </c>
      <c r="E941" s="122">
        <v>1.2041199826559248</v>
      </c>
      <c r="F941" s="87" t="s">
        <v>2937</v>
      </c>
      <c r="G941" s="87" t="b">
        <v>0</v>
      </c>
      <c r="H941" s="87" t="b">
        <v>0</v>
      </c>
      <c r="I941" s="87" t="b">
        <v>0</v>
      </c>
      <c r="J941" s="87" t="b">
        <v>0</v>
      </c>
      <c r="K941" s="87" t="b">
        <v>0</v>
      </c>
      <c r="L941" s="87" t="b">
        <v>0</v>
      </c>
    </row>
    <row r="942" spans="1:12" ht="15">
      <c r="A942" s="87" t="s">
        <v>3028</v>
      </c>
      <c r="B942" s="87" t="s">
        <v>3006</v>
      </c>
      <c r="C942" s="87">
        <v>4</v>
      </c>
      <c r="D942" s="122">
        <v>0</v>
      </c>
      <c r="E942" s="122">
        <v>1.2041199826559248</v>
      </c>
      <c r="F942" s="87" t="s">
        <v>2937</v>
      </c>
      <c r="G942" s="87" t="b">
        <v>0</v>
      </c>
      <c r="H942" s="87" t="b">
        <v>0</v>
      </c>
      <c r="I942" s="87" t="b">
        <v>0</v>
      </c>
      <c r="J942" s="87" t="b">
        <v>0</v>
      </c>
      <c r="K942" s="87" t="b">
        <v>0</v>
      </c>
      <c r="L942" s="87" t="b">
        <v>0</v>
      </c>
    </row>
    <row r="943" spans="1:12" ht="15">
      <c r="A943" s="87" t="s">
        <v>3006</v>
      </c>
      <c r="B943" s="87" t="s">
        <v>3192</v>
      </c>
      <c r="C943" s="87">
        <v>4</v>
      </c>
      <c r="D943" s="122">
        <v>0</v>
      </c>
      <c r="E943" s="122">
        <v>1.2041199826559248</v>
      </c>
      <c r="F943" s="87" t="s">
        <v>2937</v>
      </c>
      <c r="G943" s="87" t="b">
        <v>0</v>
      </c>
      <c r="H943" s="87" t="b">
        <v>0</v>
      </c>
      <c r="I943" s="87" t="b">
        <v>0</v>
      </c>
      <c r="J943" s="87" t="b">
        <v>0</v>
      </c>
      <c r="K943" s="87" t="b">
        <v>0</v>
      </c>
      <c r="L943" s="87" t="b">
        <v>0</v>
      </c>
    </row>
    <row r="944" spans="1:12" ht="15">
      <c r="A944" s="87" t="s">
        <v>3192</v>
      </c>
      <c r="B944" s="87" t="s">
        <v>3193</v>
      </c>
      <c r="C944" s="87">
        <v>4</v>
      </c>
      <c r="D944" s="122">
        <v>0</v>
      </c>
      <c r="E944" s="122">
        <v>1.2041199826559248</v>
      </c>
      <c r="F944" s="87" t="s">
        <v>2937</v>
      </c>
      <c r="G944" s="87" t="b">
        <v>0</v>
      </c>
      <c r="H944" s="87" t="b">
        <v>0</v>
      </c>
      <c r="I944" s="87" t="b">
        <v>0</v>
      </c>
      <c r="J944" s="87" t="b">
        <v>0</v>
      </c>
      <c r="K944" s="87" t="b">
        <v>1</v>
      </c>
      <c r="L944" s="87" t="b">
        <v>0</v>
      </c>
    </row>
    <row r="945" spans="1:12" ht="15">
      <c r="A945" s="87" t="s">
        <v>3193</v>
      </c>
      <c r="B945" s="87" t="s">
        <v>3129</v>
      </c>
      <c r="C945" s="87">
        <v>4</v>
      </c>
      <c r="D945" s="122">
        <v>0</v>
      </c>
      <c r="E945" s="122">
        <v>1.2041199826559248</v>
      </c>
      <c r="F945" s="87" t="s">
        <v>2937</v>
      </c>
      <c r="G945" s="87" t="b">
        <v>0</v>
      </c>
      <c r="H945" s="87" t="b">
        <v>1</v>
      </c>
      <c r="I945" s="87" t="b">
        <v>0</v>
      </c>
      <c r="J945" s="87" t="b">
        <v>0</v>
      </c>
      <c r="K945" s="87" t="b">
        <v>0</v>
      </c>
      <c r="L945" s="87" t="b">
        <v>0</v>
      </c>
    </row>
    <row r="946" spans="1:12" ht="15">
      <c r="A946" s="87" t="s">
        <v>3129</v>
      </c>
      <c r="B946" s="87" t="s">
        <v>3194</v>
      </c>
      <c r="C946" s="87">
        <v>4</v>
      </c>
      <c r="D946" s="122">
        <v>0</v>
      </c>
      <c r="E946" s="122">
        <v>1.2041199826559248</v>
      </c>
      <c r="F946" s="87" t="s">
        <v>2937</v>
      </c>
      <c r="G946" s="87" t="b">
        <v>0</v>
      </c>
      <c r="H946" s="87" t="b">
        <v>0</v>
      </c>
      <c r="I946" s="87" t="b">
        <v>0</v>
      </c>
      <c r="J946" s="87" t="b">
        <v>0</v>
      </c>
      <c r="K946" s="87" t="b">
        <v>0</v>
      </c>
      <c r="L946" s="87" t="b">
        <v>0</v>
      </c>
    </row>
    <row r="947" spans="1:12" ht="15">
      <c r="A947" s="87" t="s">
        <v>3194</v>
      </c>
      <c r="B947" s="87" t="s">
        <v>3128</v>
      </c>
      <c r="C947" s="87">
        <v>4</v>
      </c>
      <c r="D947" s="122">
        <v>0</v>
      </c>
      <c r="E947" s="122">
        <v>1.2041199826559248</v>
      </c>
      <c r="F947" s="87" t="s">
        <v>2937</v>
      </c>
      <c r="G947" s="87" t="b">
        <v>0</v>
      </c>
      <c r="H947" s="87" t="b">
        <v>0</v>
      </c>
      <c r="I947" s="87" t="b">
        <v>0</v>
      </c>
      <c r="J947" s="87" t="b">
        <v>0</v>
      </c>
      <c r="K947" s="87" t="b">
        <v>0</v>
      </c>
      <c r="L947" s="87" t="b">
        <v>0</v>
      </c>
    </row>
    <row r="948" spans="1:12" ht="15">
      <c r="A948" s="87" t="s">
        <v>3128</v>
      </c>
      <c r="B948" s="87" t="s">
        <v>3139</v>
      </c>
      <c r="C948" s="87">
        <v>4</v>
      </c>
      <c r="D948" s="122">
        <v>0</v>
      </c>
      <c r="E948" s="122">
        <v>1.2041199826559248</v>
      </c>
      <c r="F948" s="87" t="s">
        <v>2937</v>
      </c>
      <c r="G948" s="87" t="b">
        <v>0</v>
      </c>
      <c r="H948" s="87" t="b">
        <v>0</v>
      </c>
      <c r="I948" s="87" t="b">
        <v>0</v>
      </c>
      <c r="J948" s="87" t="b">
        <v>0</v>
      </c>
      <c r="K948" s="87" t="b">
        <v>0</v>
      </c>
      <c r="L948" s="87" t="b">
        <v>0</v>
      </c>
    </row>
    <row r="949" spans="1:12" ht="15">
      <c r="A949" s="87" t="s">
        <v>3139</v>
      </c>
      <c r="B949" s="87" t="s">
        <v>3195</v>
      </c>
      <c r="C949" s="87">
        <v>4</v>
      </c>
      <c r="D949" s="122">
        <v>0</v>
      </c>
      <c r="E949" s="122">
        <v>1.2041199826559248</v>
      </c>
      <c r="F949" s="87" t="s">
        <v>2937</v>
      </c>
      <c r="G949" s="87" t="b">
        <v>0</v>
      </c>
      <c r="H949" s="87" t="b">
        <v>0</v>
      </c>
      <c r="I949" s="87" t="b">
        <v>0</v>
      </c>
      <c r="J949" s="87" t="b">
        <v>0</v>
      </c>
      <c r="K949" s="87" t="b">
        <v>0</v>
      </c>
      <c r="L949" s="87" t="b">
        <v>0</v>
      </c>
    </row>
    <row r="950" spans="1:12" ht="15">
      <c r="A950" s="87" t="s">
        <v>3195</v>
      </c>
      <c r="B950" s="87" t="s">
        <v>3141</v>
      </c>
      <c r="C950" s="87">
        <v>4</v>
      </c>
      <c r="D950" s="122">
        <v>0</v>
      </c>
      <c r="E950" s="122">
        <v>1.2041199826559248</v>
      </c>
      <c r="F950" s="87" t="s">
        <v>2937</v>
      </c>
      <c r="G950" s="87" t="b">
        <v>0</v>
      </c>
      <c r="H950" s="87" t="b">
        <v>0</v>
      </c>
      <c r="I950" s="87" t="b">
        <v>0</v>
      </c>
      <c r="J950" s="87" t="b">
        <v>0</v>
      </c>
      <c r="K950" s="87" t="b">
        <v>0</v>
      </c>
      <c r="L950" s="87" t="b">
        <v>0</v>
      </c>
    </row>
    <row r="951" spans="1:12" ht="15">
      <c r="A951" s="87" t="s">
        <v>3141</v>
      </c>
      <c r="B951" s="87" t="s">
        <v>3017</v>
      </c>
      <c r="C951" s="87">
        <v>4</v>
      </c>
      <c r="D951" s="122">
        <v>0</v>
      </c>
      <c r="E951" s="122">
        <v>1.2041199826559248</v>
      </c>
      <c r="F951" s="87" t="s">
        <v>2937</v>
      </c>
      <c r="G951" s="87" t="b">
        <v>0</v>
      </c>
      <c r="H951" s="87" t="b">
        <v>0</v>
      </c>
      <c r="I951" s="87" t="b">
        <v>0</v>
      </c>
      <c r="J951" s="87" t="b">
        <v>0</v>
      </c>
      <c r="K951" s="87" t="b">
        <v>0</v>
      </c>
      <c r="L951" s="87" t="b">
        <v>0</v>
      </c>
    </row>
    <row r="952" spans="1:12" ht="15">
      <c r="A952" s="87" t="s">
        <v>3017</v>
      </c>
      <c r="B952" s="87" t="s">
        <v>352</v>
      </c>
      <c r="C952" s="87">
        <v>4</v>
      </c>
      <c r="D952" s="122">
        <v>0</v>
      </c>
      <c r="E952" s="122">
        <v>1.2041199826559248</v>
      </c>
      <c r="F952" s="87" t="s">
        <v>2937</v>
      </c>
      <c r="G952" s="87" t="b">
        <v>0</v>
      </c>
      <c r="H952" s="87" t="b">
        <v>0</v>
      </c>
      <c r="I952" s="87" t="b">
        <v>0</v>
      </c>
      <c r="J952" s="87" t="b">
        <v>0</v>
      </c>
      <c r="K952" s="87" t="b">
        <v>0</v>
      </c>
      <c r="L952" s="87" t="b">
        <v>0</v>
      </c>
    </row>
    <row r="953" spans="1:12" ht="15">
      <c r="A953" s="87" t="s">
        <v>352</v>
      </c>
      <c r="B953" s="87" t="s">
        <v>3196</v>
      </c>
      <c r="C953" s="87">
        <v>4</v>
      </c>
      <c r="D953" s="122">
        <v>0</v>
      </c>
      <c r="E953" s="122">
        <v>1.2041199826559248</v>
      </c>
      <c r="F953" s="87" t="s">
        <v>2937</v>
      </c>
      <c r="G953" s="87" t="b">
        <v>0</v>
      </c>
      <c r="H953" s="87" t="b">
        <v>0</v>
      </c>
      <c r="I953" s="87" t="b">
        <v>0</v>
      </c>
      <c r="J953" s="87" t="b">
        <v>0</v>
      </c>
      <c r="K953" s="87" t="b">
        <v>0</v>
      </c>
      <c r="L953" s="87" t="b">
        <v>0</v>
      </c>
    </row>
    <row r="954" spans="1:12" ht="15">
      <c r="A954" s="87" t="s">
        <v>3196</v>
      </c>
      <c r="B954" s="87" t="s">
        <v>3073</v>
      </c>
      <c r="C954" s="87">
        <v>4</v>
      </c>
      <c r="D954" s="122">
        <v>0</v>
      </c>
      <c r="E954" s="122">
        <v>1.2041199826559248</v>
      </c>
      <c r="F954" s="87" t="s">
        <v>2937</v>
      </c>
      <c r="G954" s="87" t="b">
        <v>0</v>
      </c>
      <c r="H954" s="87" t="b">
        <v>0</v>
      </c>
      <c r="I954" s="87" t="b">
        <v>0</v>
      </c>
      <c r="J954" s="87" t="b">
        <v>0</v>
      </c>
      <c r="K954" s="87" t="b">
        <v>0</v>
      </c>
      <c r="L954" s="87" t="b">
        <v>0</v>
      </c>
    </row>
    <row r="955" spans="1:12" ht="15">
      <c r="A955" s="87" t="s">
        <v>3075</v>
      </c>
      <c r="B955" s="87" t="s">
        <v>2986</v>
      </c>
      <c r="C955" s="87">
        <v>5</v>
      </c>
      <c r="D955" s="122">
        <v>0.004603560816722373</v>
      </c>
      <c r="E955" s="122">
        <v>1.1249387366083</v>
      </c>
      <c r="F955" s="87" t="s">
        <v>2938</v>
      </c>
      <c r="G955" s="87" t="b">
        <v>0</v>
      </c>
      <c r="H955" s="87" t="b">
        <v>0</v>
      </c>
      <c r="I955" s="87" t="b">
        <v>0</v>
      </c>
      <c r="J955" s="87" t="b">
        <v>0</v>
      </c>
      <c r="K955" s="87" t="b">
        <v>0</v>
      </c>
      <c r="L955" s="87" t="b">
        <v>0</v>
      </c>
    </row>
    <row r="956" spans="1:12" ht="15">
      <c r="A956" s="87" t="s">
        <v>2988</v>
      </c>
      <c r="B956" s="87" t="s">
        <v>3001</v>
      </c>
      <c r="C956" s="87">
        <v>4</v>
      </c>
      <c r="D956" s="122">
        <v>0.008190291118868894</v>
      </c>
      <c r="E956" s="122">
        <v>1.301029995663981</v>
      </c>
      <c r="F956" s="87" t="s">
        <v>2938</v>
      </c>
      <c r="G956" s="87" t="b">
        <v>0</v>
      </c>
      <c r="H956" s="87" t="b">
        <v>0</v>
      </c>
      <c r="I956" s="87" t="b">
        <v>0</v>
      </c>
      <c r="J956" s="87" t="b">
        <v>0</v>
      </c>
      <c r="K956" s="87" t="b">
        <v>0</v>
      </c>
      <c r="L956" s="87" t="b">
        <v>0</v>
      </c>
    </row>
    <row r="957" spans="1:12" ht="15">
      <c r="A957" s="87" t="s">
        <v>3107</v>
      </c>
      <c r="B957" s="87" t="s">
        <v>3246</v>
      </c>
      <c r="C957" s="87">
        <v>3</v>
      </c>
      <c r="D957" s="122">
        <v>0.010501046360371438</v>
      </c>
      <c r="E957" s="122">
        <v>1.4259687322722812</v>
      </c>
      <c r="F957" s="87" t="s">
        <v>2938</v>
      </c>
      <c r="G957" s="87" t="b">
        <v>0</v>
      </c>
      <c r="H957" s="87" t="b">
        <v>0</v>
      </c>
      <c r="I957" s="87" t="b">
        <v>0</v>
      </c>
      <c r="J957" s="87" t="b">
        <v>0</v>
      </c>
      <c r="K957" s="87" t="b">
        <v>0</v>
      </c>
      <c r="L957" s="87" t="b">
        <v>0</v>
      </c>
    </row>
    <row r="958" spans="1:12" ht="15">
      <c r="A958" s="87" t="s">
        <v>3246</v>
      </c>
      <c r="B958" s="87" t="s">
        <v>2988</v>
      </c>
      <c r="C958" s="87">
        <v>3</v>
      </c>
      <c r="D958" s="122">
        <v>0.010501046360371438</v>
      </c>
      <c r="E958" s="122">
        <v>1.3010299956639813</v>
      </c>
      <c r="F958" s="87" t="s">
        <v>2938</v>
      </c>
      <c r="G958" s="87" t="b">
        <v>0</v>
      </c>
      <c r="H958" s="87" t="b">
        <v>0</v>
      </c>
      <c r="I958" s="87" t="b">
        <v>0</v>
      </c>
      <c r="J958" s="87" t="b">
        <v>0</v>
      </c>
      <c r="K958" s="87" t="b">
        <v>0</v>
      </c>
      <c r="L958" s="87" t="b">
        <v>0</v>
      </c>
    </row>
    <row r="959" spans="1:12" ht="15">
      <c r="A959" s="87" t="s">
        <v>3001</v>
      </c>
      <c r="B959" s="87" t="s">
        <v>3028</v>
      </c>
      <c r="C959" s="87">
        <v>3</v>
      </c>
      <c r="D959" s="122">
        <v>0.010501046360371438</v>
      </c>
      <c r="E959" s="122">
        <v>1.3010299956639813</v>
      </c>
      <c r="F959" s="87" t="s">
        <v>2938</v>
      </c>
      <c r="G959" s="87" t="b">
        <v>0</v>
      </c>
      <c r="H959" s="87" t="b">
        <v>0</v>
      </c>
      <c r="I959" s="87" t="b">
        <v>0</v>
      </c>
      <c r="J959" s="87" t="b">
        <v>0</v>
      </c>
      <c r="K959" s="87" t="b">
        <v>0</v>
      </c>
      <c r="L959" s="87" t="b">
        <v>0</v>
      </c>
    </row>
    <row r="960" spans="1:12" ht="15">
      <c r="A960" s="87" t="s">
        <v>3028</v>
      </c>
      <c r="B960" s="87" t="s">
        <v>3006</v>
      </c>
      <c r="C960" s="87">
        <v>3</v>
      </c>
      <c r="D960" s="122">
        <v>0.010501046360371438</v>
      </c>
      <c r="E960" s="122">
        <v>1.4259687322722812</v>
      </c>
      <c r="F960" s="87" t="s">
        <v>2938</v>
      </c>
      <c r="G960" s="87" t="b">
        <v>0</v>
      </c>
      <c r="H960" s="87" t="b">
        <v>0</v>
      </c>
      <c r="I960" s="87" t="b">
        <v>0</v>
      </c>
      <c r="J960" s="87" t="b">
        <v>0</v>
      </c>
      <c r="K960" s="87" t="b">
        <v>0</v>
      </c>
      <c r="L960" s="87" t="b">
        <v>0</v>
      </c>
    </row>
    <row r="961" spans="1:12" ht="15">
      <c r="A961" s="87" t="s">
        <v>3006</v>
      </c>
      <c r="B961" s="87" t="s">
        <v>3247</v>
      </c>
      <c r="C961" s="87">
        <v>3</v>
      </c>
      <c r="D961" s="122">
        <v>0.010501046360371438</v>
      </c>
      <c r="E961" s="122">
        <v>1.4259687322722812</v>
      </c>
      <c r="F961" s="87" t="s">
        <v>2938</v>
      </c>
      <c r="G961" s="87" t="b">
        <v>0</v>
      </c>
      <c r="H961" s="87" t="b">
        <v>0</v>
      </c>
      <c r="I961" s="87" t="b">
        <v>0</v>
      </c>
      <c r="J961" s="87" t="b">
        <v>0</v>
      </c>
      <c r="K961" s="87" t="b">
        <v>0</v>
      </c>
      <c r="L961" s="87" t="b">
        <v>0</v>
      </c>
    </row>
    <row r="962" spans="1:12" ht="15">
      <c r="A962" s="87" t="s">
        <v>3247</v>
      </c>
      <c r="B962" s="87" t="s">
        <v>3248</v>
      </c>
      <c r="C962" s="87">
        <v>3</v>
      </c>
      <c r="D962" s="122">
        <v>0.010501046360371438</v>
      </c>
      <c r="E962" s="122">
        <v>1.4259687322722812</v>
      </c>
      <c r="F962" s="87" t="s">
        <v>2938</v>
      </c>
      <c r="G962" s="87" t="b">
        <v>0</v>
      </c>
      <c r="H962" s="87" t="b">
        <v>0</v>
      </c>
      <c r="I962" s="87" t="b">
        <v>0</v>
      </c>
      <c r="J962" s="87" t="b">
        <v>0</v>
      </c>
      <c r="K962" s="87" t="b">
        <v>0</v>
      </c>
      <c r="L962" s="87" t="b">
        <v>0</v>
      </c>
    </row>
    <row r="963" spans="1:12" ht="15">
      <c r="A963" s="87" t="s">
        <v>3248</v>
      </c>
      <c r="B963" s="87" t="s">
        <v>3249</v>
      </c>
      <c r="C963" s="87">
        <v>3</v>
      </c>
      <c r="D963" s="122">
        <v>0.010501046360371438</v>
      </c>
      <c r="E963" s="122">
        <v>1.4259687322722812</v>
      </c>
      <c r="F963" s="87" t="s">
        <v>2938</v>
      </c>
      <c r="G963" s="87" t="b">
        <v>0</v>
      </c>
      <c r="H963" s="87" t="b">
        <v>0</v>
      </c>
      <c r="I963" s="87" t="b">
        <v>0</v>
      </c>
      <c r="J963" s="87" t="b">
        <v>0</v>
      </c>
      <c r="K963" s="87" t="b">
        <v>0</v>
      </c>
      <c r="L963" s="87" t="b">
        <v>0</v>
      </c>
    </row>
    <row r="964" spans="1:12" ht="15">
      <c r="A964" s="87" t="s">
        <v>3249</v>
      </c>
      <c r="B964" s="87" t="s">
        <v>3109</v>
      </c>
      <c r="C964" s="87">
        <v>3</v>
      </c>
      <c r="D964" s="122">
        <v>0.010501046360371438</v>
      </c>
      <c r="E964" s="122">
        <v>1.4259687322722812</v>
      </c>
      <c r="F964" s="87" t="s">
        <v>2938</v>
      </c>
      <c r="G964" s="87" t="b">
        <v>0</v>
      </c>
      <c r="H964" s="87" t="b">
        <v>0</v>
      </c>
      <c r="I964" s="87" t="b">
        <v>0</v>
      </c>
      <c r="J964" s="87" t="b">
        <v>0</v>
      </c>
      <c r="K964" s="87" t="b">
        <v>0</v>
      </c>
      <c r="L964" s="87" t="b">
        <v>0</v>
      </c>
    </row>
    <row r="965" spans="1:12" ht="15">
      <c r="A965" s="87" t="s">
        <v>3109</v>
      </c>
      <c r="B965" s="87" t="s">
        <v>3250</v>
      </c>
      <c r="C965" s="87">
        <v>3</v>
      </c>
      <c r="D965" s="122">
        <v>0.010501046360371438</v>
      </c>
      <c r="E965" s="122">
        <v>1.4259687322722812</v>
      </c>
      <c r="F965" s="87" t="s">
        <v>2938</v>
      </c>
      <c r="G965" s="87" t="b">
        <v>0</v>
      </c>
      <c r="H965" s="87" t="b">
        <v>0</v>
      </c>
      <c r="I965" s="87" t="b">
        <v>0</v>
      </c>
      <c r="J965" s="87" t="b">
        <v>0</v>
      </c>
      <c r="K965" s="87" t="b">
        <v>0</v>
      </c>
      <c r="L965" s="87" t="b">
        <v>0</v>
      </c>
    </row>
    <row r="966" spans="1:12" ht="15">
      <c r="A966" s="87" t="s">
        <v>3250</v>
      </c>
      <c r="B966" s="87" t="s">
        <v>3075</v>
      </c>
      <c r="C966" s="87">
        <v>3</v>
      </c>
      <c r="D966" s="122">
        <v>0.010501046360371438</v>
      </c>
      <c r="E966" s="122">
        <v>1.2041199826559248</v>
      </c>
      <c r="F966" s="87" t="s">
        <v>2938</v>
      </c>
      <c r="G966" s="87" t="b">
        <v>0</v>
      </c>
      <c r="H966" s="87" t="b">
        <v>0</v>
      </c>
      <c r="I966" s="87" t="b">
        <v>0</v>
      </c>
      <c r="J966" s="87" t="b">
        <v>0</v>
      </c>
      <c r="K966" s="87" t="b">
        <v>0</v>
      </c>
      <c r="L966" s="87" t="b">
        <v>0</v>
      </c>
    </row>
    <row r="967" spans="1:12" ht="15">
      <c r="A967" s="87" t="s">
        <v>2987</v>
      </c>
      <c r="B967" s="87" t="s">
        <v>3010</v>
      </c>
      <c r="C967" s="87">
        <v>2</v>
      </c>
      <c r="D967" s="122">
        <v>0.011095843133015405</v>
      </c>
      <c r="E967" s="122">
        <v>1.6020599913279623</v>
      </c>
      <c r="F967" s="87" t="s">
        <v>2938</v>
      </c>
      <c r="G967" s="87" t="b">
        <v>0</v>
      </c>
      <c r="H967" s="87" t="b">
        <v>0</v>
      </c>
      <c r="I967" s="87" t="b">
        <v>0</v>
      </c>
      <c r="J967" s="87" t="b">
        <v>0</v>
      </c>
      <c r="K967" s="87" t="b">
        <v>0</v>
      </c>
      <c r="L967" s="87" t="b">
        <v>0</v>
      </c>
    </row>
    <row r="968" spans="1:12" ht="15">
      <c r="A968" s="87" t="s">
        <v>3010</v>
      </c>
      <c r="B968" s="87" t="s">
        <v>3168</v>
      </c>
      <c r="C968" s="87">
        <v>2</v>
      </c>
      <c r="D968" s="122">
        <v>0.011095843133015405</v>
      </c>
      <c r="E968" s="122">
        <v>1.6020599913279623</v>
      </c>
      <c r="F968" s="87" t="s">
        <v>2938</v>
      </c>
      <c r="G968" s="87" t="b">
        <v>0</v>
      </c>
      <c r="H968" s="87" t="b">
        <v>0</v>
      </c>
      <c r="I968" s="87" t="b">
        <v>0</v>
      </c>
      <c r="J968" s="87" t="b">
        <v>1</v>
      </c>
      <c r="K968" s="87" t="b">
        <v>0</v>
      </c>
      <c r="L968" s="87" t="b">
        <v>0</v>
      </c>
    </row>
    <row r="969" spans="1:12" ht="15">
      <c r="A969" s="87" t="s">
        <v>3168</v>
      </c>
      <c r="B969" s="87" t="s">
        <v>3391</v>
      </c>
      <c r="C969" s="87">
        <v>2</v>
      </c>
      <c r="D969" s="122">
        <v>0.011095843133015405</v>
      </c>
      <c r="E969" s="122">
        <v>1.6020599913279623</v>
      </c>
      <c r="F969" s="87" t="s">
        <v>2938</v>
      </c>
      <c r="G969" s="87" t="b">
        <v>1</v>
      </c>
      <c r="H969" s="87" t="b">
        <v>0</v>
      </c>
      <c r="I969" s="87" t="b">
        <v>0</v>
      </c>
      <c r="J969" s="87" t="b">
        <v>0</v>
      </c>
      <c r="K969" s="87" t="b">
        <v>1</v>
      </c>
      <c r="L969" s="87" t="b">
        <v>0</v>
      </c>
    </row>
    <row r="970" spans="1:12" ht="15">
      <c r="A970" s="87" t="s">
        <v>3391</v>
      </c>
      <c r="B970" s="87" t="s">
        <v>3392</v>
      </c>
      <c r="C970" s="87">
        <v>2</v>
      </c>
      <c r="D970" s="122">
        <v>0.011095843133015405</v>
      </c>
      <c r="E970" s="122">
        <v>1.6020599913279623</v>
      </c>
      <c r="F970" s="87" t="s">
        <v>2938</v>
      </c>
      <c r="G970" s="87" t="b">
        <v>0</v>
      </c>
      <c r="H970" s="87" t="b">
        <v>1</v>
      </c>
      <c r="I970" s="87" t="b">
        <v>0</v>
      </c>
      <c r="J970" s="87" t="b">
        <v>0</v>
      </c>
      <c r="K970" s="87" t="b">
        <v>0</v>
      </c>
      <c r="L970" s="87" t="b">
        <v>0</v>
      </c>
    </row>
    <row r="971" spans="1:12" ht="15">
      <c r="A971" s="87" t="s">
        <v>3392</v>
      </c>
      <c r="B971" s="87" t="s">
        <v>3075</v>
      </c>
      <c r="C971" s="87">
        <v>2</v>
      </c>
      <c r="D971" s="122">
        <v>0.011095843133015405</v>
      </c>
      <c r="E971" s="122">
        <v>1.2041199826559248</v>
      </c>
      <c r="F971" s="87" t="s">
        <v>2938</v>
      </c>
      <c r="G971" s="87" t="b">
        <v>0</v>
      </c>
      <c r="H971" s="87" t="b">
        <v>0</v>
      </c>
      <c r="I971" s="87" t="b">
        <v>0</v>
      </c>
      <c r="J971" s="87" t="b">
        <v>0</v>
      </c>
      <c r="K971" s="87" t="b">
        <v>0</v>
      </c>
      <c r="L971" s="87" t="b">
        <v>0</v>
      </c>
    </row>
    <row r="972" spans="1:12" ht="15">
      <c r="A972" s="87" t="s">
        <v>2986</v>
      </c>
      <c r="B972" s="87" t="s">
        <v>3393</v>
      </c>
      <c r="C972" s="87">
        <v>2</v>
      </c>
      <c r="D972" s="122">
        <v>0.011095843133015405</v>
      </c>
      <c r="E972" s="122">
        <v>1.4259687322722812</v>
      </c>
      <c r="F972" s="87" t="s">
        <v>2938</v>
      </c>
      <c r="G972" s="87" t="b">
        <v>0</v>
      </c>
      <c r="H972" s="87" t="b">
        <v>0</v>
      </c>
      <c r="I972" s="87" t="b">
        <v>0</v>
      </c>
      <c r="J972" s="87" t="b">
        <v>0</v>
      </c>
      <c r="K972" s="87" t="b">
        <v>0</v>
      </c>
      <c r="L972" s="87" t="b">
        <v>0</v>
      </c>
    </row>
    <row r="973" spans="1:12" ht="15">
      <c r="A973" s="87" t="s">
        <v>3393</v>
      </c>
      <c r="B973" s="87" t="s">
        <v>3394</v>
      </c>
      <c r="C973" s="87">
        <v>2</v>
      </c>
      <c r="D973" s="122">
        <v>0.011095843133015405</v>
      </c>
      <c r="E973" s="122">
        <v>1.6020599913279623</v>
      </c>
      <c r="F973" s="87" t="s">
        <v>2938</v>
      </c>
      <c r="G973" s="87" t="b">
        <v>0</v>
      </c>
      <c r="H973" s="87" t="b">
        <v>0</v>
      </c>
      <c r="I973" s="87" t="b">
        <v>0</v>
      </c>
      <c r="J973" s="87" t="b">
        <v>0</v>
      </c>
      <c r="K973" s="87" t="b">
        <v>0</v>
      </c>
      <c r="L973" s="87" t="b">
        <v>0</v>
      </c>
    </row>
    <row r="974" spans="1:12" ht="15">
      <c r="A974" s="87" t="s">
        <v>3394</v>
      </c>
      <c r="B974" s="87" t="s">
        <v>3245</v>
      </c>
      <c r="C974" s="87">
        <v>2</v>
      </c>
      <c r="D974" s="122">
        <v>0.011095843133015405</v>
      </c>
      <c r="E974" s="122">
        <v>1.6020599913279623</v>
      </c>
      <c r="F974" s="87" t="s">
        <v>2938</v>
      </c>
      <c r="G974" s="87" t="b">
        <v>0</v>
      </c>
      <c r="H974" s="87" t="b">
        <v>0</v>
      </c>
      <c r="I974" s="87" t="b">
        <v>0</v>
      </c>
      <c r="J974" s="87" t="b">
        <v>0</v>
      </c>
      <c r="K974" s="87" t="b">
        <v>0</v>
      </c>
      <c r="L974" s="87" t="b">
        <v>0</v>
      </c>
    </row>
    <row r="975" spans="1:12" ht="15">
      <c r="A975" s="87" t="s">
        <v>3245</v>
      </c>
      <c r="B975" s="87" t="s">
        <v>3395</v>
      </c>
      <c r="C975" s="87">
        <v>2</v>
      </c>
      <c r="D975" s="122">
        <v>0.011095843133015405</v>
      </c>
      <c r="E975" s="122">
        <v>1.6020599913279623</v>
      </c>
      <c r="F975" s="87" t="s">
        <v>2938</v>
      </c>
      <c r="G975" s="87" t="b">
        <v>0</v>
      </c>
      <c r="H975" s="87" t="b">
        <v>0</v>
      </c>
      <c r="I975" s="87" t="b">
        <v>0</v>
      </c>
      <c r="J975" s="87" t="b">
        <v>0</v>
      </c>
      <c r="K975" s="87" t="b">
        <v>0</v>
      </c>
      <c r="L975" s="87" t="b">
        <v>0</v>
      </c>
    </row>
    <row r="976" spans="1:12" ht="15">
      <c r="A976" s="87" t="s">
        <v>3395</v>
      </c>
      <c r="B976" s="87" t="s">
        <v>3396</v>
      </c>
      <c r="C976" s="87">
        <v>2</v>
      </c>
      <c r="D976" s="122">
        <v>0.011095843133015405</v>
      </c>
      <c r="E976" s="122">
        <v>1.6020599913279623</v>
      </c>
      <c r="F976" s="87" t="s">
        <v>2938</v>
      </c>
      <c r="G976" s="87" t="b">
        <v>0</v>
      </c>
      <c r="H976" s="87" t="b">
        <v>0</v>
      </c>
      <c r="I976" s="87" t="b">
        <v>0</v>
      </c>
      <c r="J976" s="87" t="b">
        <v>0</v>
      </c>
      <c r="K976" s="87" t="b">
        <v>0</v>
      </c>
      <c r="L976" s="87" t="b">
        <v>0</v>
      </c>
    </row>
    <row r="977" spans="1:12" ht="15">
      <c r="A977" s="87" t="s">
        <v>3396</v>
      </c>
      <c r="B977" s="87" t="s">
        <v>3397</v>
      </c>
      <c r="C977" s="87">
        <v>2</v>
      </c>
      <c r="D977" s="122">
        <v>0.011095843133015405</v>
      </c>
      <c r="E977" s="122">
        <v>1.6020599913279623</v>
      </c>
      <c r="F977" s="87" t="s">
        <v>2938</v>
      </c>
      <c r="G977" s="87" t="b">
        <v>0</v>
      </c>
      <c r="H977" s="87" t="b">
        <v>0</v>
      </c>
      <c r="I977" s="87" t="b">
        <v>0</v>
      </c>
      <c r="J977" s="87" t="b">
        <v>0</v>
      </c>
      <c r="K977" s="87" t="b">
        <v>0</v>
      </c>
      <c r="L977" s="87" t="b">
        <v>0</v>
      </c>
    </row>
    <row r="978" spans="1:12" ht="15">
      <c r="A978" s="87" t="s">
        <v>3397</v>
      </c>
      <c r="B978" s="87" t="s">
        <v>3398</v>
      </c>
      <c r="C978" s="87">
        <v>2</v>
      </c>
      <c r="D978" s="122">
        <v>0.011095843133015405</v>
      </c>
      <c r="E978" s="122">
        <v>1.6020599913279623</v>
      </c>
      <c r="F978" s="87" t="s">
        <v>2938</v>
      </c>
      <c r="G978" s="87" t="b">
        <v>0</v>
      </c>
      <c r="H978" s="87" t="b">
        <v>0</v>
      </c>
      <c r="I978" s="87" t="b">
        <v>0</v>
      </c>
      <c r="J978" s="87" t="b">
        <v>0</v>
      </c>
      <c r="K978" s="87" t="b">
        <v>0</v>
      </c>
      <c r="L978" s="87" t="b">
        <v>0</v>
      </c>
    </row>
    <row r="979" spans="1:12" ht="15">
      <c r="A979" s="87" t="s">
        <v>3398</v>
      </c>
      <c r="B979" s="87" t="s">
        <v>3399</v>
      </c>
      <c r="C979" s="87">
        <v>2</v>
      </c>
      <c r="D979" s="122">
        <v>0.011095843133015405</v>
      </c>
      <c r="E979" s="122">
        <v>1.6020599913279623</v>
      </c>
      <c r="F979" s="87" t="s">
        <v>2938</v>
      </c>
      <c r="G979" s="87" t="b">
        <v>0</v>
      </c>
      <c r="H979" s="87" t="b">
        <v>0</v>
      </c>
      <c r="I979" s="87" t="b">
        <v>0</v>
      </c>
      <c r="J979" s="87" t="b">
        <v>0</v>
      </c>
      <c r="K979" s="87" t="b">
        <v>0</v>
      </c>
      <c r="L979" s="87" t="b">
        <v>0</v>
      </c>
    </row>
    <row r="980" spans="1:12" ht="15">
      <c r="A980" s="87" t="s">
        <v>3399</v>
      </c>
      <c r="B980" s="87" t="s">
        <v>3106</v>
      </c>
      <c r="C980" s="87">
        <v>2</v>
      </c>
      <c r="D980" s="122">
        <v>0.011095843133015405</v>
      </c>
      <c r="E980" s="122">
        <v>1.6020599913279623</v>
      </c>
      <c r="F980" s="87" t="s">
        <v>2938</v>
      </c>
      <c r="G980" s="87" t="b">
        <v>0</v>
      </c>
      <c r="H980" s="87" t="b">
        <v>0</v>
      </c>
      <c r="I980" s="87" t="b">
        <v>0</v>
      </c>
      <c r="J980" s="87" t="b">
        <v>0</v>
      </c>
      <c r="K980" s="87" t="b">
        <v>0</v>
      </c>
      <c r="L980" s="87" t="b">
        <v>0</v>
      </c>
    </row>
    <row r="981" spans="1:12" ht="15">
      <c r="A981" s="87" t="s">
        <v>3106</v>
      </c>
      <c r="B981" s="87" t="s">
        <v>3008</v>
      </c>
      <c r="C981" s="87">
        <v>2</v>
      </c>
      <c r="D981" s="122">
        <v>0.011095843133015405</v>
      </c>
      <c r="E981" s="122">
        <v>1.6020599913279623</v>
      </c>
      <c r="F981" s="87" t="s">
        <v>2938</v>
      </c>
      <c r="G981" s="87" t="b">
        <v>0</v>
      </c>
      <c r="H981" s="87" t="b">
        <v>0</v>
      </c>
      <c r="I981" s="87" t="b">
        <v>0</v>
      </c>
      <c r="J981" s="87" t="b">
        <v>0</v>
      </c>
      <c r="K981" s="87" t="b">
        <v>0</v>
      </c>
      <c r="L981" s="87" t="b">
        <v>0</v>
      </c>
    </row>
    <row r="982" spans="1:12" ht="15">
      <c r="A982" s="87" t="s">
        <v>402</v>
      </c>
      <c r="B982" s="87" t="s">
        <v>401</v>
      </c>
      <c r="C982" s="87">
        <v>2</v>
      </c>
      <c r="D982" s="122">
        <v>0</v>
      </c>
      <c r="E982" s="122">
        <v>0.9030899869919435</v>
      </c>
      <c r="F982" s="87" t="s">
        <v>2940</v>
      </c>
      <c r="G982" s="87" t="b">
        <v>0</v>
      </c>
      <c r="H982" s="87" t="b">
        <v>0</v>
      </c>
      <c r="I982" s="87" t="b">
        <v>0</v>
      </c>
      <c r="J982" s="87" t="b">
        <v>0</v>
      </c>
      <c r="K982" s="87" t="b">
        <v>0</v>
      </c>
      <c r="L982" s="87" t="b">
        <v>0</v>
      </c>
    </row>
    <row r="983" spans="1:12" ht="15">
      <c r="A983" s="87" t="s">
        <v>401</v>
      </c>
      <c r="B983" s="87" t="s">
        <v>3106</v>
      </c>
      <c r="C983" s="87">
        <v>2</v>
      </c>
      <c r="D983" s="122">
        <v>0</v>
      </c>
      <c r="E983" s="122">
        <v>0.9030899869919435</v>
      </c>
      <c r="F983" s="87" t="s">
        <v>2940</v>
      </c>
      <c r="G983" s="87" t="b">
        <v>0</v>
      </c>
      <c r="H983" s="87" t="b">
        <v>0</v>
      </c>
      <c r="I983" s="87" t="b">
        <v>0</v>
      </c>
      <c r="J983" s="87" t="b">
        <v>0</v>
      </c>
      <c r="K983" s="87" t="b">
        <v>0</v>
      </c>
      <c r="L983" s="87" t="b">
        <v>0</v>
      </c>
    </row>
    <row r="984" spans="1:12" ht="15">
      <c r="A984" s="87" t="s">
        <v>3106</v>
      </c>
      <c r="B984" s="87" t="s">
        <v>3462</v>
      </c>
      <c r="C984" s="87">
        <v>2</v>
      </c>
      <c r="D984" s="122">
        <v>0</v>
      </c>
      <c r="E984" s="122">
        <v>0.9030899869919435</v>
      </c>
      <c r="F984" s="87" t="s">
        <v>2940</v>
      </c>
      <c r="G984" s="87" t="b">
        <v>0</v>
      </c>
      <c r="H984" s="87" t="b">
        <v>0</v>
      </c>
      <c r="I984" s="87" t="b">
        <v>0</v>
      </c>
      <c r="J984" s="87" t="b">
        <v>0</v>
      </c>
      <c r="K984" s="87" t="b">
        <v>0</v>
      </c>
      <c r="L984" s="87" t="b">
        <v>0</v>
      </c>
    </row>
    <row r="985" spans="1:12" ht="15">
      <c r="A985" s="87" t="s">
        <v>3462</v>
      </c>
      <c r="B985" s="87" t="s">
        <v>3463</v>
      </c>
      <c r="C985" s="87">
        <v>2</v>
      </c>
      <c r="D985" s="122">
        <v>0</v>
      </c>
      <c r="E985" s="122">
        <v>0.9030899869919435</v>
      </c>
      <c r="F985" s="87" t="s">
        <v>2940</v>
      </c>
      <c r="G985" s="87" t="b">
        <v>0</v>
      </c>
      <c r="H985" s="87" t="b">
        <v>0</v>
      </c>
      <c r="I985" s="87" t="b">
        <v>0</v>
      </c>
      <c r="J985" s="87" t="b">
        <v>0</v>
      </c>
      <c r="K985" s="87" t="b">
        <v>0</v>
      </c>
      <c r="L985" s="87" t="b">
        <v>0</v>
      </c>
    </row>
    <row r="986" spans="1:12" ht="15">
      <c r="A986" s="87" t="s">
        <v>3463</v>
      </c>
      <c r="B986" s="87" t="s">
        <v>3276</v>
      </c>
      <c r="C986" s="87">
        <v>2</v>
      </c>
      <c r="D986" s="122">
        <v>0</v>
      </c>
      <c r="E986" s="122">
        <v>0.9030899869919435</v>
      </c>
      <c r="F986" s="87" t="s">
        <v>2940</v>
      </c>
      <c r="G986" s="87" t="b">
        <v>0</v>
      </c>
      <c r="H986" s="87" t="b">
        <v>0</v>
      </c>
      <c r="I986" s="87" t="b">
        <v>0</v>
      </c>
      <c r="J986" s="87" t="b">
        <v>0</v>
      </c>
      <c r="K986" s="87" t="b">
        <v>0</v>
      </c>
      <c r="L986" s="87" t="b">
        <v>0</v>
      </c>
    </row>
    <row r="987" spans="1:12" ht="15">
      <c r="A987" s="87" t="s">
        <v>3276</v>
      </c>
      <c r="B987" s="87" t="s">
        <v>3464</v>
      </c>
      <c r="C987" s="87">
        <v>2</v>
      </c>
      <c r="D987" s="122">
        <v>0</v>
      </c>
      <c r="E987" s="122">
        <v>0.9030899869919435</v>
      </c>
      <c r="F987" s="87" t="s">
        <v>2940</v>
      </c>
      <c r="G987" s="87" t="b">
        <v>0</v>
      </c>
      <c r="H987" s="87" t="b">
        <v>0</v>
      </c>
      <c r="I987" s="87" t="b">
        <v>0</v>
      </c>
      <c r="J987" s="87" t="b">
        <v>0</v>
      </c>
      <c r="K987" s="87" t="b">
        <v>0</v>
      </c>
      <c r="L987" s="87" t="b">
        <v>0</v>
      </c>
    </row>
    <row r="988" spans="1:12" ht="15">
      <c r="A988" s="87" t="s">
        <v>3464</v>
      </c>
      <c r="B988" s="87" t="s">
        <v>3465</v>
      </c>
      <c r="C988" s="87">
        <v>2</v>
      </c>
      <c r="D988" s="122">
        <v>0</v>
      </c>
      <c r="E988" s="122">
        <v>0.9030899869919435</v>
      </c>
      <c r="F988" s="87" t="s">
        <v>2940</v>
      </c>
      <c r="G988" s="87" t="b">
        <v>0</v>
      </c>
      <c r="H988" s="87" t="b">
        <v>0</v>
      </c>
      <c r="I988" s="87" t="b">
        <v>0</v>
      </c>
      <c r="J988" s="87" t="b">
        <v>0</v>
      </c>
      <c r="K988" s="87" t="b">
        <v>0</v>
      </c>
      <c r="L988" s="87" t="b">
        <v>0</v>
      </c>
    </row>
    <row r="989" spans="1:12" ht="15">
      <c r="A989" s="87" t="s">
        <v>3465</v>
      </c>
      <c r="B989" s="87" t="s">
        <v>2986</v>
      </c>
      <c r="C989" s="87">
        <v>2</v>
      </c>
      <c r="D989" s="122">
        <v>0</v>
      </c>
      <c r="E989" s="122">
        <v>0.9030899869919435</v>
      </c>
      <c r="F989" s="87" t="s">
        <v>2940</v>
      </c>
      <c r="G989" s="87" t="b">
        <v>0</v>
      </c>
      <c r="H989" s="87" t="b">
        <v>0</v>
      </c>
      <c r="I989" s="87" t="b">
        <v>0</v>
      </c>
      <c r="J989" s="87" t="b">
        <v>0</v>
      </c>
      <c r="K989" s="87" t="b">
        <v>0</v>
      </c>
      <c r="L989" s="87" t="b">
        <v>0</v>
      </c>
    </row>
    <row r="990" spans="1:12" ht="15">
      <c r="A990" s="87" t="s">
        <v>3266</v>
      </c>
      <c r="B990" s="87" t="s">
        <v>3180</v>
      </c>
      <c r="C990" s="87">
        <v>3</v>
      </c>
      <c r="D990" s="122">
        <v>0</v>
      </c>
      <c r="E990" s="122">
        <v>1.1760912590556813</v>
      </c>
      <c r="F990" s="87" t="s">
        <v>2942</v>
      </c>
      <c r="G990" s="87" t="b">
        <v>0</v>
      </c>
      <c r="H990" s="87" t="b">
        <v>0</v>
      </c>
      <c r="I990" s="87" t="b">
        <v>0</v>
      </c>
      <c r="J990" s="87" t="b">
        <v>0</v>
      </c>
      <c r="K990" s="87" t="b">
        <v>0</v>
      </c>
      <c r="L990" s="87" t="b">
        <v>0</v>
      </c>
    </row>
    <row r="991" spans="1:12" ht="15">
      <c r="A991" s="87" t="s">
        <v>3180</v>
      </c>
      <c r="B991" s="87" t="s">
        <v>2988</v>
      </c>
      <c r="C991" s="87">
        <v>3</v>
      </c>
      <c r="D991" s="122">
        <v>0</v>
      </c>
      <c r="E991" s="122">
        <v>1.1760912590556813</v>
      </c>
      <c r="F991" s="87" t="s">
        <v>2942</v>
      </c>
      <c r="G991" s="87" t="b">
        <v>0</v>
      </c>
      <c r="H991" s="87" t="b">
        <v>0</v>
      </c>
      <c r="I991" s="87" t="b">
        <v>0</v>
      </c>
      <c r="J991" s="87" t="b">
        <v>0</v>
      </c>
      <c r="K991" s="87" t="b">
        <v>0</v>
      </c>
      <c r="L991" s="87" t="b">
        <v>0</v>
      </c>
    </row>
    <row r="992" spans="1:12" ht="15">
      <c r="A992" s="87" t="s">
        <v>2988</v>
      </c>
      <c r="B992" s="87" t="s">
        <v>3001</v>
      </c>
      <c r="C992" s="87">
        <v>3</v>
      </c>
      <c r="D992" s="122">
        <v>0</v>
      </c>
      <c r="E992" s="122">
        <v>1.1760912590556813</v>
      </c>
      <c r="F992" s="87" t="s">
        <v>2942</v>
      </c>
      <c r="G992" s="87" t="b">
        <v>0</v>
      </c>
      <c r="H992" s="87" t="b">
        <v>0</v>
      </c>
      <c r="I992" s="87" t="b">
        <v>0</v>
      </c>
      <c r="J992" s="87" t="b">
        <v>0</v>
      </c>
      <c r="K992" s="87" t="b">
        <v>0</v>
      </c>
      <c r="L992" s="87" t="b">
        <v>0</v>
      </c>
    </row>
    <row r="993" spans="1:12" ht="15">
      <c r="A993" s="87" t="s">
        <v>3001</v>
      </c>
      <c r="B993" s="87" t="s">
        <v>3267</v>
      </c>
      <c r="C993" s="87">
        <v>3</v>
      </c>
      <c r="D993" s="122">
        <v>0</v>
      </c>
      <c r="E993" s="122">
        <v>1.1760912590556813</v>
      </c>
      <c r="F993" s="87" t="s">
        <v>2942</v>
      </c>
      <c r="G993" s="87" t="b">
        <v>0</v>
      </c>
      <c r="H993" s="87" t="b">
        <v>0</v>
      </c>
      <c r="I993" s="87" t="b">
        <v>0</v>
      </c>
      <c r="J993" s="87" t="b">
        <v>0</v>
      </c>
      <c r="K993" s="87" t="b">
        <v>0</v>
      </c>
      <c r="L993" s="87" t="b">
        <v>0</v>
      </c>
    </row>
    <row r="994" spans="1:12" ht="15">
      <c r="A994" s="87" t="s">
        <v>3267</v>
      </c>
      <c r="B994" s="87" t="s">
        <v>3268</v>
      </c>
      <c r="C994" s="87">
        <v>3</v>
      </c>
      <c r="D994" s="122">
        <v>0</v>
      </c>
      <c r="E994" s="122">
        <v>1.1760912590556813</v>
      </c>
      <c r="F994" s="87" t="s">
        <v>2942</v>
      </c>
      <c r="G994" s="87" t="b">
        <v>0</v>
      </c>
      <c r="H994" s="87" t="b">
        <v>0</v>
      </c>
      <c r="I994" s="87" t="b">
        <v>0</v>
      </c>
      <c r="J994" s="87" t="b">
        <v>0</v>
      </c>
      <c r="K994" s="87" t="b">
        <v>0</v>
      </c>
      <c r="L994" s="87" t="b">
        <v>0</v>
      </c>
    </row>
    <row r="995" spans="1:12" ht="15">
      <c r="A995" s="87" t="s">
        <v>3268</v>
      </c>
      <c r="B995" s="87" t="s">
        <v>3181</v>
      </c>
      <c r="C995" s="87">
        <v>3</v>
      </c>
      <c r="D995" s="122">
        <v>0</v>
      </c>
      <c r="E995" s="122">
        <v>1.1760912590556813</v>
      </c>
      <c r="F995" s="87" t="s">
        <v>2942</v>
      </c>
      <c r="G995" s="87" t="b">
        <v>0</v>
      </c>
      <c r="H995" s="87" t="b">
        <v>0</v>
      </c>
      <c r="I995" s="87" t="b">
        <v>0</v>
      </c>
      <c r="J995" s="87" t="b">
        <v>0</v>
      </c>
      <c r="K995" s="87" t="b">
        <v>0</v>
      </c>
      <c r="L995" s="87" t="b">
        <v>0</v>
      </c>
    </row>
    <row r="996" spans="1:12" ht="15">
      <c r="A996" s="87" t="s">
        <v>3181</v>
      </c>
      <c r="B996" s="87" t="s">
        <v>3269</v>
      </c>
      <c r="C996" s="87">
        <v>3</v>
      </c>
      <c r="D996" s="122">
        <v>0</v>
      </c>
      <c r="E996" s="122">
        <v>1.1760912590556813</v>
      </c>
      <c r="F996" s="87" t="s">
        <v>2942</v>
      </c>
      <c r="G996" s="87" t="b">
        <v>0</v>
      </c>
      <c r="H996" s="87" t="b">
        <v>0</v>
      </c>
      <c r="I996" s="87" t="b">
        <v>0</v>
      </c>
      <c r="J996" s="87" t="b">
        <v>0</v>
      </c>
      <c r="K996" s="87" t="b">
        <v>1</v>
      </c>
      <c r="L996" s="87" t="b">
        <v>0</v>
      </c>
    </row>
    <row r="997" spans="1:12" ht="15">
      <c r="A997" s="87" t="s">
        <v>3269</v>
      </c>
      <c r="B997" s="87" t="s">
        <v>3072</v>
      </c>
      <c r="C997" s="87">
        <v>3</v>
      </c>
      <c r="D997" s="122">
        <v>0</v>
      </c>
      <c r="E997" s="122">
        <v>1.1760912590556813</v>
      </c>
      <c r="F997" s="87" t="s">
        <v>2942</v>
      </c>
      <c r="G997" s="87" t="b">
        <v>0</v>
      </c>
      <c r="H997" s="87" t="b">
        <v>1</v>
      </c>
      <c r="I997" s="87" t="b">
        <v>0</v>
      </c>
      <c r="J997" s="87" t="b">
        <v>0</v>
      </c>
      <c r="K997" s="87" t="b">
        <v>0</v>
      </c>
      <c r="L997" s="87" t="b">
        <v>0</v>
      </c>
    </row>
    <row r="998" spans="1:12" ht="15">
      <c r="A998" s="87" t="s">
        <v>3072</v>
      </c>
      <c r="B998" s="87" t="s">
        <v>3006</v>
      </c>
      <c r="C998" s="87">
        <v>3</v>
      </c>
      <c r="D998" s="122">
        <v>0</v>
      </c>
      <c r="E998" s="122">
        <v>1.1760912590556813</v>
      </c>
      <c r="F998" s="87" t="s">
        <v>2942</v>
      </c>
      <c r="G998" s="87" t="b">
        <v>0</v>
      </c>
      <c r="H998" s="87" t="b">
        <v>0</v>
      </c>
      <c r="I998" s="87" t="b">
        <v>0</v>
      </c>
      <c r="J998" s="87" t="b">
        <v>0</v>
      </c>
      <c r="K998" s="87" t="b">
        <v>0</v>
      </c>
      <c r="L998" s="87" t="b">
        <v>0</v>
      </c>
    </row>
    <row r="999" spans="1:12" ht="15">
      <c r="A999" s="87" t="s">
        <v>3006</v>
      </c>
      <c r="B999" s="87" t="s">
        <v>3057</v>
      </c>
      <c r="C999" s="87">
        <v>3</v>
      </c>
      <c r="D999" s="122">
        <v>0</v>
      </c>
      <c r="E999" s="122">
        <v>1.1760912590556813</v>
      </c>
      <c r="F999" s="87" t="s">
        <v>2942</v>
      </c>
      <c r="G999" s="87" t="b">
        <v>0</v>
      </c>
      <c r="H999" s="87" t="b">
        <v>0</v>
      </c>
      <c r="I999" s="87" t="b">
        <v>0</v>
      </c>
      <c r="J999" s="87" t="b">
        <v>0</v>
      </c>
      <c r="K999" s="87" t="b">
        <v>0</v>
      </c>
      <c r="L999" s="87" t="b">
        <v>0</v>
      </c>
    </row>
    <row r="1000" spans="1:12" ht="15">
      <c r="A1000" s="87" t="s">
        <v>3057</v>
      </c>
      <c r="B1000" s="87" t="s">
        <v>3182</v>
      </c>
      <c r="C1000" s="87">
        <v>3</v>
      </c>
      <c r="D1000" s="122">
        <v>0</v>
      </c>
      <c r="E1000" s="122">
        <v>1.1760912590556813</v>
      </c>
      <c r="F1000" s="87" t="s">
        <v>2942</v>
      </c>
      <c r="G1000" s="87" t="b">
        <v>0</v>
      </c>
      <c r="H1000" s="87" t="b">
        <v>0</v>
      </c>
      <c r="I1000" s="87" t="b">
        <v>0</v>
      </c>
      <c r="J1000" s="87" t="b">
        <v>0</v>
      </c>
      <c r="K1000" s="87" t="b">
        <v>1</v>
      </c>
      <c r="L1000" s="87" t="b">
        <v>0</v>
      </c>
    </row>
    <row r="1001" spans="1:12" ht="15">
      <c r="A1001" s="87" t="s">
        <v>3182</v>
      </c>
      <c r="B1001" s="87" t="s">
        <v>3107</v>
      </c>
      <c r="C1001" s="87">
        <v>3</v>
      </c>
      <c r="D1001" s="122">
        <v>0</v>
      </c>
      <c r="E1001" s="122">
        <v>1.1760912590556813</v>
      </c>
      <c r="F1001" s="87" t="s">
        <v>2942</v>
      </c>
      <c r="G1001" s="87" t="b">
        <v>0</v>
      </c>
      <c r="H1001" s="87" t="b">
        <v>1</v>
      </c>
      <c r="I1001" s="87" t="b">
        <v>0</v>
      </c>
      <c r="J1001" s="87" t="b">
        <v>0</v>
      </c>
      <c r="K1001" s="87" t="b">
        <v>0</v>
      </c>
      <c r="L1001" s="87" t="b">
        <v>0</v>
      </c>
    </row>
    <row r="1002" spans="1:12" ht="15">
      <c r="A1002" s="87" t="s">
        <v>3107</v>
      </c>
      <c r="B1002" s="87" t="s">
        <v>3270</v>
      </c>
      <c r="C1002" s="87">
        <v>3</v>
      </c>
      <c r="D1002" s="122">
        <v>0</v>
      </c>
      <c r="E1002" s="122">
        <v>1.1760912590556813</v>
      </c>
      <c r="F1002" s="87" t="s">
        <v>2942</v>
      </c>
      <c r="G1002" s="87" t="b">
        <v>0</v>
      </c>
      <c r="H1002" s="87" t="b">
        <v>0</v>
      </c>
      <c r="I1002" s="87" t="b">
        <v>0</v>
      </c>
      <c r="J1002" s="87" t="b">
        <v>0</v>
      </c>
      <c r="K1002" s="87" t="b">
        <v>0</v>
      </c>
      <c r="L1002" s="87" t="b">
        <v>0</v>
      </c>
    </row>
    <row r="1003" spans="1:12" ht="15">
      <c r="A1003" s="87" t="s">
        <v>3270</v>
      </c>
      <c r="B1003" s="87" t="s">
        <v>3271</v>
      </c>
      <c r="C1003" s="87">
        <v>3</v>
      </c>
      <c r="D1003" s="122">
        <v>0</v>
      </c>
      <c r="E1003" s="122">
        <v>1.1760912590556813</v>
      </c>
      <c r="F1003" s="87" t="s">
        <v>2942</v>
      </c>
      <c r="G1003" s="87" t="b">
        <v>0</v>
      </c>
      <c r="H1003" s="87" t="b">
        <v>0</v>
      </c>
      <c r="I1003" s="87" t="b">
        <v>0</v>
      </c>
      <c r="J1003" s="87" t="b">
        <v>0</v>
      </c>
      <c r="K1003" s="87" t="b">
        <v>0</v>
      </c>
      <c r="L1003" s="87" t="b">
        <v>0</v>
      </c>
    </row>
    <row r="1004" spans="1:12" ht="15">
      <c r="A1004" s="87" t="s">
        <v>3271</v>
      </c>
      <c r="B1004" s="87" t="s">
        <v>2986</v>
      </c>
      <c r="C1004" s="87">
        <v>3</v>
      </c>
      <c r="D1004" s="122">
        <v>0</v>
      </c>
      <c r="E1004" s="122">
        <v>1.1760912590556813</v>
      </c>
      <c r="F1004" s="87" t="s">
        <v>2942</v>
      </c>
      <c r="G1004" s="87" t="b">
        <v>0</v>
      </c>
      <c r="H1004" s="87" t="b">
        <v>0</v>
      </c>
      <c r="I1004" s="87" t="b">
        <v>0</v>
      </c>
      <c r="J1004" s="87" t="b">
        <v>0</v>
      </c>
      <c r="K1004" s="87" t="b">
        <v>0</v>
      </c>
      <c r="L1004" s="87" t="b">
        <v>0</v>
      </c>
    </row>
    <row r="1005" spans="1:12" ht="15">
      <c r="A1005" s="87" t="s">
        <v>2986</v>
      </c>
      <c r="B1005" s="87" t="s">
        <v>3015</v>
      </c>
      <c r="C1005" s="87">
        <v>2</v>
      </c>
      <c r="D1005" s="122">
        <v>0</v>
      </c>
      <c r="E1005" s="122">
        <v>0.9999999999999999</v>
      </c>
      <c r="F1005" s="87" t="s">
        <v>2943</v>
      </c>
      <c r="G1005" s="87" t="b">
        <v>0</v>
      </c>
      <c r="H1005" s="87" t="b">
        <v>0</v>
      </c>
      <c r="I1005" s="87" t="b">
        <v>0</v>
      </c>
      <c r="J1005" s="87" t="b">
        <v>0</v>
      </c>
      <c r="K1005" s="87" t="b">
        <v>0</v>
      </c>
      <c r="L1005" s="87" t="b">
        <v>0</v>
      </c>
    </row>
    <row r="1006" spans="1:12" ht="15">
      <c r="A1006" s="87" t="s">
        <v>3015</v>
      </c>
      <c r="B1006" s="87" t="s">
        <v>3431</v>
      </c>
      <c r="C1006" s="87">
        <v>2</v>
      </c>
      <c r="D1006" s="122">
        <v>0</v>
      </c>
      <c r="E1006" s="122">
        <v>0.9999999999999999</v>
      </c>
      <c r="F1006" s="87" t="s">
        <v>2943</v>
      </c>
      <c r="G1006" s="87" t="b">
        <v>0</v>
      </c>
      <c r="H1006" s="87" t="b">
        <v>0</v>
      </c>
      <c r="I1006" s="87" t="b">
        <v>0</v>
      </c>
      <c r="J1006" s="87" t="b">
        <v>0</v>
      </c>
      <c r="K1006" s="87" t="b">
        <v>0</v>
      </c>
      <c r="L1006" s="87" t="b">
        <v>0</v>
      </c>
    </row>
    <row r="1007" spans="1:12" ht="15">
      <c r="A1007" s="87" t="s">
        <v>3431</v>
      </c>
      <c r="B1007" s="87" t="s">
        <v>3432</v>
      </c>
      <c r="C1007" s="87">
        <v>2</v>
      </c>
      <c r="D1007" s="122">
        <v>0</v>
      </c>
      <c r="E1007" s="122">
        <v>0.9999999999999999</v>
      </c>
      <c r="F1007" s="87" t="s">
        <v>2943</v>
      </c>
      <c r="G1007" s="87" t="b">
        <v>0</v>
      </c>
      <c r="H1007" s="87" t="b">
        <v>0</v>
      </c>
      <c r="I1007" s="87" t="b">
        <v>0</v>
      </c>
      <c r="J1007" s="87" t="b">
        <v>0</v>
      </c>
      <c r="K1007" s="87" t="b">
        <v>0</v>
      </c>
      <c r="L1007" s="87" t="b">
        <v>0</v>
      </c>
    </row>
    <row r="1008" spans="1:12" ht="15">
      <c r="A1008" s="87" t="s">
        <v>3432</v>
      </c>
      <c r="B1008" s="87" t="s">
        <v>3433</v>
      </c>
      <c r="C1008" s="87">
        <v>2</v>
      </c>
      <c r="D1008" s="122">
        <v>0</v>
      </c>
      <c r="E1008" s="122">
        <v>0.9999999999999999</v>
      </c>
      <c r="F1008" s="87" t="s">
        <v>2943</v>
      </c>
      <c r="G1008" s="87" t="b">
        <v>0</v>
      </c>
      <c r="H1008" s="87" t="b">
        <v>0</v>
      </c>
      <c r="I1008" s="87" t="b">
        <v>0</v>
      </c>
      <c r="J1008" s="87" t="b">
        <v>0</v>
      </c>
      <c r="K1008" s="87" t="b">
        <v>0</v>
      </c>
      <c r="L1008" s="87" t="b">
        <v>0</v>
      </c>
    </row>
    <row r="1009" spans="1:12" ht="15">
      <c r="A1009" s="87" t="s">
        <v>3433</v>
      </c>
      <c r="B1009" s="87" t="s">
        <v>3434</v>
      </c>
      <c r="C1009" s="87">
        <v>2</v>
      </c>
      <c r="D1009" s="122">
        <v>0</v>
      </c>
      <c r="E1009" s="122">
        <v>0.9999999999999999</v>
      </c>
      <c r="F1009" s="87" t="s">
        <v>2943</v>
      </c>
      <c r="G1009" s="87" t="b">
        <v>0</v>
      </c>
      <c r="H1009" s="87" t="b">
        <v>0</v>
      </c>
      <c r="I1009" s="87" t="b">
        <v>0</v>
      </c>
      <c r="J1009" s="87" t="b">
        <v>0</v>
      </c>
      <c r="K1009" s="87" t="b">
        <v>0</v>
      </c>
      <c r="L1009" s="87" t="b">
        <v>0</v>
      </c>
    </row>
    <row r="1010" spans="1:12" ht="15">
      <c r="A1010" s="87" t="s">
        <v>3434</v>
      </c>
      <c r="B1010" s="87" t="s">
        <v>405</v>
      </c>
      <c r="C1010" s="87">
        <v>2</v>
      </c>
      <c r="D1010" s="122">
        <v>0</v>
      </c>
      <c r="E1010" s="122">
        <v>0.9999999999999999</v>
      </c>
      <c r="F1010" s="87" t="s">
        <v>2943</v>
      </c>
      <c r="G1010" s="87" t="b">
        <v>0</v>
      </c>
      <c r="H1010" s="87" t="b">
        <v>0</v>
      </c>
      <c r="I1010" s="87" t="b">
        <v>0</v>
      </c>
      <c r="J1010" s="87" t="b">
        <v>0</v>
      </c>
      <c r="K1010" s="87" t="b">
        <v>0</v>
      </c>
      <c r="L1010" s="87" t="b">
        <v>0</v>
      </c>
    </row>
    <row r="1011" spans="1:12" ht="15">
      <c r="A1011" s="87" t="s">
        <v>405</v>
      </c>
      <c r="B1011" s="87" t="s">
        <v>3435</v>
      </c>
      <c r="C1011" s="87">
        <v>2</v>
      </c>
      <c r="D1011" s="122">
        <v>0</v>
      </c>
      <c r="E1011" s="122">
        <v>0.9999999999999999</v>
      </c>
      <c r="F1011" s="87" t="s">
        <v>2943</v>
      </c>
      <c r="G1011" s="87" t="b">
        <v>0</v>
      </c>
      <c r="H1011" s="87" t="b">
        <v>0</v>
      </c>
      <c r="I1011" s="87" t="b">
        <v>0</v>
      </c>
      <c r="J1011" s="87" t="b">
        <v>0</v>
      </c>
      <c r="K1011" s="87" t="b">
        <v>0</v>
      </c>
      <c r="L1011" s="87" t="b">
        <v>0</v>
      </c>
    </row>
    <row r="1012" spans="1:12" ht="15">
      <c r="A1012" s="87" t="s">
        <v>3435</v>
      </c>
      <c r="B1012" s="87" t="s">
        <v>3436</v>
      </c>
      <c r="C1012" s="87">
        <v>2</v>
      </c>
      <c r="D1012" s="122">
        <v>0</v>
      </c>
      <c r="E1012" s="122">
        <v>0.9999999999999999</v>
      </c>
      <c r="F1012" s="87" t="s">
        <v>2943</v>
      </c>
      <c r="G1012" s="87" t="b">
        <v>0</v>
      </c>
      <c r="H1012" s="87" t="b">
        <v>0</v>
      </c>
      <c r="I1012" s="87" t="b">
        <v>0</v>
      </c>
      <c r="J1012" s="87" t="b">
        <v>0</v>
      </c>
      <c r="K1012" s="87" t="b">
        <v>0</v>
      </c>
      <c r="L1012" s="87" t="b">
        <v>0</v>
      </c>
    </row>
    <row r="1013" spans="1:12" ht="15">
      <c r="A1013" s="87" t="s">
        <v>3436</v>
      </c>
      <c r="B1013" s="87" t="s">
        <v>3108</v>
      </c>
      <c r="C1013" s="87">
        <v>2</v>
      </c>
      <c r="D1013" s="122">
        <v>0</v>
      </c>
      <c r="E1013" s="122">
        <v>0.9999999999999999</v>
      </c>
      <c r="F1013" s="87" t="s">
        <v>2943</v>
      </c>
      <c r="G1013" s="87" t="b">
        <v>0</v>
      </c>
      <c r="H1013" s="87" t="b">
        <v>0</v>
      </c>
      <c r="I1013" s="87" t="b">
        <v>0</v>
      </c>
      <c r="J1013" s="87" t="b">
        <v>0</v>
      </c>
      <c r="K1013" s="87" t="b">
        <v>0</v>
      </c>
      <c r="L1013" s="87" t="b">
        <v>0</v>
      </c>
    </row>
    <row r="1014" spans="1:12" ht="15">
      <c r="A1014" s="87" t="s">
        <v>3108</v>
      </c>
      <c r="B1014" s="87" t="s">
        <v>3437</v>
      </c>
      <c r="C1014" s="87">
        <v>2</v>
      </c>
      <c r="D1014" s="122">
        <v>0</v>
      </c>
      <c r="E1014" s="122">
        <v>0.9999999999999999</v>
      </c>
      <c r="F1014" s="87" t="s">
        <v>2943</v>
      </c>
      <c r="G1014" s="87" t="b">
        <v>0</v>
      </c>
      <c r="H1014" s="87" t="b">
        <v>0</v>
      </c>
      <c r="I1014" s="87" t="b">
        <v>0</v>
      </c>
      <c r="J1014" s="87" t="b">
        <v>0</v>
      </c>
      <c r="K1014" s="87" t="b">
        <v>0</v>
      </c>
      <c r="L1014" s="87" t="b">
        <v>0</v>
      </c>
    </row>
    <row r="1015" spans="1:12" ht="15">
      <c r="A1015" s="87" t="s">
        <v>3279</v>
      </c>
      <c r="B1015" s="87" t="s">
        <v>3021</v>
      </c>
      <c r="C1015" s="87">
        <v>3</v>
      </c>
      <c r="D1015" s="122">
        <v>0</v>
      </c>
      <c r="E1015" s="122">
        <v>1.3222192947339193</v>
      </c>
      <c r="F1015" s="87" t="s">
        <v>2944</v>
      </c>
      <c r="G1015" s="87" t="b">
        <v>0</v>
      </c>
      <c r="H1015" s="87" t="b">
        <v>0</v>
      </c>
      <c r="I1015" s="87" t="b">
        <v>0</v>
      </c>
      <c r="J1015" s="87" t="b">
        <v>0</v>
      </c>
      <c r="K1015" s="87" t="b">
        <v>0</v>
      </c>
      <c r="L1015" s="87" t="b">
        <v>0</v>
      </c>
    </row>
    <row r="1016" spans="1:12" ht="15">
      <c r="A1016" s="87" t="s">
        <v>3021</v>
      </c>
      <c r="B1016" s="87" t="s">
        <v>2986</v>
      </c>
      <c r="C1016" s="87">
        <v>3</v>
      </c>
      <c r="D1016" s="122">
        <v>0</v>
      </c>
      <c r="E1016" s="122">
        <v>1.3222192947339193</v>
      </c>
      <c r="F1016" s="87" t="s">
        <v>2944</v>
      </c>
      <c r="G1016" s="87" t="b">
        <v>0</v>
      </c>
      <c r="H1016" s="87" t="b">
        <v>0</v>
      </c>
      <c r="I1016" s="87" t="b">
        <v>0</v>
      </c>
      <c r="J1016" s="87" t="b">
        <v>0</v>
      </c>
      <c r="K1016" s="87" t="b">
        <v>0</v>
      </c>
      <c r="L1016" s="87" t="b">
        <v>0</v>
      </c>
    </row>
    <row r="1017" spans="1:12" ht="15">
      <c r="A1017" s="87" t="s">
        <v>2986</v>
      </c>
      <c r="B1017" s="87" t="s">
        <v>2989</v>
      </c>
      <c r="C1017" s="87">
        <v>3</v>
      </c>
      <c r="D1017" s="122">
        <v>0</v>
      </c>
      <c r="E1017" s="122">
        <v>1.3222192947339193</v>
      </c>
      <c r="F1017" s="87" t="s">
        <v>2944</v>
      </c>
      <c r="G1017" s="87" t="b">
        <v>0</v>
      </c>
      <c r="H1017" s="87" t="b">
        <v>0</v>
      </c>
      <c r="I1017" s="87" t="b">
        <v>0</v>
      </c>
      <c r="J1017" s="87" t="b">
        <v>0</v>
      </c>
      <c r="K1017" s="87" t="b">
        <v>0</v>
      </c>
      <c r="L1017" s="87" t="b">
        <v>0</v>
      </c>
    </row>
    <row r="1018" spans="1:12" ht="15">
      <c r="A1018" s="87" t="s">
        <v>2989</v>
      </c>
      <c r="B1018" s="87" t="s">
        <v>2993</v>
      </c>
      <c r="C1018" s="87">
        <v>3</v>
      </c>
      <c r="D1018" s="122">
        <v>0</v>
      </c>
      <c r="E1018" s="122">
        <v>1.3222192947339193</v>
      </c>
      <c r="F1018" s="87" t="s">
        <v>2944</v>
      </c>
      <c r="G1018" s="87" t="b">
        <v>0</v>
      </c>
      <c r="H1018" s="87" t="b">
        <v>0</v>
      </c>
      <c r="I1018" s="87" t="b">
        <v>0</v>
      </c>
      <c r="J1018" s="87" t="b">
        <v>0</v>
      </c>
      <c r="K1018" s="87" t="b">
        <v>0</v>
      </c>
      <c r="L1018" s="87" t="b">
        <v>0</v>
      </c>
    </row>
    <row r="1019" spans="1:12" ht="15">
      <c r="A1019" s="87" t="s">
        <v>2993</v>
      </c>
      <c r="B1019" s="87" t="s">
        <v>3280</v>
      </c>
      <c r="C1019" s="87">
        <v>3</v>
      </c>
      <c r="D1019" s="122">
        <v>0</v>
      </c>
      <c r="E1019" s="122">
        <v>1.3222192947339193</v>
      </c>
      <c r="F1019" s="87" t="s">
        <v>2944</v>
      </c>
      <c r="G1019" s="87" t="b">
        <v>0</v>
      </c>
      <c r="H1019" s="87" t="b">
        <v>0</v>
      </c>
      <c r="I1019" s="87" t="b">
        <v>0</v>
      </c>
      <c r="J1019" s="87" t="b">
        <v>0</v>
      </c>
      <c r="K1019" s="87" t="b">
        <v>0</v>
      </c>
      <c r="L1019" s="87" t="b">
        <v>0</v>
      </c>
    </row>
    <row r="1020" spans="1:12" ht="15">
      <c r="A1020" s="87" t="s">
        <v>3280</v>
      </c>
      <c r="B1020" s="87" t="s">
        <v>3281</v>
      </c>
      <c r="C1020" s="87">
        <v>3</v>
      </c>
      <c r="D1020" s="122">
        <v>0</v>
      </c>
      <c r="E1020" s="122">
        <v>1.3222192947339193</v>
      </c>
      <c r="F1020" s="87" t="s">
        <v>2944</v>
      </c>
      <c r="G1020" s="87" t="b">
        <v>0</v>
      </c>
      <c r="H1020" s="87" t="b">
        <v>0</v>
      </c>
      <c r="I1020" s="87" t="b">
        <v>0</v>
      </c>
      <c r="J1020" s="87" t="b">
        <v>0</v>
      </c>
      <c r="K1020" s="87" t="b">
        <v>0</v>
      </c>
      <c r="L1020" s="87" t="b">
        <v>0</v>
      </c>
    </row>
    <row r="1021" spans="1:12" ht="15">
      <c r="A1021" s="87" t="s">
        <v>3281</v>
      </c>
      <c r="B1021" s="87" t="s">
        <v>3282</v>
      </c>
      <c r="C1021" s="87">
        <v>3</v>
      </c>
      <c r="D1021" s="122">
        <v>0</v>
      </c>
      <c r="E1021" s="122">
        <v>1.3222192947339193</v>
      </c>
      <c r="F1021" s="87" t="s">
        <v>2944</v>
      </c>
      <c r="G1021" s="87" t="b">
        <v>0</v>
      </c>
      <c r="H1021" s="87" t="b">
        <v>0</v>
      </c>
      <c r="I1021" s="87" t="b">
        <v>0</v>
      </c>
      <c r="J1021" s="87" t="b">
        <v>0</v>
      </c>
      <c r="K1021" s="87" t="b">
        <v>0</v>
      </c>
      <c r="L1021" s="87" t="b">
        <v>0</v>
      </c>
    </row>
    <row r="1022" spans="1:12" ht="15">
      <c r="A1022" s="87" t="s">
        <v>3282</v>
      </c>
      <c r="B1022" s="87" t="s">
        <v>3283</v>
      </c>
      <c r="C1022" s="87">
        <v>3</v>
      </c>
      <c r="D1022" s="122">
        <v>0</v>
      </c>
      <c r="E1022" s="122">
        <v>1.3222192947339193</v>
      </c>
      <c r="F1022" s="87" t="s">
        <v>2944</v>
      </c>
      <c r="G1022" s="87" t="b">
        <v>0</v>
      </c>
      <c r="H1022" s="87" t="b">
        <v>0</v>
      </c>
      <c r="I1022" s="87" t="b">
        <v>0</v>
      </c>
      <c r="J1022" s="87" t="b">
        <v>0</v>
      </c>
      <c r="K1022" s="87" t="b">
        <v>0</v>
      </c>
      <c r="L1022" s="87" t="b">
        <v>0</v>
      </c>
    </row>
    <row r="1023" spans="1:12" ht="15">
      <c r="A1023" s="87" t="s">
        <v>3283</v>
      </c>
      <c r="B1023" s="87" t="s">
        <v>3284</v>
      </c>
      <c r="C1023" s="87">
        <v>3</v>
      </c>
      <c r="D1023" s="122">
        <v>0</v>
      </c>
      <c r="E1023" s="122">
        <v>1.3222192947339193</v>
      </c>
      <c r="F1023" s="87" t="s">
        <v>2944</v>
      </c>
      <c r="G1023" s="87" t="b">
        <v>0</v>
      </c>
      <c r="H1023" s="87" t="b">
        <v>0</v>
      </c>
      <c r="I1023" s="87" t="b">
        <v>0</v>
      </c>
      <c r="J1023" s="87" t="b">
        <v>0</v>
      </c>
      <c r="K1023" s="87" t="b">
        <v>0</v>
      </c>
      <c r="L1023" s="87" t="b">
        <v>0</v>
      </c>
    </row>
    <row r="1024" spans="1:12" ht="15">
      <c r="A1024" s="87" t="s">
        <v>3284</v>
      </c>
      <c r="B1024" s="87" t="s">
        <v>3285</v>
      </c>
      <c r="C1024" s="87">
        <v>3</v>
      </c>
      <c r="D1024" s="122">
        <v>0</v>
      </c>
      <c r="E1024" s="122">
        <v>1.3222192947339193</v>
      </c>
      <c r="F1024" s="87" t="s">
        <v>2944</v>
      </c>
      <c r="G1024" s="87" t="b">
        <v>0</v>
      </c>
      <c r="H1024" s="87" t="b">
        <v>0</v>
      </c>
      <c r="I1024" s="87" t="b">
        <v>0</v>
      </c>
      <c r="J1024" s="87" t="b">
        <v>0</v>
      </c>
      <c r="K1024" s="87" t="b">
        <v>0</v>
      </c>
      <c r="L1024" s="87" t="b">
        <v>0</v>
      </c>
    </row>
    <row r="1025" spans="1:12" ht="15">
      <c r="A1025" s="87" t="s">
        <v>3285</v>
      </c>
      <c r="B1025" s="87" t="s">
        <v>3286</v>
      </c>
      <c r="C1025" s="87">
        <v>3</v>
      </c>
      <c r="D1025" s="122">
        <v>0</v>
      </c>
      <c r="E1025" s="122">
        <v>1.3222192947339193</v>
      </c>
      <c r="F1025" s="87" t="s">
        <v>2944</v>
      </c>
      <c r="G1025" s="87" t="b">
        <v>0</v>
      </c>
      <c r="H1025" s="87" t="b">
        <v>0</v>
      </c>
      <c r="I1025" s="87" t="b">
        <v>0</v>
      </c>
      <c r="J1025" s="87" t="b">
        <v>0</v>
      </c>
      <c r="K1025" s="87" t="b">
        <v>0</v>
      </c>
      <c r="L1025" s="87" t="b">
        <v>0</v>
      </c>
    </row>
    <row r="1026" spans="1:12" ht="15">
      <c r="A1026" s="87" t="s">
        <v>3286</v>
      </c>
      <c r="B1026" s="87" t="s">
        <v>3287</v>
      </c>
      <c r="C1026" s="87">
        <v>3</v>
      </c>
      <c r="D1026" s="122">
        <v>0</v>
      </c>
      <c r="E1026" s="122">
        <v>1.3222192947339193</v>
      </c>
      <c r="F1026" s="87" t="s">
        <v>2944</v>
      </c>
      <c r="G1026" s="87" t="b">
        <v>0</v>
      </c>
      <c r="H1026" s="87" t="b">
        <v>0</v>
      </c>
      <c r="I1026" s="87" t="b">
        <v>0</v>
      </c>
      <c r="J1026" s="87" t="b">
        <v>0</v>
      </c>
      <c r="K1026" s="87" t="b">
        <v>0</v>
      </c>
      <c r="L1026" s="87" t="b">
        <v>0</v>
      </c>
    </row>
    <row r="1027" spans="1:12" ht="15">
      <c r="A1027" s="87" t="s">
        <v>3287</v>
      </c>
      <c r="B1027" s="87" t="s">
        <v>3288</v>
      </c>
      <c r="C1027" s="87">
        <v>3</v>
      </c>
      <c r="D1027" s="122">
        <v>0</v>
      </c>
      <c r="E1027" s="122">
        <v>1.3222192947339193</v>
      </c>
      <c r="F1027" s="87" t="s">
        <v>2944</v>
      </c>
      <c r="G1027" s="87" t="b">
        <v>0</v>
      </c>
      <c r="H1027" s="87" t="b">
        <v>0</v>
      </c>
      <c r="I1027" s="87" t="b">
        <v>0</v>
      </c>
      <c r="J1027" s="87" t="b">
        <v>0</v>
      </c>
      <c r="K1027" s="87" t="b">
        <v>0</v>
      </c>
      <c r="L1027" s="87" t="b">
        <v>0</v>
      </c>
    </row>
    <row r="1028" spans="1:12" ht="15">
      <c r="A1028" s="87" t="s">
        <v>3288</v>
      </c>
      <c r="B1028" s="87" t="s">
        <v>3289</v>
      </c>
      <c r="C1028" s="87">
        <v>3</v>
      </c>
      <c r="D1028" s="122">
        <v>0</v>
      </c>
      <c r="E1028" s="122">
        <v>1.3222192947339193</v>
      </c>
      <c r="F1028" s="87" t="s">
        <v>2944</v>
      </c>
      <c r="G1028" s="87" t="b">
        <v>0</v>
      </c>
      <c r="H1028" s="87" t="b">
        <v>0</v>
      </c>
      <c r="I1028" s="87" t="b">
        <v>0</v>
      </c>
      <c r="J1028" s="87" t="b">
        <v>0</v>
      </c>
      <c r="K1028" s="87" t="b">
        <v>0</v>
      </c>
      <c r="L1028" s="87" t="b">
        <v>0</v>
      </c>
    </row>
    <row r="1029" spans="1:12" ht="15">
      <c r="A1029" s="87" t="s">
        <v>3289</v>
      </c>
      <c r="B1029" s="87" t="s">
        <v>3290</v>
      </c>
      <c r="C1029" s="87">
        <v>3</v>
      </c>
      <c r="D1029" s="122">
        <v>0</v>
      </c>
      <c r="E1029" s="122">
        <v>1.3222192947339193</v>
      </c>
      <c r="F1029" s="87" t="s">
        <v>2944</v>
      </c>
      <c r="G1029" s="87" t="b">
        <v>0</v>
      </c>
      <c r="H1029" s="87" t="b">
        <v>0</v>
      </c>
      <c r="I1029" s="87" t="b">
        <v>0</v>
      </c>
      <c r="J1029" s="87" t="b">
        <v>0</v>
      </c>
      <c r="K1029" s="87" t="b">
        <v>0</v>
      </c>
      <c r="L1029" s="87" t="b">
        <v>0</v>
      </c>
    </row>
    <row r="1030" spans="1:12" ht="15">
      <c r="A1030" s="87" t="s">
        <v>3290</v>
      </c>
      <c r="B1030" s="87" t="s">
        <v>3291</v>
      </c>
      <c r="C1030" s="87">
        <v>3</v>
      </c>
      <c r="D1030" s="122">
        <v>0</v>
      </c>
      <c r="E1030" s="122">
        <v>1.3222192947339193</v>
      </c>
      <c r="F1030" s="87" t="s">
        <v>2944</v>
      </c>
      <c r="G1030" s="87" t="b">
        <v>0</v>
      </c>
      <c r="H1030" s="87" t="b">
        <v>0</v>
      </c>
      <c r="I1030" s="87" t="b">
        <v>0</v>
      </c>
      <c r="J1030" s="87" t="b">
        <v>0</v>
      </c>
      <c r="K1030" s="87" t="b">
        <v>0</v>
      </c>
      <c r="L1030" s="87" t="b">
        <v>0</v>
      </c>
    </row>
    <row r="1031" spans="1:12" ht="15">
      <c r="A1031" s="87" t="s">
        <v>3291</v>
      </c>
      <c r="B1031" s="87" t="s">
        <v>3292</v>
      </c>
      <c r="C1031" s="87">
        <v>3</v>
      </c>
      <c r="D1031" s="122">
        <v>0</v>
      </c>
      <c r="E1031" s="122">
        <v>1.3222192947339193</v>
      </c>
      <c r="F1031" s="87" t="s">
        <v>2944</v>
      </c>
      <c r="G1031" s="87" t="b">
        <v>0</v>
      </c>
      <c r="H1031" s="87" t="b">
        <v>0</v>
      </c>
      <c r="I1031" s="87" t="b">
        <v>0</v>
      </c>
      <c r="J1031" s="87" t="b">
        <v>0</v>
      </c>
      <c r="K1031" s="87" t="b">
        <v>0</v>
      </c>
      <c r="L1031" s="87" t="b">
        <v>0</v>
      </c>
    </row>
    <row r="1032" spans="1:12" ht="15">
      <c r="A1032" s="87" t="s">
        <v>3292</v>
      </c>
      <c r="B1032" s="87" t="s">
        <v>3293</v>
      </c>
      <c r="C1032" s="87">
        <v>3</v>
      </c>
      <c r="D1032" s="122">
        <v>0</v>
      </c>
      <c r="E1032" s="122">
        <v>1.3222192947339193</v>
      </c>
      <c r="F1032" s="87" t="s">
        <v>2944</v>
      </c>
      <c r="G1032" s="87" t="b">
        <v>0</v>
      </c>
      <c r="H1032" s="87" t="b">
        <v>0</v>
      </c>
      <c r="I1032" s="87" t="b">
        <v>0</v>
      </c>
      <c r="J1032" s="87" t="b">
        <v>0</v>
      </c>
      <c r="K1032" s="87" t="b">
        <v>0</v>
      </c>
      <c r="L1032" s="87" t="b">
        <v>0</v>
      </c>
    </row>
    <row r="1033" spans="1:12" ht="15">
      <c r="A1033" s="87" t="s">
        <v>3293</v>
      </c>
      <c r="B1033" s="87" t="s">
        <v>3294</v>
      </c>
      <c r="C1033" s="87">
        <v>3</v>
      </c>
      <c r="D1033" s="122">
        <v>0</v>
      </c>
      <c r="E1033" s="122">
        <v>1.3222192947339193</v>
      </c>
      <c r="F1033" s="87" t="s">
        <v>2944</v>
      </c>
      <c r="G1033" s="87" t="b">
        <v>0</v>
      </c>
      <c r="H1033" s="87" t="b">
        <v>0</v>
      </c>
      <c r="I1033" s="87" t="b">
        <v>0</v>
      </c>
      <c r="J1033" s="87" t="b">
        <v>0</v>
      </c>
      <c r="K1033" s="87" t="b">
        <v>0</v>
      </c>
      <c r="L1033" s="87" t="b">
        <v>0</v>
      </c>
    </row>
    <row r="1034" spans="1:12" ht="15">
      <c r="A1034" s="87" t="s">
        <v>3294</v>
      </c>
      <c r="B1034" s="87" t="s">
        <v>2992</v>
      </c>
      <c r="C1034" s="87">
        <v>3</v>
      </c>
      <c r="D1034" s="122">
        <v>0</v>
      </c>
      <c r="E1034" s="122">
        <v>1.3222192947339193</v>
      </c>
      <c r="F1034" s="87" t="s">
        <v>2944</v>
      </c>
      <c r="G1034" s="87" t="b">
        <v>0</v>
      </c>
      <c r="H1034" s="87" t="b">
        <v>0</v>
      </c>
      <c r="I1034" s="87" t="b">
        <v>0</v>
      </c>
      <c r="J1034" s="87" t="b">
        <v>0</v>
      </c>
      <c r="K1034" s="87" t="b">
        <v>0</v>
      </c>
      <c r="L1034" s="87" t="b">
        <v>0</v>
      </c>
    </row>
    <row r="1035" spans="1:12" ht="15">
      <c r="A1035" s="87" t="s">
        <v>2992</v>
      </c>
      <c r="B1035" s="87" t="s">
        <v>3295</v>
      </c>
      <c r="C1035" s="87">
        <v>3</v>
      </c>
      <c r="D1035" s="122">
        <v>0</v>
      </c>
      <c r="E1035" s="122">
        <v>1.3222192947339193</v>
      </c>
      <c r="F1035" s="87" t="s">
        <v>2944</v>
      </c>
      <c r="G1035" s="87" t="b">
        <v>0</v>
      </c>
      <c r="H1035" s="87" t="b">
        <v>0</v>
      </c>
      <c r="I1035" s="87" t="b">
        <v>0</v>
      </c>
      <c r="J1035" s="87" t="b">
        <v>0</v>
      </c>
      <c r="K1035" s="87" t="b">
        <v>0</v>
      </c>
      <c r="L1035" s="87" t="b">
        <v>0</v>
      </c>
    </row>
    <row r="1036" spans="1:12" ht="15">
      <c r="A1036" s="87" t="s">
        <v>3296</v>
      </c>
      <c r="B1036" s="87" t="s">
        <v>3297</v>
      </c>
      <c r="C1036" s="87">
        <v>3</v>
      </c>
      <c r="D1036" s="122">
        <v>0</v>
      </c>
      <c r="E1036" s="122">
        <v>1.3424226808222062</v>
      </c>
      <c r="F1036" s="87" t="s">
        <v>2945</v>
      </c>
      <c r="G1036" s="87" t="b">
        <v>0</v>
      </c>
      <c r="H1036" s="87" t="b">
        <v>0</v>
      </c>
      <c r="I1036" s="87" t="b">
        <v>0</v>
      </c>
      <c r="J1036" s="87" t="b">
        <v>0</v>
      </c>
      <c r="K1036" s="87" t="b">
        <v>0</v>
      </c>
      <c r="L1036" s="87" t="b">
        <v>0</v>
      </c>
    </row>
    <row r="1037" spans="1:12" ht="15">
      <c r="A1037" s="87" t="s">
        <v>3297</v>
      </c>
      <c r="B1037" s="87" t="s">
        <v>3298</v>
      </c>
      <c r="C1037" s="87">
        <v>3</v>
      </c>
      <c r="D1037" s="122">
        <v>0</v>
      </c>
      <c r="E1037" s="122">
        <v>1.3424226808222062</v>
      </c>
      <c r="F1037" s="87" t="s">
        <v>2945</v>
      </c>
      <c r="G1037" s="87" t="b">
        <v>0</v>
      </c>
      <c r="H1037" s="87" t="b">
        <v>0</v>
      </c>
      <c r="I1037" s="87" t="b">
        <v>0</v>
      </c>
      <c r="J1037" s="87" t="b">
        <v>0</v>
      </c>
      <c r="K1037" s="87" t="b">
        <v>0</v>
      </c>
      <c r="L1037" s="87" t="b">
        <v>0</v>
      </c>
    </row>
    <row r="1038" spans="1:12" ht="15">
      <c r="A1038" s="87" t="s">
        <v>3298</v>
      </c>
      <c r="B1038" s="87" t="s">
        <v>3165</v>
      </c>
      <c r="C1038" s="87">
        <v>3</v>
      </c>
      <c r="D1038" s="122">
        <v>0</v>
      </c>
      <c r="E1038" s="122">
        <v>1.3424226808222062</v>
      </c>
      <c r="F1038" s="87" t="s">
        <v>2945</v>
      </c>
      <c r="G1038" s="87" t="b">
        <v>0</v>
      </c>
      <c r="H1038" s="87" t="b">
        <v>0</v>
      </c>
      <c r="I1038" s="87" t="b">
        <v>0</v>
      </c>
      <c r="J1038" s="87" t="b">
        <v>0</v>
      </c>
      <c r="K1038" s="87" t="b">
        <v>0</v>
      </c>
      <c r="L1038" s="87" t="b">
        <v>0</v>
      </c>
    </row>
    <row r="1039" spans="1:12" ht="15">
      <c r="A1039" s="87" t="s">
        <v>3165</v>
      </c>
      <c r="B1039" s="87" t="s">
        <v>3072</v>
      </c>
      <c r="C1039" s="87">
        <v>3</v>
      </c>
      <c r="D1039" s="122">
        <v>0</v>
      </c>
      <c r="E1039" s="122">
        <v>1.3424226808222062</v>
      </c>
      <c r="F1039" s="87" t="s">
        <v>2945</v>
      </c>
      <c r="G1039" s="87" t="b">
        <v>0</v>
      </c>
      <c r="H1039" s="87" t="b">
        <v>0</v>
      </c>
      <c r="I1039" s="87" t="b">
        <v>0</v>
      </c>
      <c r="J1039" s="87" t="b">
        <v>0</v>
      </c>
      <c r="K1039" s="87" t="b">
        <v>0</v>
      </c>
      <c r="L1039" s="87" t="b">
        <v>0</v>
      </c>
    </row>
    <row r="1040" spans="1:12" ht="15">
      <c r="A1040" s="87" t="s">
        <v>3072</v>
      </c>
      <c r="B1040" s="87" t="s">
        <v>3006</v>
      </c>
      <c r="C1040" s="87">
        <v>3</v>
      </c>
      <c r="D1040" s="122">
        <v>0</v>
      </c>
      <c r="E1040" s="122">
        <v>1.3424226808222062</v>
      </c>
      <c r="F1040" s="87" t="s">
        <v>2945</v>
      </c>
      <c r="G1040" s="87" t="b">
        <v>0</v>
      </c>
      <c r="H1040" s="87" t="b">
        <v>0</v>
      </c>
      <c r="I1040" s="87" t="b">
        <v>0</v>
      </c>
      <c r="J1040" s="87" t="b">
        <v>0</v>
      </c>
      <c r="K1040" s="87" t="b">
        <v>0</v>
      </c>
      <c r="L1040" s="87" t="b">
        <v>0</v>
      </c>
    </row>
    <row r="1041" spans="1:12" ht="15">
      <c r="A1041" s="87" t="s">
        <v>3006</v>
      </c>
      <c r="B1041" s="87" t="s">
        <v>3299</v>
      </c>
      <c r="C1041" s="87">
        <v>3</v>
      </c>
      <c r="D1041" s="122">
        <v>0</v>
      </c>
      <c r="E1041" s="122">
        <v>1.3424226808222062</v>
      </c>
      <c r="F1041" s="87" t="s">
        <v>2945</v>
      </c>
      <c r="G1041" s="87" t="b">
        <v>0</v>
      </c>
      <c r="H1041" s="87" t="b">
        <v>0</v>
      </c>
      <c r="I1041" s="87" t="b">
        <v>0</v>
      </c>
      <c r="J1041" s="87" t="b">
        <v>0</v>
      </c>
      <c r="K1041" s="87" t="b">
        <v>0</v>
      </c>
      <c r="L1041" s="87" t="b">
        <v>0</v>
      </c>
    </row>
    <row r="1042" spans="1:12" ht="15">
      <c r="A1042" s="87" t="s">
        <v>3299</v>
      </c>
      <c r="B1042" s="87" t="s">
        <v>3300</v>
      </c>
      <c r="C1042" s="87">
        <v>3</v>
      </c>
      <c r="D1042" s="122">
        <v>0</v>
      </c>
      <c r="E1042" s="122">
        <v>1.3424226808222062</v>
      </c>
      <c r="F1042" s="87" t="s">
        <v>2945</v>
      </c>
      <c r="G1042" s="87" t="b">
        <v>0</v>
      </c>
      <c r="H1042" s="87" t="b">
        <v>0</v>
      </c>
      <c r="I1042" s="87" t="b">
        <v>0</v>
      </c>
      <c r="J1042" s="87" t="b">
        <v>0</v>
      </c>
      <c r="K1042" s="87" t="b">
        <v>0</v>
      </c>
      <c r="L1042" s="87" t="b">
        <v>0</v>
      </c>
    </row>
    <row r="1043" spans="1:12" ht="15">
      <c r="A1043" s="87" t="s">
        <v>3300</v>
      </c>
      <c r="B1043" s="87" t="s">
        <v>3301</v>
      </c>
      <c r="C1043" s="87">
        <v>3</v>
      </c>
      <c r="D1043" s="122">
        <v>0</v>
      </c>
      <c r="E1043" s="122">
        <v>1.3424226808222062</v>
      </c>
      <c r="F1043" s="87" t="s">
        <v>2945</v>
      </c>
      <c r="G1043" s="87" t="b">
        <v>0</v>
      </c>
      <c r="H1043" s="87" t="b">
        <v>0</v>
      </c>
      <c r="I1043" s="87" t="b">
        <v>0</v>
      </c>
      <c r="J1043" s="87" t="b">
        <v>0</v>
      </c>
      <c r="K1043" s="87" t="b">
        <v>0</v>
      </c>
      <c r="L1043" s="87" t="b">
        <v>0</v>
      </c>
    </row>
    <row r="1044" spans="1:12" ht="15">
      <c r="A1044" s="87" t="s">
        <v>3301</v>
      </c>
      <c r="B1044" s="87" t="s">
        <v>3302</v>
      </c>
      <c r="C1044" s="87">
        <v>3</v>
      </c>
      <c r="D1044" s="122">
        <v>0</v>
      </c>
      <c r="E1044" s="122">
        <v>1.3424226808222062</v>
      </c>
      <c r="F1044" s="87" t="s">
        <v>2945</v>
      </c>
      <c r="G1044" s="87" t="b">
        <v>0</v>
      </c>
      <c r="H1044" s="87" t="b">
        <v>0</v>
      </c>
      <c r="I1044" s="87" t="b">
        <v>0</v>
      </c>
      <c r="J1044" s="87" t="b">
        <v>0</v>
      </c>
      <c r="K1044" s="87" t="b">
        <v>0</v>
      </c>
      <c r="L1044" s="87" t="b">
        <v>0</v>
      </c>
    </row>
    <row r="1045" spans="1:12" ht="15">
      <c r="A1045" s="87" t="s">
        <v>3302</v>
      </c>
      <c r="B1045" s="87" t="s">
        <v>3303</v>
      </c>
      <c r="C1045" s="87">
        <v>3</v>
      </c>
      <c r="D1045" s="122">
        <v>0</v>
      </c>
      <c r="E1045" s="122">
        <v>1.3424226808222062</v>
      </c>
      <c r="F1045" s="87" t="s">
        <v>2945</v>
      </c>
      <c r="G1045" s="87" t="b">
        <v>0</v>
      </c>
      <c r="H1045" s="87" t="b">
        <v>0</v>
      </c>
      <c r="I1045" s="87" t="b">
        <v>0</v>
      </c>
      <c r="J1045" s="87" t="b">
        <v>0</v>
      </c>
      <c r="K1045" s="87" t="b">
        <v>0</v>
      </c>
      <c r="L1045" s="87" t="b">
        <v>0</v>
      </c>
    </row>
    <row r="1046" spans="1:12" ht="15">
      <c r="A1046" s="87" t="s">
        <v>3303</v>
      </c>
      <c r="B1046" s="87" t="s">
        <v>3304</v>
      </c>
      <c r="C1046" s="87">
        <v>3</v>
      </c>
      <c r="D1046" s="122">
        <v>0</v>
      </c>
      <c r="E1046" s="122">
        <v>1.3424226808222062</v>
      </c>
      <c r="F1046" s="87" t="s">
        <v>2945</v>
      </c>
      <c r="G1046" s="87" t="b">
        <v>0</v>
      </c>
      <c r="H1046" s="87" t="b">
        <v>0</v>
      </c>
      <c r="I1046" s="87" t="b">
        <v>0</v>
      </c>
      <c r="J1046" s="87" t="b">
        <v>0</v>
      </c>
      <c r="K1046" s="87" t="b">
        <v>0</v>
      </c>
      <c r="L1046" s="87" t="b">
        <v>0</v>
      </c>
    </row>
    <row r="1047" spans="1:12" ht="15">
      <c r="A1047" s="87" t="s">
        <v>3304</v>
      </c>
      <c r="B1047" s="87" t="s">
        <v>3305</v>
      </c>
      <c r="C1047" s="87">
        <v>3</v>
      </c>
      <c r="D1047" s="122">
        <v>0</v>
      </c>
      <c r="E1047" s="122">
        <v>1.3424226808222062</v>
      </c>
      <c r="F1047" s="87" t="s">
        <v>2945</v>
      </c>
      <c r="G1047" s="87" t="b">
        <v>0</v>
      </c>
      <c r="H1047" s="87" t="b">
        <v>0</v>
      </c>
      <c r="I1047" s="87" t="b">
        <v>0</v>
      </c>
      <c r="J1047" s="87" t="b">
        <v>0</v>
      </c>
      <c r="K1047" s="87" t="b">
        <v>0</v>
      </c>
      <c r="L1047" s="87" t="b">
        <v>0</v>
      </c>
    </row>
    <row r="1048" spans="1:12" ht="15">
      <c r="A1048" s="87" t="s">
        <v>3305</v>
      </c>
      <c r="B1048" s="87" t="s">
        <v>3306</v>
      </c>
      <c r="C1048" s="87">
        <v>3</v>
      </c>
      <c r="D1048" s="122">
        <v>0</v>
      </c>
      <c r="E1048" s="122">
        <v>1.3424226808222062</v>
      </c>
      <c r="F1048" s="87" t="s">
        <v>2945</v>
      </c>
      <c r="G1048" s="87" t="b">
        <v>0</v>
      </c>
      <c r="H1048" s="87" t="b">
        <v>0</v>
      </c>
      <c r="I1048" s="87" t="b">
        <v>0</v>
      </c>
      <c r="J1048" s="87" t="b">
        <v>0</v>
      </c>
      <c r="K1048" s="87" t="b">
        <v>0</v>
      </c>
      <c r="L1048" s="87" t="b">
        <v>0</v>
      </c>
    </row>
    <row r="1049" spans="1:12" ht="15">
      <c r="A1049" s="87" t="s">
        <v>3306</v>
      </c>
      <c r="B1049" s="87" t="s">
        <v>3169</v>
      </c>
      <c r="C1049" s="87">
        <v>3</v>
      </c>
      <c r="D1049" s="122">
        <v>0</v>
      </c>
      <c r="E1049" s="122">
        <v>1.3424226808222062</v>
      </c>
      <c r="F1049" s="87" t="s">
        <v>2945</v>
      </c>
      <c r="G1049" s="87" t="b">
        <v>0</v>
      </c>
      <c r="H1049" s="87" t="b">
        <v>0</v>
      </c>
      <c r="I1049" s="87" t="b">
        <v>0</v>
      </c>
      <c r="J1049" s="87" t="b">
        <v>0</v>
      </c>
      <c r="K1049" s="87" t="b">
        <v>0</v>
      </c>
      <c r="L1049" s="87" t="b">
        <v>0</v>
      </c>
    </row>
    <row r="1050" spans="1:12" ht="15">
      <c r="A1050" s="87" t="s">
        <v>3169</v>
      </c>
      <c r="B1050" s="87" t="s">
        <v>3307</v>
      </c>
      <c r="C1050" s="87">
        <v>3</v>
      </c>
      <c r="D1050" s="122">
        <v>0</v>
      </c>
      <c r="E1050" s="122">
        <v>1.3424226808222062</v>
      </c>
      <c r="F1050" s="87" t="s">
        <v>2945</v>
      </c>
      <c r="G1050" s="87" t="b">
        <v>0</v>
      </c>
      <c r="H1050" s="87" t="b">
        <v>0</v>
      </c>
      <c r="I1050" s="87" t="b">
        <v>0</v>
      </c>
      <c r="J1050" s="87" t="b">
        <v>0</v>
      </c>
      <c r="K1050" s="87" t="b">
        <v>0</v>
      </c>
      <c r="L1050" s="87" t="b">
        <v>0</v>
      </c>
    </row>
    <row r="1051" spans="1:12" ht="15">
      <c r="A1051" s="87" t="s">
        <v>3307</v>
      </c>
      <c r="B1051" s="87" t="s">
        <v>3308</v>
      </c>
      <c r="C1051" s="87">
        <v>3</v>
      </c>
      <c r="D1051" s="122">
        <v>0</v>
      </c>
      <c r="E1051" s="122">
        <v>1.3424226808222062</v>
      </c>
      <c r="F1051" s="87" t="s">
        <v>2945</v>
      </c>
      <c r="G1051" s="87" t="b">
        <v>0</v>
      </c>
      <c r="H1051" s="87" t="b">
        <v>0</v>
      </c>
      <c r="I1051" s="87" t="b">
        <v>0</v>
      </c>
      <c r="J1051" s="87" t="b">
        <v>0</v>
      </c>
      <c r="K1051" s="87" t="b">
        <v>1</v>
      </c>
      <c r="L1051" s="87" t="b">
        <v>0</v>
      </c>
    </row>
    <row r="1052" spans="1:12" ht="15">
      <c r="A1052" s="87" t="s">
        <v>3308</v>
      </c>
      <c r="B1052" s="87" t="s">
        <v>3309</v>
      </c>
      <c r="C1052" s="87">
        <v>3</v>
      </c>
      <c r="D1052" s="122">
        <v>0</v>
      </c>
      <c r="E1052" s="122">
        <v>1.3424226808222062</v>
      </c>
      <c r="F1052" s="87" t="s">
        <v>2945</v>
      </c>
      <c r="G1052" s="87" t="b">
        <v>0</v>
      </c>
      <c r="H1052" s="87" t="b">
        <v>1</v>
      </c>
      <c r="I1052" s="87" t="b">
        <v>0</v>
      </c>
      <c r="J1052" s="87" t="b">
        <v>0</v>
      </c>
      <c r="K1052" s="87" t="b">
        <v>0</v>
      </c>
      <c r="L1052" s="87" t="b">
        <v>0</v>
      </c>
    </row>
    <row r="1053" spans="1:12" ht="15">
      <c r="A1053" s="87" t="s">
        <v>3309</v>
      </c>
      <c r="B1053" s="87" t="s">
        <v>3310</v>
      </c>
      <c r="C1053" s="87">
        <v>3</v>
      </c>
      <c r="D1053" s="122">
        <v>0</v>
      </c>
      <c r="E1053" s="122">
        <v>1.3424226808222062</v>
      </c>
      <c r="F1053" s="87" t="s">
        <v>2945</v>
      </c>
      <c r="G1053" s="87" t="b">
        <v>0</v>
      </c>
      <c r="H1053" s="87" t="b">
        <v>0</v>
      </c>
      <c r="I1053" s="87" t="b">
        <v>0</v>
      </c>
      <c r="J1053" s="87" t="b">
        <v>0</v>
      </c>
      <c r="K1053" s="87" t="b">
        <v>0</v>
      </c>
      <c r="L1053" s="87" t="b">
        <v>0</v>
      </c>
    </row>
    <row r="1054" spans="1:12" ht="15">
      <c r="A1054" s="87" t="s">
        <v>3310</v>
      </c>
      <c r="B1054" s="87" t="s">
        <v>3311</v>
      </c>
      <c r="C1054" s="87">
        <v>3</v>
      </c>
      <c r="D1054" s="122">
        <v>0</v>
      </c>
      <c r="E1054" s="122">
        <v>1.3424226808222062</v>
      </c>
      <c r="F1054" s="87" t="s">
        <v>2945</v>
      </c>
      <c r="G1054" s="87" t="b">
        <v>0</v>
      </c>
      <c r="H1054" s="87" t="b">
        <v>0</v>
      </c>
      <c r="I1054" s="87" t="b">
        <v>0</v>
      </c>
      <c r="J1054" s="87" t="b">
        <v>0</v>
      </c>
      <c r="K1054" s="87" t="b">
        <v>0</v>
      </c>
      <c r="L1054" s="87" t="b">
        <v>0</v>
      </c>
    </row>
    <row r="1055" spans="1:12" ht="15">
      <c r="A1055" s="87" t="s">
        <v>3311</v>
      </c>
      <c r="B1055" s="87" t="s">
        <v>2986</v>
      </c>
      <c r="C1055" s="87">
        <v>3</v>
      </c>
      <c r="D1055" s="122">
        <v>0</v>
      </c>
      <c r="E1055" s="122">
        <v>1.3424226808222062</v>
      </c>
      <c r="F1055" s="87" t="s">
        <v>2945</v>
      </c>
      <c r="G1055" s="87" t="b">
        <v>0</v>
      </c>
      <c r="H1055" s="87" t="b">
        <v>0</v>
      </c>
      <c r="I1055" s="87" t="b">
        <v>0</v>
      </c>
      <c r="J1055" s="87" t="b">
        <v>0</v>
      </c>
      <c r="K1055" s="87" t="b">
        <v>0</v>
      </c>
      <c r="L1055" s="87" t="b">
        <v>0</v>
      </c>
    </row>
    <row r="1056" spans="1:12" ht="15">
      <c r="A1056" s="87" t="s">
        <v>2986</v>
      </c>
      <c r="B1056" s="87" t="s">
        <v>3312</v>
      </c>
      <c r="C1056" s="87">
        <v>3</v>
      </c>
      <c r="D1056" s="122">
        <v>0</v>
      </c>
      <c r="E1056" s="122">
        <v>1.3424226808222062</v>
      </c>
      <c r="F1056" s="87" t="s">
        <v>2945</v>
      </c>
      <c r="G1056" s="87" t="b">
        <v>0</v>
      </c>
      <c r="H1056" s="87" t="b">
        <v>0</v>
      </c>
      <c r="I1056" s="87" t="b">
        <v>0</v>
      </c>
      <c r="J1056" s="87" t="b">
        <v>0</v>
      </c>
      <c r="K1056" s="87" t="b">
        <v>0</v>
      </c>
      <c r="L1056" s="87" t="b">
        <v>0</v>
      </c>
    </row>
    <row r="1057" spans="1:12" ht="15">
      <c r="A1057" s="87" t="s">
        <v>3312</v>
      </c>
      <c r="B1057" s="87" t="s">
        <v>3073</v>
      </c>
      <c r="C1057" s="87">
        <v>3</v>
      </c>
      <c r="D1057" s="122">
        <v>0</v>
      </c>
      <c r="E1057" s="122">
        <v>1.3424226808222062</v>
      </c>
      <c r="F1057" s="87" t="s">
        <v>2945</v>
      </c>
      <c r="G1057" s="87" t="b">
        <v>0</v>
      </c>
      <c r="H1057" s="87" t="b">
        <v>0</v>
      </c>
      <c r="I1057" s="87" t="b">
        <v>0</v>
      </c>
      <c r="J1057" s="87" t="b">
        <v>0</v>
      </c>
      <c r="K1057" s="87" t="b">
        <v>0</v>
      </c>
      <c r="L1057" s="87" t="b">
        <v>0</v>
      </c>
    </row>
    <row r="1058" spans="1:12" ht="15">
      <c r="A1058" s="87" t="s">
        <v>3078</v>
      </c>
      <c r="B1058" s="87" t="s">
        <v>3200</v>
      </c>
      <c r="C1058" s="87">
        <v>3</v>
      </c>
      <c r="D1058" s="122">
        <v>0</v>
      </c>
      <c r="E1058" s="122">
        <v>1.146128035678238</v>
      </c>
      <c r="F1058" s="87" t="s">
        <v>2947</v>
      </c>
      <c r="G1058" s="87" t="b">
        <v>0</v>
      </c>
      <c r="H1058" s="87" t="b">
        <v>0</v>
      </c>
      <c r="I1058" s="87" t="b">
        <v>0</v>
      </c>
      <c r="J1058" s="87" t="b">
        <v>0</v>
      </c>
      <c r="K1058" s="87" t="b">
        <v>0</v>
      </c>
      <c r="L1058" s="87" t="b">
        <v>0</v>
      </c>
    </row>
    <row r="1059" spans="1:12" ht="15">
      <c r="A1059" s="87" t="s">
        <v>3200</v>
      </c>
      <c r="B1059" s="87" t="s">
        <v>3060</v>
      </c>
      <c r="C1059" s="87">
        <v>3</v>
      </c>
      <c r="D1059" s="122">
        <v>0</v>
      </c>
      <c r="E1059" s="122">
        <v>1.146128035678238</v>
      </c>
      <c r="F1059" s="87" t="s">
        <v>2947</v>
      </c>
      <c r="G1059" s="87" t="b">
        <v>0</v>
      </c>
      <c r="H1059" s="87" t="b">
        <v>0</v>
      </c>
      <c r="I1059" s="87" t="b">
        <v>0</v>
      </c>
      <c r="J1059" s="87" t="b">
        <v>0</v>
      </c>
      <c r="K1059" s="87" t="b">
        <v>0</v>
      </c>
      <c r="L1059" s="87" t="b">
        <v>0</v>
      </c>
    </row>
    <row r="1060" spans="1:12" ht="15">
      <c r="A1060" s="87" t="s">
        <v>3060</v>
      </c>
      <c r="B1060" s="87" t="s">
        <v>3201</v>
      </c>
      <c r="C1060" s="87">
        <v>3</v>
      </c>
      <c r="D1060" s="122">
        <v>0</v>
      </c>
      <c r="E1060" s="122">
        <v>1.146128035678238</v>
      </c>
      <c r="F1060" s="87" t="s">
        <v>2947</v>
      </c>
      <c r="G1060" s="87" t="b">
        <v>0</v>
      </c>
      <c r="H1060" s="87" t="b">
        <v>0</v>
      </c>
      <c r="I1060" s="87" t="b">
        <v>0</v>
      </c>
      <c r="J1060" s="87" t="b">
        <v>0</v>
      </c>
      <c r="K1060" s="87" t="b">
        <v>0</v>
      </c>
      <c r="L1060" s="87" t="b">
        <v>0</v>
      </c>
    </row>
    <row r="1061" spans="1:12" ht="15">
      <c r="A1061" s="87" t="s">
        <v>3201</v>
      </c>
      <c r="B1061" s="87" t="s">
        <v>3202</v>
      </c>
      <c r="C1061" s="87">
        <v>3</v>
      </c>
      <c r="D1061" s="122">
        <v>0</v>
      </c>
      <c r="E1061" s="122">
        <v>1.146128035678238</v>
      </c>
      <c r="F1061" s="87" t="s">
        <v>2947</v>
      </c>
      <c r="G1061" s="87" t="b">
        <v>0</v>
      </c>
      <c r="H1061" s="87" t="b">
        <v>0</v>
      </c>
      <c r="I1061" s="87" t="b">
        <v>0</v>
      </c>
      <c r="J1061" s="87" t="b">
        <v>0</v>
      </c>
      <c r="K1061" s="87" t="b">
        <v>0</v>
      </c>
      <c r="L1061" s="87" t="b">
        <v>0</v>
      </c>
    </row>
    <row r="1062" spans="1:12" ht="15">
      <c r="A1062" s="87" t="s">
        <v>3202</v>
      </c>
      <c r="B1062" s="87" t="s">
        <v>3146</v>
      </c>
      <c r="C1062" s="87">
        <v>3</v>
      </c>
      <c r="D1062" s="122">
        <v>0</v>
      </c>
      <c r="E1062" s="122">
        <v>1.146128035678238</v>
      </c>
      <c r="F1062" s="87" t="s">
        <v>2947</v>
      </c>
      <c r="G1062" s="87" t="b">
        <v>0</v>
      </c>
      <c r="H1062" s="87" t="b">
        <v>0</v>
      </c>
      <c r="I1062" s="87" t="b">
        <v>0</v>
      </c>
      <c r="J1062" s="87" t="b">
        <v>0</v>
      </c>
      <c r="K1062" s="87" t="b">
        <v>0</v>
      </c>
      <c r="L1062" s="87" t="b">
        <v>0</v>
      </c>
    </row>
    <row r="1063" spans="1:12" ht="15">
      <c r="A1063" s="87" t="s">
        <v>3146</v>
      </c>
      <c r="B1063" s="87" t="s">
        <v>2990</v>
      </c>
      <c r="C1063" s="87">
        <v>3</v>
      </c>
      <c r="D1063" s="122">
        <v>0</v>
      </c>
      <c r="E1063" s="122">
        <v>1.146128035678238</v>
      </c>
      <c r="F1063" s="87" t="s">
        <v>2947</v>
      </c>
      <c r="G1063" s="87" t="b">
        <v>0</v>
      </c>
      <c r="H1063" s="87" t="b">
        <v>0</v>
      </c>
      <c r="I1063" s="87" t="b">
        <v>0</v>
      </c>
      <c r="J1063" s="87" t="b">
        <v>0</v>
      </c>
      <c r="K1063" s="87" t="b">
        <v>0</v>
      </c>
      <c r="L1063" s="87" t="b">
        <v>0</v>
      </c>
    </row>
    <row r="1064" spans="1:12" ht="15">
      <c r="A1064" s="87" t="s">
        <v>2990</v>
      </c>
      <c r="B1064" s="87" t="s">
        <v>3029</v>
      </c>
      <c r="C1064" s="87">
        <v>3</v>
      </c>
      <c r="D1064" s="122">
        <v>0</v>
      </c>
      <c r="E1064" s="122">
        <v>1.146128035678238</v>
      </c>
      <c r="F1064" s="87" t="s">
        <v>2947</v>
      </c>
      <c r="G1064" s="87" t="b">
        <v>0</v>
      </c>
      <c r="H1064" s="87" t="b">
        <v>0</v>
      </c>
      <c r="I1064" s="87" t="b">
        <v>0</v>
      </c>
      <c r="J1064" s="87" t="b">
        <v>0</v>
      </c>
      <c r="K1064" s="87" t="b">
        <v>0</v>
      </c>
      <c r="L1064" s="87" t="b">
        <v>0</v>
      </c>
    </row>
    <row r="1065" spans="1:12" ht="15">
      <c r="A1065" s="87" t="s">
        <v>3029</v>
      </c>
      <c r="B1065" s="87" t="s">
        <v>3203</v>
      </c>
      <c r="C1065" s="87">
        <v>3</v>
      </c>
      <c r="D1065" s="122">
        <v>0</v>
      </c>
      <c r="E1065" s="122">
        <v>1.146128035678238</v>
      </c>
      <c r="F1065" s="87" t="s">
        <v>2947</v>
      </c>
      <c r="G1065" s="87" t="b">
        <v>0</v>
      </c>
      <c r="H1065" s="87" t="b">
        <v>0</v>
      </c>
      <c r="I1065" s="87" t="b">
        <v>0</v>
      </c>
      <c r="J1065" s="87" t="b">
        <v>0</v>
      </c>
      <c r="K1065" s="87" t="b">
        <v>0</v>
      </c>
      <c r="L1065" s="87" t="b">
        <v>0</v>
      </c>
    </row>
    <row r="1066" spans="1:12" ht="15">
      <c r="A1066" s="87" t="s">
        <v>3203</v>
      </c>
      <c r="B1066" s="87" t="s">
        <v>2993</v>
      </c>
      <c r="C1066" s="87">
        <v>3</v>
      </c>
      <c r="D1066" s="122">
        <v>0</v>
      </c>
      <c r="E1066" s="122">
        <v>1.146128035678238</v>
      </c>
      <c r="F1066" s="87" t="s">
        <v>2947</v>
      </c>
      <c r="G1066" s="87" t="b">
        <v>0</v>
      </c>
      <c r="H1066" s="87" t="b">
        <v>0</v>
      </c>
      <c r="I1066" s="87" t="b">
        <v>0</v>
      </c>
      <c r="J1066" s="87" t="b">
        <v>0</v>
      </c>
      <c r="K1066" s="87" t="b">
        <v>0</v>
      </c>
      <c r="L1066" s="87" t="b">
        <v>0</v>
      </c>
    </row>
    <row r="1067" spans="1:12" ht="15">
      <c r="A1067" s="87" t="s">
        <v>2993</v>
      </c>
      <c r="B1067" s="87" t="s">
        <v>3204</v>
      </c>
      <c r="C1067" s="87">
        <v>3</v>
      </c>
      <c r="D1067" s="122">
        <v>0</v>
      </c>
      <c r="E1067" s="122">
        <v>1.146128035678238</v>
      </c>
      <c r="F1067" s="87" t="s">
        <v>2947</v>
      </c>
      <c r="G1067" s="87" t="b">
        <v>0</v>
      </c>
      <c r="H1067" s="87" t="b">
        <v>0</v>
      </c>
      <c r="I1067" s="87" t="b">
        <v>0</v>
      </c>
      <c r="J1067" s="87" t="b">
        <v>0</v>
      </c>
      <c r="K1067" s="87" t="b">
        <v>0</v>
      </c>
      <c r="L1067" s="87" t="b">
        <v>0</v>
      </c>
    </row>
    <row r="1068" spans="1:12" ht="15">
      <c r="A1068" s="87" t="s">
        <v>3204</v>
      </c>
      <c r="B1068" s="87" t="s">
        <v>2987</v>
      </c>
      <c r="C1068" s="87">
        <v>3</v>
      </c>
      <c r="D1068" s="122">
        <v>0</v>
      </c>
      <c r="E1068" s="122">
        <v>1.146128035678238</v>
      </c>
      <c r="F1068" s="87" t="s">
        <v>2947</v>
      </c>
      <c r="G1068" s="87" t="b">
        <v>0</v>
      </c>
      <c r="H1068" s="87" t="b">
        <v>0</v>
      </c>
      <c r="I1068" s="87" t="b">
        <v>0</v>
      </c>
      <c r="J1068" s="87" t="b">
        <v>0</v>
      </c>
      <c r="K1068" s="87" t="b">
        <v>0</v>
      </c>
      <c r="L1068" s="87" t="b">
        <v>0</v>
      </c>
    </row>
    <row r="1069" spans="1:12" ht="15">
      <c r="A1069" s="87" t="s">
        <v>2987</v>
      </c>
      <c r="B1069" s="87" t="s">
        <v>2986</v>
      </c>
      <c r="C1069" s="87">
        <v>3</v>
      </c>
      <c r="D1069" s="122">
        <v>0</v>
      </c>
      <c r="E1069" s="122">
        <v>1.146128035678238</v>
      </c>
      <c r="F1069" s="87" t="s">
        <v>2947</v>
      </c>
      <c r="G1069" s="87" t="b">
        <v>0</v>
      </c>
      <c r="H1069" s="87" t="b">
        <v>0</v>
      </c>
      <c r="I1069" s="87" t="b">
        <v>0</v>
      </c>
      <c r="J1069" s="87" t="b">
        <v>0</v>
      </c>
      <c r="K1069" s="87" t="b">
        <v>0</v>
      </c>
      <c r="L1069" s="87" t="b">
        <v>0</v>
      </c>
    </row>
    <row r="1070" spans="1:12" ht="15">
      <c r="A1070" s="87" t="s">
        <v>2986</v>
      </c>
      <c r="B1070" s="87" t="s">
        <v>3205</v>
      </c>
      <c r="C1070" s="87">
        <v>3</v>
      </c>
      <c r="D1070" s="122">
        <v>0</v>
      </c>
      <c r="E1070" s="122">
        <v>1.146128035678238</v>
      </c>
      <c r="F1070" s="87" t="s">
        <v>2947</v>
      </c>
      <c r="G1070" s="87" t="b">
        <v>0</v>
      </c>
      <c r="H1070" s="87" t="b">
        <v>0</v>
      </c>
      <c r="I1070" s="87" t="b">
        <v>0</v>
      </c>
      <c r="J1070" s="87" t="b">
        <v>0</v>
      </c>
      <c r="K1070" s="87" t="b">
        <v>0</v>
      </c>
      <c r="L1070" s="87" t="b">
        <v>0</v>
      </c>
    </row>
    <row r="1071" spans="1:12" ht="15">
      <c r="A1071" s="87" t="s">
        <v>3205</v>
      </c>
      <c r="B1071" s="87" t="s">
        <v>3206</v>
      </c>
      <c r="C1071" s="87">
        <v>3</v>
      </c>
      <c r="D1071" s="122">
        <v>0</v>
      </c>
      <c r="E1071" s="122">
        <v>1.146128035678238</v>
      </c>
      <c r="F1071" s="87" t="s">
        <v>2947</v>
      </c>
      <c r="G1071" s="87" t="b">
        <v>0</v>
      </c>
      <c r="H1071" s="87" t="b">
        <v>0</v>
      </c>
      <c r="I1071" s="87" t="b">
        <v>0</v>
      </c>
      <c r="J1071" s="87" t="b">
        <v>0</v>
      </c>
      <c r="K1071" s="87" t="b">
        <v>0</v>
      </c>
      <c r="L1071" s="87" t="b">
        <v>0</v>
      </c>
    </row>
    <row r="1072" spans="1:12" ht="15">
      <c r="A1072" s="87" t="s">
        <v>3078</v>
      </c>
      <c r="B1072" s="87" t="s">
        <v>3008</v>
      </c>
      <c r="C1072" s="87">
        <v>2</v>
      </c>
      <c r="D1072" s="122">
        <v>0.007000697573580958</v>
      </c>
      <c r="E1072" s="122">
        <v>1.3117538610557542</v>
      </c>
      <c r="F1072" s="87" t="s">
        <v>2948</v>
      </c>
      <c r="G1072" s="87" t="b">
        <v>0</v>
      </c>
      <c r="H1072" s="87" t="b">
        <v>0</v>
      </c>
      <c r="I1072" s="87" t="b">
        <v>0</v>
      </c>
      <c r="J1072" s="87" t="b">
        <v>0</v>
      </c>
      <c r="K1072" s="87" t="b">
        <v>0</v>
      </c>
      <c r="L1072" s="87" t="b">
        <v>0</v>
      </c>
    </row>
    <row r="1073" spans="1:12" ht="15">
      <c r="A1073" s="87" t="s">
        <v>3005</v>
      </c>
      <c r="B1073" s="87" t="s">
        <v>2986</v>
      </c>
      <c r="C1073" s="87">
        <v>2</v>
      </c>
      <c r="D1073" s="122">
        <v>0.007000697573580958</v>
      </c>
      <c r="E1073" s="122">
        <v>1.135662602000073</v>
      </c>
      <c r="F1073" s="87" t="s">
        <v>2948</v>
      </c>
      <c r="G1073" s="87" t="b">
        <v>0</v>
      </c>
      <c r="H1073" s="87" t="b">
        <v>0</v>
      </c>
      <c r="I1073" s="87" t="b">
        <v>0</v>
      </c>
      <c r="J1073" s="87" t="b">
        <v>0</v>
      </c>
      <c r="K1073" s="87" t="b">
        <v>0</v>
      </c>
      <c r="L1073" s="87" t="b">
        <v>0</v>
      </c>
    </row>
    <row r="1074" spans="1:12" ht="15">
      <c r="A1074" s="87" t="s">
        <v>3005</v>
      </c>
      <c r="B1074" s="87" t="s">
        <v>2986</v>
      </c>
      <c r="C1074" s="87">
        <v>5</v>
      </c>
      <c r="D1074" s="122">
        <v>0.0027303877947456832</v>
      </c>
      <c r="E1074" s="122">
        <v>1.2856823038228267</v>
      </c>
      <c r="F1074" s="87" t="s">
        <v>2951</v>
      </c>
      <c r="G1074" s="87" t="b">
        <v>0</v>
      </c>
      <c r="H1074" s="87" t="b">
        <v>0</v>
      </c>
      <c r="I1074" s="87" t="b">
        <v>0</v>
      </c>
      <c r="J1074" s="87" t="b">
        <v>0</v>
      </c>
      <c r="K1074" s="87" t="b">
        <v>0</v>
      </c>
      <c r="L1074" s="87" t="b">
        <v>0</v>
      </c>
    </row>
    <row r="1075" spans="1:12" ht="15">
      <c r="A1075" s="87" t="s">
        <v>3062</v>
      </c>
      <c r="B1075" s="87" t="s">
        <v>3063</v>
      </c>
      <c r="C1075" s="87">
        <v>4</v>
      </c>
      <c r="D1075" s="122">
        <v>0.00485768990498431</v>
      </c>
      <c r="E1075" s="122">
        <v>1.34713478291002</v>
      </c>
      <c r="F1075" s="87" t="s">
        <v>2951</v>
      </c>
      <c r="G1075" s="87" t="b">
        <v>0</v>
      </c>
      <c r="H1075" s="87" t="b">
        <v>0</v>
      </c>
      <c r="I1075" s="87" t="b">
        <v>0</v>
      </c>
      <c r="J1075" s="87" t="b">
        <v>0</v>
      </c>
      <c r="K1075" s="87" t="b">
        <v>0</v>
      </c>
      <c r="L1075" s="87" t="b">
        <v>0</v>
      </c>
    </row>
    <row r="1076" spans="1:12" ht="15">
      <c r="A1076" s="87" t="s">
        <v>3063</v>
      </c>
      <c r="B1076" s="87" t="s">
        <v>3080</v>
      </c>
      <c r="C1076" s="87">
        <v>4</v>
      </c>
      <c r="D1076" s="122">
        <v>0.00485768990498431</v>
      </c>
      <c r="E1076" s="122">
        <v>1.4440447959180764</v>
      </c>
      <c r="F1076" s="87" t="s">
        <v>2951</v>
      </c>
      <c r="G1076" s="87" t="b">
        <v>0</v>
      </c>
      <c r="H1076" s="87" t="b">
        <v>0</v>
      </c>
      <c r="I1076" s="87" t="b">
        <v>0</v>
      </c>
      <c r="J1076" s="87" t="b">
        <v>0</v>
      </c>
      <c r="K1076" s="87" t="b">
        <v>0</v>
      </c>
      <c r="L1076" s="87" t="b">
        <v>0</v>
      </c>
    </row>
    <row r="1077" spans="1:12" ht="15">
      <c r="A1077" s="87" t="s">
        <v>2988</v>
      </c>
      <c r="B1077" s="87" t="s">
        <v>3030</v>
      </c>
      <c r="C1077" s="87">
        <v>3</v>
      </c>
      <c r="D1077" s="122">
        <v>0.00622820680684099</v>
      </c>
      <c r="E1077" s="122">
        <v>0.8719480279675571</v>
      </c>
      <c r="F1077" s="87" t="s">
        <v>2951</v>
      </c>
      <c r="G1077" s="87" t="b">
        <v>0</v>
      </c>
      <c r="H1077" s="87" t="b">
        <v>0</v>
      </c>
      <c r="I1077" s="87" t="b">
        <v>0</v>
      </c>
      <c r="J1077" s="87" t="b">
        <v>0</v>
      </c>
      <c r="K1077" s="87" t="b">
        <v>0</v>
      </c>
      <c r="L1077" s="87" t="b">
        <v>0</v>
      </c>
    </row>
    <row r="1078" spans="1:12" ht="15">
      <c r="A1078" s="87" t="s">
        <v>2988</v>
      </c>
      <c r="B1078" s="87" t="s">
        <v>3003</v>
      </c>
      <c r="C1078" s="87">
        <v>3</v>
      </c>
      <c r="D1078" s="122">
        <v>0.00622820680684099</v>
      </c>
      <c r="E1078" s="122">
        <v>1.018076063645795</v>
      </c>
      <c r="F1078" s="87" t="s">
        <v>2951</v>
      </c>
      <c r="G1078" s="87" t="b">
        <v>0</v>
      </c>
      <c r="H1078" s="87" t="b">
        <v>0</v>
      </c>
      <c r="I1078" s="87" t="b">
        <v>0</v>
      </c>
      <c r="J1078" s="87" t="b">
        <v>0</v>
      </c>
      <c r="K1078" s="87" t="b">
        <v>0</v>
      </c>
      <c r="L1078" s="87" t="b">
        <v>0</v>
      </c>
    </row>
    <row r="1079" spans="1:12" ht="15">
      <c r="A1079" s="87" t="s">
        <v>3184</v>
      </c>
      <c r="B1079" s="87" t="s">
        <v>3062</v>
      </c>
      <c r="C1079" s="87">
        <v>3</v>
      </c>
      <c r="D1079" s="122">
        <v>0.00622820680684099</v>
      </c>
      <c r="E1079" s="122">
        <v>1.4160160723178328</v>
      </c>
      <c r="F1079" s="87" t="s">
        <v>2951</v>
      </c>
      <c r="G1079" s="87" t="b">
        <v>0</v>
      </c>
      <c r="H1079" s="87" t="b">
        <v>0</v>
      </c>
      <c r="I1079" s="87" t="b">
        <v>0</v>
      </c>
      <c r="J1079" s="87" t="b">
        <v>0</v>
      </c>
      <c r="K1079" s="87" t="b">
        <v>0</v>
      </c>
      <c r="L1079" s="87" t="b">
        <v>0</v>
      </c>
    </row>
    <row r="1080" spans="1:12" ht="15">
      <c r="A1080" s="87" t="s">
        <v>3110</v>
      </c>
      <c r="B1080" s="87" t="s">
        <v>3005</v>
      </c>
      <c r="C1080" s="87">
        <v>3</v>
      </c>
      <c r="D1080" s="122">
        <v>0.00622820680684099</v>
      </c>
      <c r="E1080" s="122">
        <v>1.2399248132621514</v>
      </c>
      <c r="F1080" s="87" t="s">
        <v>2951</v>
      </c>
      <c r="G1080" s="87" t="b">
        <v>0</v>
      </c>
      <c r="H1080" s="87" t="b">
        <v>0</v>
      </c>
      <c r="I1080" s="87" t="b">
        <v>0</v>
      </c>
      <c r="J1080" s="87" t="b">
        <v>0</v>
      </c>
      <c r="K1080" s="87" t="b">
        <v>0</v>
      </c>
      <c r="L1080" s="87" t="b">
        <v>0</v>
      </c>
    </row>
    <row r="1081" spans="1:12" ht="15">
      <c r="A1081" s="87" t="s">
        <v>2986</v>
      </c>
      <c r="B1081" s="87" t="s">
        <v>2987</v>
      </c>
      <c r="C1081" s="87">
        <v>3</v>
      </c>
      <c r="D1081" s="122">
        <v>0.00622820680684099</v>
      </c>
      <c r="E1081" s="122">
        <v>1.1430148002540952</v>
      </c>
      <c r="F1081" s="87" t="s">
        <v>2951</v>
      </c>
      <c r="G1081" s="87" t="b">
        <v>0</v>
      </c>
      <c r="H1081" s="87" t="b">
        <v>0</v>
      </c>
      <c r="I1081" s="87" t="b">
        <v>0</v>
      </c>
      <c r="J1081" s="87" t="b">
        <v>0</v>
      </c>
      <c r="K1081" s="87" t="b">
        <v>0</v>
      </c>
      <c r="L1081" s="87" t="b">
        <v>0</v>
      </c>
    </row>
    <row r="1082" spans="1:12" ht="15">
      <c r="A1082" s="87" t="s">
        <v>2986</v>
      </c>
      <c r="B1082" s="87" t="s">
        <v>3411</v>
      </c>
      <c r="C1082" s="87">
        <v>2</v>
      </c>
      <c r="D1082" s="122">
        <v>0.0065809828237194815</v>
      </c>
      <c r="E1082" s="122">
        <v>1.4440447959180764</v>
      </c>
      <c r="F1082" s="87" t="s">
        <v>2951</v>
      </c>
      <c r="G1082" s="87" t="b">
        <v>0</v>
      </c>
      <c r="H1082" s="87" t="b">
        <v>0</v>
      </c>
      <c r="I1082" s="87" t="b">
        <v>0</v>
      </c>
      <c r="J1082" s="87" t="b">
        <v>0</v>
      </c>
      <c r="K1082" s="87" t="b">
        <v>0</v>
      </c>
      <c r="L1082" s="87" t="b">
        <v>0</v>
      </c>
    </row>
    <row r="1083" spans="1:12" ht="15">
      <c r="A1083" s="87" t="s">
        <v>3412</v>
      </c>
      <c r="B1083" s="87" t="s">
        <v>3151</v>
      </c>
      <c r="C1083" s="87">
        <v>2</v>
      </c>
      <c r="D1083" s="122">
        <v>0.0065809828237194815</v>
      </c>
      <c r="E1083" s="122">
        <v>1.841984804590114</v>
      </c>
      <c r="F1083" s="87" t="s">
        <v>2951</v>
      </c>
      <c r="G1083" s="87" t="b">
        <v>1</v>
      </c>
      <c r="H1083" s="87" t="b">
        <v>0</v>
      </c>
      <c r="I1083" s="87" t="b">
        <v>0</v>
      </c>
      <c r="J1083" s="87" t="b">
        <v>0</v>
      </c>
      <c r="K1083" s="87" t="b">
        <v>0</v>
      </c>
      <c r="L1083" s="87" t="b">
        <v>0</v>
      </c>
    </row>
    <row r="1084" spans="1:12" ht="15">
      <c r="A1084" s="87" t="s">
        <v>3151</v>
      </c>
      <c r="B1084" s="87" t="s">
        <v>3167</v>
      </c>
      <c r="C1084" s="87">
        <v>2</v>
      </c>
      <c r="D1084" s="122">
        <v>0.0065809828237194815</v>
      </c>
      <c r="E1084" s="122">
        <v>1.6658935455344326</v>
      </c>
      <c r="F1084" s="87" t="s">
        <v>2951</v>
      </c>
      <c r="G1084" s="87" t="b">
        <v>0</v>
      </c>
      <c r="H1084" s="87" t="b">
        <v>0</v>
      </c>
      <c r="I1084" s="87" t="b">
        <v>0</v>
      </c>
      <c r="J1084" s="87" t="b">
        <v>0</v>
      </c>
      <c r="K1084" s="87" t="b">
        <v>0</v>
      </c>
      <c r="L1084" s="87" t="b">
        <v>0</v>
      </c>
    </row>
    <row r="1085" spans="1:12" ht="15">
      <c r="A1085" s="87" t="s">
        <v>3167</v>
      </c>
      <c r="B1085" s="87" t="s">
        <v>3030</v>
      </c>
      <c r="C1085" s="87">
        <v>2</v>
      </c>
      <c r="D1085" s="122">
        <v>0.0065809828237194815</v>
      </c>
      <c r="E1085" s="122">
        <v>1.1218255011841571</v>
      </c>
      <c r="F1085" s="87" t="s">
        <v>2951</v>
      </c>
      <c r="G1085" s="87" t="b">
        <v>0</v>
      </c>
      <c r="H1085" s="87" t="b">
        <v>0</v>
      </c>
      <c r="I1085" s="87" t="b">
        <v>0</v>
      </c>
      <c r="J1085" s="87" t="b">
        <v>0</v>
      </c>
      <c r="K1085" s="87" t="b">
        <v>0</v>
      </c>
      <c r="L1085" s="87" t="b">
        <v>0</v>
      </c>
    </row>
    <row r="1086" spans="1:12" ht="15">
      <c r="A1086" s="87" t="s">
        <v>3030</v>
      </c>
      <c r="B1086" s="87" t="s">
        <v>2988</v>
      </c>
      <c r="C1086" s="87">
        <v>2</v>
      </c>
      <c r="D1086" s="122">
        <v>0.0065809828237194815</v>
      </c>
      <c r="E1086" s="122">
        <v>0.8999767515678007</v>
      </c>
      <c r="F1086" s="87" t="s">
        <v>2951</v>
      </c>
      <c r="G1086" s="87" t="b">
        <v>0</v>
      </c>
      <c r="H1086" s="87" t="b">
        <v>0</v>
      </c>
      <c r="I1086" s="87" t="b">
        <v>0</v>
      </c>
      <c r="J1086" s="87" t="b">
        <v>0</v>
      </c>
      <c r="K1086" s="87" t="b">
        <v>0</v>
      </c>
      <c r="L1086" s="87" t="b">
        <v>0</v>
      </c>
    </row>
    <row r="1087" spans="1:12" ht="15">
      <c r="A1087" s="87" t="s">
        <v>3003</v>
      </c>
      <c r="B1087" s="87" t="s">
        <v>3058</v>
      </c>
      <c r="C1087" s="87">
        <v>2</v>
      </c>
      <c r="D1087" s="122">
        <v>0.0065809828237194815</v>
      </c>
      <c r="E1087" s="122">
        <v>0.8999767515678007</v>
      </c>
      <c r="F1087" s="87" t="s">
        <v>2951</v>
      </c>
      <c r="G1087" s="87" t="b">
        <v>0</v>
      </c>
      <c r="H1087" s="87" t="b">
        <v>0</v>
      </c>
      <c r="I1087" s="87" t="b">
        <v>0</v>
      </c>
      <c r="J1087" s="87" t="b">
        <v>0</v>
      </c>
      <c r="K1087" s="87" t="b">
        <v>0</v>
      </c>
      <c r="L1087" s="87" t="b">
        <v>0</v>
      </c>
    </row>
    <row r="1088" spans="1:12" ht="15">
      <c r="A1088" s="87" t="s">
        <v>3058</v>
      </c>
      <c r="B1088" s="87" t="s">
        <v>3184</v>
      </c>
      <c r="C1088" s="87">
        <v>2</v>
      </c>
      <c r="D1088" s="122">
        <v>0.0065809828237194815</v>
      </c>
      <c r="E1088" s="122">
        <v>0.9968867645758571</v>
      </c>
      <c r="F1088" s="87" t="s">
        <v>2951</v>
      </c>
      <c r="G1088" s="87" t="b">
        <v>0</v>
      </c>
      <c r="H1088" s="87" t="b">
        <v>0</v>
      </c>
      <c r="I1088" s="87" t="b">
        <v>0</v>
      </c>
      <c r="J1088" s="87" t="b">
        <v>0</v>
      </c>
      <c r="K1088" s="87" t="b">
        <v>0</v>
      </c>
      <c r="L1088" s="87" t="b">
        <v>0</v>
      </c>
    </row>
    <row r="1089" spans="1:12" ht="15">
      <c r="A1089" s="87" t="s">
        <v>3080</v>
      </c>
      <c r="B1089" s="87" t="s">
        <v>3273</v>
      </c>
      <c r="C1089" s="87">
        <v>2</v>
      </c>
      <c r="D1089" s="122">
        <v>0.0065809828237194815</v>
      </c>
      <c r="E1089" s="122">
        <v>1.3648635498704513</v>
      </c>
      <c r="F1089" s="87" t="s">
        <v>2951</v>
      </c>
      <c r="G1089" s="87" t="b">
        <v>0</v>
      </c>
      <c r="H1089" s="87" t="b">
        <v>0</v>
      </c>
      <c r="I1089" s="87" t="b">
        <v>0</v>
      </c>
      <c r="J1089" s="87" t="b">
        <v>0</v>
      </c>
      <c r="K1089" s="87" t="b">
        <v>0</v>
      </c>
      <c r="L1089" s="87" t="b">
        <v>0</v>
      </c>
    </row>
    <row r="1090" spans="1:12" ht="15">
      <c r="A1090" s="87" t="s">
        <v>3273</v>
      </c>
      <c r="B1090" s="87" t="s">
        <v>3082</v>
      </c>
      <c r="C1090" s="87">
        <v>2</v>
      </c>
      <c r="D1090" s="122">
        <v>0.0065809828237194815</v>
      </c>
      <c r="E1090" s="122">
        <v>1.4898022864787515</v>
      </c>
      <c r="F1090" s="87" t="s">
        <v>2951</v>
      </c>
      <c r="G1090" s="87" t="b">
        <v>0</v>
      </c>
      <c r="H1090" s="87" t="b">
        <v>0</v>
      </c>
      <c r="I1090" s="87" t="b">
        <v>0</v>
      </c>
      <c r="J1090" s="87" t="b">
        <v>0</v>
      </c>
      <c r="K1090" s="87" t="b">
        <v>0</v>
      </c>
      <c r="L1090" s="87" t="b">
        <v>0</v>
      </c>
    </row>
    <row r="1091" spans="1:12" ht="15">
      <c r="A1091" s="87" t="s">
        <v>3082</v>
      </c>
      <c r="B1091" s="87" t="s">
        <v>3130</v>
      </c>
      <c r="C1091" s="87">
        <v>2</v>
      </c>
      <c r="D1091" s="122">
        <v>0.0065809828237194815</v>
      </c>
      <c r="E1091" s="122">
        <v>1.3648635498704513</v>
      </c>
      <c r="F1091" s="87" t="s">
        <v>2951</v>
      </c>
      <c r="G1091" s="87" t="b">
        <v>0</v>
      </c>
      <c r="H1091" s="87" t="b">
        <v>0</v>
      </c>
      <c r="I1091" s="87" t="b">
        <v>0</v>
      </c>
      <c r="J1091" s="87" t="b">
        <v>0</v>
      </c>
      <c r="K1091" s="87" t="b">
        <v>0</v>
      </c>
      <c r="L1091" s="87" t="b">
        <v>0</v>
      </c>
    </row>
    <row r="1092" spans="1:12" ht="15">
      <c r="A1092" s="87" t="s">
        <v>3130</v>
      </c>
      <c r="B1092" s="87" t="s">
        <v>3081</v>
      </c>
      <c r="C1092" s="87">
        <v>2</v>
      </c>
      <c r="D1092" s="122">
        <v>0.0065809828237194815</v>
      </c>
      <c r="E1092" s="122">
        <v>1.2399248132621514</v>
      </c>
      <c r="F1092" s="87" t="s">
        <v>2951</v>
      </c>
      <c r="G1092" s="87" t="b">
        <v>0</v>
      </c>
      <c r="H1092" s="87" t="b">
        <v>0</v>
      </c>
      <c r="I1092" s="87" t="b">
        <v>0</v>
      </c>
      <c r="J1092" s="87" t="b">
        <v>0</v>
      </c>
      <c r="K1092" s="87" t="b">
        <v>0</v>
      </c>
      <c r="L1092" s="87" t="b">
        <v>0</v>
      </c>
    </row>
    <row r="1093" spans="1:12" ht="15">
      <c r="A1093" s="87" t="s">
        <v>3081</v>
      </c>
      <c r="B1093" s="87" t="s">
        <v>3274</v>
      </c>
      <c r="C1093" s="87">
        <v>2</v>
      </c>
      <c r="D1093" s="122">
        <v>0.0065809828237194815</v>
      </c>
      <c r="E1093" s="122">
        <v>1.3648635498704513</v>
      </c>
      <c r="F1093" s="87" t="s">
        <v>2951</v>
      </c>
      <c r="G1093" s="87" t="b">
        <v>0</v>
      </c>
      <c r="H1093" s="87" t="b">
        <v>0</v>
      </c>
      <c r="I1093" s="87" t="b">
        <v>0</v>
      </c>
      <c r="J1093" s="87" t="b">
        <v>0</v>
      </c>
      <c r="K1093" s="87" t="b">
        <v>0</v>
      </c>
      <c r="L1093" s="87" t="b">
        <v>0</v>
      </c>
    </row>
    <row r="1094" spans="1:12" ht="15">
      <c r="A1094" s="87" t="s">
        <v>3274</v>
      </c>
      <c r="B1094" s="87" t="s">
        <v>3413</v>
      </c>
      <c r="C1094" s="87">
        <v>2</v>
      </c>
      <c r="D1094" s="122">
        <v>0.0065809828237194815</v>
      </c>
      <c r="E1094" s="122">
        <v>1.6658935455344326</v>
      </c>
      <c r="F1094" s="87" t="s">
        <v>2951</v>
      </c>
      <c r="G1094" s="87" t="b">
        <v>0</v>
      </c>
      <c r="H1094" s="87" t="b">
        <v>0</v>
      </c>
      <c r="I1094" s="87" t="b">
        <v>0</v>
      </c>
      <c r="J1094" s="87" t="b">
        <v>0</v>
      </c>
      <c r="K1094" s="87" t="b">
        <v>0</v>
      </c>
      <c r="L1094" s="87" t="b">
        <v>0</v>
      </c>
    </row>
    <row r="1095" spans="1:12" ht="15">
      <c r="A1095" s="87" t="s">
        <v>3413</v>
      </c>
      <c r="B1095" s="87" t="s">
        <v>3110</v>
      </c>
      <c r="C1095" s="87">
        <v>2</v>
      </c>
      <c r="D1095" s="122">
        <v>0.0065809828237194815</v>
      </c>
      <c r="E1095" s="122">
        <v>1.5409548089261327</v>
      </c>
      <c r="F1095" s="87" t="s">
        <v>2951</v>
      </c>
      <c r="G1095" s="87" t="b">
        <v>0</v>
      </c>
      <c r="H1095" s="87" t="b">
        <v>0</v>
      </c>
      <c r="I1095" s="87" t="b">
        <v>0</v>
      </c>
      <c r="J1095" s="87" t="b">
        <v>0</v>
      </c>
      <c r="K1095" s="87" t="b">
        <v>0</v>
      </c>
      <c r="L1095" s="87" t="b">
        <v>0</v>
      </c>
    </row>
    <row r="1096" spans="1:12" ht="15">
      <c r="A1096" s="87" t="s">
        <v>3140</v>
      </c>
      <c r="B1096" s="87" t="s">
        <v>3140</v>
      </c>
      <c r="C1096" s="87">
        <v>4</v>
      </c>
      <c r="D1096" s="122">
        <v>0</v>
      </c>
      <c r="E1096" s="122">
        <v>0.6020599913279623</v>
      </c>
      <c r="F1096" s="87" t="s">
        <v>2952</v>
      </c>
      <c r="G1096" s="87" t="b">
        <v>0</v>
      </c>
      <c r="H1096" s="87" t="b">
        <v>0</v>
      </c>
      <c r="I1096" s="87" t="b">
        <v>0</v>
      </c>
      <c r="J1096" s="87" t="b">
        <v>0</v>
      </c>
      <c r="K1096" s="87" t="b">
        <v>0</v>
      </c>
      <c r="L1096" s="87" t="b">
        <v>0</v>
      </c>
    </row>
    <row r="1097" spans="1:12" ht="15">
      <c r="A1097" s="87" t="s">
        <v>3472</v>
      </c>
      <c r="B1097" s="87" t="s">
        <v>3022</v>
      </c>
      <c r="C1097" s="87">
        <v>2</v>
      </c>
      <c r="D1097" s="122">
        <v>0</v>
      </c>
      <c r="E1097" s="122">
        <v>0.9999999999999999</v>
      </c>
      <c r="F1097" s="87" t="s">
        <v>2953</v>
      </c>
      <c r="G1097" s="87" t="b">
        <v>0</v>
      </c>
      <c r="H1097" s="87" t="b">
        <v>0</v>
      </c>
      <c r="I1097" s="87" t="b">
        <v>0</v>
      </c>
      <c r="J1097" s="87" t="b">
        <v>0</v>
      </c>
      <c r="K1097" s="87" t="b">
        <v>0</v>
      </c>
      <c r="L1097" s="87" t="b">
        <v>0</v>
      </c>
    </row>
    <row r="1098" spans="1:12" ht="15">
      <c r="A1098" s="87" t="s">
        <v>3022</v>
      </c>
      <c r="B1098" s="87" t="s">
        <v>3473</v>
      </c>
      <c r="C1098" s="87">
        <v>2</v>
      </c>
      <c r="D1098" s="122">
        <v>0</v>
      </c>
      <c r="E1098" s="122">
        <v>0.9999999999999999</v>
      </c>
      <c r="F1098" s="87" t="s">
        <v>2953</v>
      </c>
      <c r="G1098" s="87" t="b">
        <v>0</v>
      </c>
      <c r="H1098" s="87" t="b">
        <v>0</v>
      </c>
      <c r="I1098" s="87" t="b">
        <v>0</v>
      </c>
      <c r="J1098" s="87" t="b">
        <v>0</v>
      </c>
      <c r="K1098" s="87" t="b">
        <v>0</v>
      </c>
      <c r="L1098" s="87" t="b">
        <v>0</v>
      </c>
    </row>
    <row r="1099" spans="1:12" ht="15">
      <c r="A1099" s="87" t="s">
        <v>3473</v>
      </c>
      <c r="B1099" s="87" t="s">
        <v>3474</v>
      </c>
      <c r="C1099" s="87">
        <v>2</v>
      </c>
      <c r="D1099" s="122">
        <v>0</v>
      </c>
      <c r="E1099" s="122">
        <v>0.9999999999999999</v>
      </c>
      <c r="F1099" s="87" t="s">
        <v>2953</v>
      </c>
      <c r="G1099" s="87" t="b">
        <v>0</v>
      </c>
      <c r="H1099" s="87" t="b">
        <v>0</v>
      </c>
      <c r="I1099" s="87" t="b">
        <v>0</v>
      </c>
      <c r="J1099" s="87" t="b">
        <v>0</v>
      </c>
      <c r="K1099" s="87" t="b">
        <v>0</v>
      </c>
      <c r="L1099" s="87" t="b">
        <v>0</v>
      </c>
    </row>
    <row r="1100" spans="1:12" ht="15">
      <c r="A1100" s="87" t="s">
        <v>3474</v>
      </c>
      <c r="B1100" s="87" t="s">
        <v>2988</v>
      </c>
      <c r="C1100" s="87">
        <v>2</v>
      </c>
      <c r="D1100" s="122">
        <v>0</v>
      </c>
      <c r="E1100" s="122">
        <v>0.9999999999999999</v>
      </c>
      <c r="F1100" s="87" t="s">
        <v>2953</v>
      </c>
      <c r="G1100" s="87" t="b">
        <v>0</v>
      </c>
      <c r="H1100" s="87" t="b">
        <v>0</v>
      </c>
      <c r="I1100" s="87" t="b">
        <v>0</v>
      </c>
      <c r="J1100" s="87" t="b">
        <v>0</v>
      </c>
      <c r="K1100" s="87" t="b">
        <v>0</v>
      </c>
      <c r="L1100" s="87" t="b">
        <v>0</v>
      </c>
    </row>
    <row r="1101" spans="1:12" ht="15">
      <c r="A1101" s="87" t="s">
        <v>2988</v>
      </c>
      <c r="B1101" s="87" t="s">
        <v>3475</v>
      </c>
      <c r="C1101" s="87">
        <v>2</v>
      </c>
      <c r="D1101" s="122">
        <v>0</v>
      </c>
      <c r="E1101" s="122">
        <v>0.9999999999999999</v>
      </c>
      <c r="F1101" s="87" t="s">
        <v>2953</v>
      </c>
      <c r="G1101" s="87" t="b">
        <v>0</v>
      </c>
      <c r="H1101" s="87" t="b">
        <v>0</v>
      </c>
      <c r="I1101" s="87" t="b">
        <v>0</v>
      </c>
      <c r="J1101" s="87" t="b">
        <v>0</v>
      </c>
      <c r="K1101" s="87" t="b">
        <v>0</v>
      </c>
      <c r="L1101" s="87" t="b">
        <v>0</v>
      </c>
    </row>
    <row r="1102" spans="1:12" ht="15">
      <c r="A1102" s="87" t="s">
        <v>3475</v>
      </c>
      <c r="B1102" s="87" t="s">
        <v>3243</v>
      </c>
      <c r="C1102" s="87">
        <v>2</v>
      </c>
      <c r="D1102" s="122">
        <v>0</v>
      </c>
      <c r="E1102" s="122">
        <v>0.9999999999999999</v>
      </c>
      <c r="F1102" s="87" t="s">
        <v>2953</v>
      </c>
      <c r="G1102" s="87" t="b">
        <v>0</v>
      </c>
      <c r="H1102" s="87" t="b">
        <v>0</v>
      </c>
      <c r="I1102" s="87" t="b">
        <v>0</v>
      </c>
      <c r="J1102" s="87" t="b">
        <v>0</v>
      </c>
      <c r="K1102" s="87" t="b">
        <v>0</v>
      </c>
      <c r="L1102" s="87" t="b">
        <v>0</v>
      </c>
    </row>
    <row r="1103" spans="1:12" ht="15">
      <c r="A1103" s="87" t="s">
        <v>3243</v>
      </c>
      <c r="B1103" s="87" t="s">
        <v>3476</v>
      </c>
      <c r="C1103" s="87">
        <v>2</v>
      </c>
      <c r="D1103" s="122">
        <v>0</v>
      </c>
      <c r="E1103" s="122">
        <v>0.9999999999999999</v>
      </c>
      <c r="F1103" s="87" t="s">
        <v>2953</v>
      </c>
      <c r="G1103" s="87" t="b">
        <v>0</v>
      </c>
      <c r="H1103" s="87" t="b">
        <v>0</v>
      </c>
      <c r="I1103" s="87" t="b">
        <v>0</v>
      </c>
      <c r="J1103" s="87" t="b">
        <v>0</v>
      </c>
      <c r="K1103" s="87" t="b">
        <v>0</v>
      </c>
      <c r="L1103" s="87" t="b">
        <v>0</v>
      </c>
    </row>
    <row r="1104" spans="1:12" ht="15">
      <c r="A1104" s="87" t="s">
        <v>3476</v>
      </c>
      <c r="B1104" s="87" t="s">
        <v>3477</v>
      </c>
      <c r="C1104" s="87">
        <v>2</v>
      </c>
      <c r="D1104" s="122">
        <v>0</v>
      </c>
      <c r="E1104" s="122">
        <v>0.9999999999999999</v>
      </c>
      <c r="F1104" s="87" t="s">
        <v>2953</v>
      </c>
      <c r="G1104" s="87" t="b">
        <v>0</v>
      </c>
      <c r="H1104" s="87" t="b">
        <v>0</v>
      </c>
      <c r="I1104" s="87" t="b">
        <v>0</v>
      </c>
      <c r="J1104" s="87" t="b">
        <v>0</v>
      </c>
      <c r="K1104" s="87" t="b">
        <v>0</v>
      </c>
      <c r="L1104" s="87" t="b">
        <v>0</v>
      </c>
    </row>
    <row r="1105" spans="1:12" ht="15">
      <c r="A1105" s="87" t="s">
        <v>3477</v>
      </c>
      <c r="B1105" s="87" t="s">
        <v>3478</v>
      </c>
      <c r="C1105" s="87">
        <v>2</v>
      </c>
      <c r="D1105" s="122">
        <v>0</v>
      </c>
      <c r="E1105" s="122">
        <v>0.9999999999999999</v>
      </c>
      <c r="F1105" s="87" t="s">
        <v>2953</v>
      </c>
      <c r="G1105" s="87" t="b">
        <v>0</v>
      </c>
      <c r="H1105" s="87" t="b">
        <v>0</v>
      </c>
      <c r="I1105" s="87" t="b">
        <v>0</v>
      </c>
      <c r="J1105" s="87" t="b">
        <v>0</v>
      </c>
      <c r="K1105" s="87" t="b">
        <v>0</v>
      </c>
      <c r="L1105" s="87" t="b">
        <v>0</v>
      </c>
    </row>
    <row r="1106" spans="1:12" ht="15">
      <c r="A1106" s="87" t="s">
        <v>3478</v>
      </c>
      <c r="B1106" s="87" t="s">
        <v>2986</v>
      </c>
      <c r="C1106" s="87">
        <v>2</v>
      </c>
      <c r="D1106" s="122">
        <v>0</v>
      </c>
      <c r="E1106" s="122">
        <v>0.9999999999999999</v>
      </c>
      <c r="F1106" s="87" t="s">
        <v>2953</v>
      </c>
      <c r="G1106" s="87" t="b">
        <v>0</v>
      </c>
      <c r="H1106" s="87" t="b">
        <v>0</v>
      </c>
      <c r="I1106" s="87" t="b">
        <v>0</v>
      </c>
      <c r="J1106" s="87" t="b">
        <v>0</v>
      </c>
      <c r="K1106" s="87" t="b">
        <v>0</v>
      </c>
      <c r="L1106" s="87" t="b">
        <v>0</v>
      </c>
    </row>
    <row r="1107" spans="1:12" ht="15">
      <c r="A1107" s="87" t="s">
        <v>3487</v>
      </c>
      <c r="B1107" s="87" t="s">
        <v>3488</v>
      </c>
      <c r="C1107" s="87">
        <v>2</v>
      </c>
      <c r="D1107" s="122">
        <v>0.007043650362227249</v>
      </c>
      <c r="E1107" s="122">
        <v>1.3710678622717363</v>
      </c>
      <c r="F1107" s="87" t="s">
        <v>2956</v>
      </c>
      <c r="G1107" s="87" t="b">
        <v>0</v>
      </c>
      <c r="H1107" s="87" t="b">
        <v>0</v>
      </c>
      <c r="I1107" s="87" t="b">
        <v>0</v>
      </c>
      <c r="J1107" s="87" t="b">
        <v>0</v>
      </c>
      <c r="K1107" s="87" t="b">
        <v>0</v>
      </c>
      <c r="L1107" s="87" t="b">
        <v>0</v>
      </c>
    </row>
    <row r="1108" spans="1:12" ht="15">
      <c r="A1108" s="87" t="s">
        <v>3488</v>
      </c>
      <c r="B1108" s="87" t="s">
        <v>3489</v>
      </c>
      <c r="C1108" s="87">
        <v>2</v>
      </c>
      <c r="D1108" s="122">
        <v>0.007043650362227249</v>
      </c>
      <c r="E1108" s="122">
        <v>1.3710678622717363</v>
      </c>
      <c r="F1108" s="87" t="s">
        <v>2956</v>
      </c>
      <c r="G1108" s="87" t="b">
        <v>0</v>
      </c>
      <c r="H1108" s="87" t="b">
        <v>0</v>
      </c>
      <c r="I1108" s="87" t="b">
        <v>0</v>
      </c>
      <c r="J1108" s="87" t="b">
        <v>0</v>
      </c>
      <c r="K1108" s="87" t="b">
        <v>0</v>
      </c>
      <c r="L1108" s="87" t="b">
        <v>0</v>
      </c>
    </row>
    <row r="1109" spans="1:12" ht="15">
      <c r="A1109" s="87" t="s">
        <v>3489</v>
      </c>
      <c r="B1109" s="87" t="s">
        <v>3490</v>
      </c>
      <c r="C1109" s="87">
        <v>2</v>
      </c>
      <c r="D1109" s="122">
        <v>0.007043650362227249</v>
      </c>
      <c r="E1109" s="122">
        <v>1.3710678622717363</v>
      </c>
      <c r="F1109" s="87" t="s">
        <v>2956</v>
      </c>
      <c r="G1109" s="87" t="b">
        <v>0</v>
      </c>
      <c r="H1109" s="87" t="b">
        <v>0</v>
      </c>
      <c r="I1109" s="87" t="b">
        <v>0</v>
      </c>
      <c r="J1109" s="87" t="b">
        <v>0</v>
      </c>
      <c r="K1109" s="87" t="b">
        <v>0</v>
      </c>
      <c r="L1109" s="87" t="b">
        <v>0</v>
      </c>
    </row>
    <row r="1110" spans="1:12" ht="15">
      <c r="A1110" s="87" t="s">
        <v>3490</v>
      </c>
      <c r="B1110" s="87" t="s">
        <v>3491</v>
      </c>
      <c r="C1110" s="87">
        <v>2</v>
      </c>
      <c r="D1110" s="122">
        <v>0.007043650362227249</v>
      </c>
      <c r="E1110" s="122">
        <v>1.3710678622717363</v>
      </c>
      <c r="F1110" s="87" t="s">
        <v>2956</v>
      </c>
      <c r="G1110" s="87" t="b">
        <v>0</v>
      </c>
      <c r="H1110" s="87" t="b">
        <v>0</v>
      </c>
      <c r="I1110" s="87" t="b">
        <v>0</v>
      </c>
      <c r="J1110" s="87" t="b">
        <v>0</v>
      </c>
      <c r="K1110" s="87" t="b">
        <v>0</v>
      </c>
      <c r="L1110" s="87" t="b">
        <v>0</v>
      </c>
    </row>
    <row r="1111" spans="1:12" ht="15">
      <c r="A1111" s="87" t="s">
        <v>3491</v>
      </c>
      <c r="B1111" s="87" t="s">
        <v>3006</v>
      </c>
      <c r="C1111" s="87">
        <v>2</v>
      </c>
      <c r="D1111" s="122">
        <v>0.007043650362227249</v>
      </c>
      <c r="E1111" s="122">
        <v>1.3710678622717363</v>
      </c>
      <c r="F1111" s="87" t="s">
        <v>2956</v>
      </c>
      <c r="G1111" s="87" t="b">
        <v>0</v>
      </c>
      <c r="H1111" s="87" t="b">
        <v>0</v>
      </c>
      <c r="I1111" s="87" t="b">
        <v>0</v>
      </c>
      <c r="J1111" s="87" t="b">
        <v>0</v>
      </c>
      <c r="K1111" s="87" t="b">
        <v>0</v>
      </c>
      <c r="L1111" s="87" t="b">
        <v>0</v>
      </c>
    </row>
    <row r="1112" spans="1:12" ht="15">
      <c r="A1112" s="87" t="s">
        <v>3006</v>
      </c>
      <c r="B1112" s="87" t="s">
        <v>3492</v>
      </c>
      <c r="C1112" s="87">
        <v>2</v>
      </c>
      <c r="D1112" s="122">
        <v>0.007043650362227249</v>
      </c>
      <c r="E1112" s="122">
        <v>1.3710678622717363</v>
      </c>
      <c r="F1112" s="87" t="s">
        <v>2956</v>
      </c>
      <c r="G1112" s="87" t="b">
        <v>0</v>
      </c>
      <c r="H1112" s="87" t="b">
        <v>0</v>
      </c>
      <c r="I1112" s="87" t="b">
        <v>0</v>
      </c>
      <c r="J1112" s="87" t="b">
        <v>0</v>
      </c>
      <c r="K1112" s="87" t="b">
        <v>0</v>
      </c>
      <c r="L1112" s="87" t="b">
        <v>0</v>
      </c>
    </row>
    <row r="1113" spans="1:12" ht="15">
      <c r="A1113" s="87" t="s">
        <v>3492</v>
      </c>
      <c r="B1113" s="87" t="s">
        <v>3318</v>
      </c>
      <c r="C1113" s="87">
        <v>2</v>
      </c>
      <c r="D1113" s="122">
        <v>0.007043650362227249</v>
      </c>
      <c r="E1113" s="122">
        <v>1.1949766032160551</v>
      </c>
      <c r="F1113" s="87" t="s">
        <v>2956</v>
      </c>
      <c r="G1113" s="87" t="b">
        <v>0</v>
      </c>
      <c r="H1113" s="87" t="b">
        <v>0</v>
      </c>
      <c r="I1113" s="87" t="b">
        <v>0</v>
      </c>
      <c r="J1113" s="87" t="b">
        <v>0</v>
      </c>
      <c r="K1113" s="87" t="b">
        <v>0</v>
      </c>
      <c r="L1113" s="87" t="b">
        <v>0</v>
      </c>
    </row>
    <row r="1114" spans="1:12" ht="15">
      <c r="A1114" s="87" t="s">
        <v>3318</v>
      </c>
      <c r="B1114" s="87" t="s">
        <v>3316</v>
      </c>
      <c r="C1114" s="87">
        <v>2</v>
      </c>
      <c r="D1114" s="122">
        <v>0.007043650362227249</v>
      </c>
      <c r="E1114" s="122">
        <v>1.0188853441603738</v>
      </c>
      <c r="F1114" s="87" t="s">
        <v>2956</v>
      </c>
      <c r="G1114" s="87" t="b">
        <v>0</v>
      </c>
      <c r="H1114" s="87" t="b">
        <v>0</v>
      </c>
      <c r="I1114" s="87" t="b">
        <v>0</v>
      </c>
      <c r="J1114" s="87" t="b">
        <v>0</v>
      </c>
      <c r="K1114" s="87" t="b">
        <v>0</v>
      </c>
      <c r="L1114" s="87" t="b">
        <v>0</v>
      </c>
    </row>
    <row r="1115" spans="1:12" ht="15">
      <c r="A1115" s="87" t="s">
        <v>3316</v>
      </c>
      <c r="B1115" s="87" t="s">
        <v>3315</v>
      </c>
      <c r="C1115" s="87">
        <v>2</v>
      </c>
      <c r="D1115" s="122">
        <v>0.007043650362227249</v>
      </c>
      <c r="E1115" s="122">
        <v>1.0188853441603738</v>
      </c>
      <c r="F1115" s="87" t="s">
        <v>2956</v>
      </c>
      <c r="G1115" s="87" t="b">
        <v>0</v>
      </c>
      <c r="H1115" s="87" t="b">
        <v>0</v>
      </c>
      <c r="I1115" s="87" t="b">
        <v>0</v>
      </c>
      <c r="J1115" s="87" t="b">
        <v>0</v>
      </c>
      <c r="K1115" s="87" t="b">
        <v>0</v>
      </c>
      <c r="L1115" s="87" t="b">
        <v>0</v>
      </c>
    </row>
    <row r="1116" spans="1:12" ht="15">
      <c r="A1116" s="87" t="s">
        <v>3315</v>
      </c>
      <c r="B1116" s="87" t="s">
        <v>3317</v>
      </c>
      <c r="C1116" s="87">
        <v>2</v>
      </c>
      <c r="D1116" s="122">
        <v>0.007043650362227249</v>
      </c>
      <c r="E1116" s="122">
        <v>1.0188853441603738</v>
      </c>
      <c r="F1116" s="87" t="s">
        <v>2956</v>
      </c>
      <c r="G1116" s="87" t="b">
        <v>0</v>
      </c>
      <c r="H1116" s="87" t="b">
        <v>0</v>
      </c>
      <c r="I1116" s="87" t="b">
        <v>0</v>
      </c>
      <c r="J1116" s="87" t="b">
        <v>0</v>
      </c>
      <c r="K1116" s="87" t="b">
        <v>0</v>
      </c>
      <c r="L1116" s="87" t="b">
        <v>0</v>
      </c>
    </row>
    <row r="1117" spans="1:12" ht="15">
      <c r="A1117" s="87" t="s">
        <v>3317</v>
      </c>
      <c r="B1117" s="87" t="s">
        <v>2987</v>
      </c>
      <c r="C1117" s="87">
        <v>2</v>
      </c>
      <c r="D1117" s="122">
        <v>0.007043650362227249</v>
      </c>
      <c r="E1117" s="122">
        <v>1.0188853441603738</v>
      </c>
      <c r="F1117" s="87" t="s">
        <v>2956</v>
      </c>
      <c r="G1117" s="87" t="b">
        <v>0</v>
      </c>
      <c r="H1117" s="87" t="b">
        <v>0</v>
      </c>
      <c r="I1117" s="87" t="b">
        <v>0</v>
      </c>
      <c r="J1117" s="87" t="b">
        <v>0</v>
      </c>
      <c r="K1117" s="87" t="b">
        <v>0</v>
      </c>
      <c r="L1117" s="87" t="b">
        <v>0</v>
      </c>
    </row>
    <row r="1118" spans="1:12" ht="15">
      <c r="A1118" s="87" t="s">
        <v>2987</v>
      </c>
      <c r="B1118" s="87" t="s">
        <v>2986</v>
      </c>
      <c r="C1118" s="87">
        <v>2</v>
      </c>
      <c r="D1118" s="122">
        <v>0.007043650362227249</v>
      </c>
      <c r="E1118" s="122">
        <v>1.0188853441603738</v>
      </c>
      <c r="F1118" s="87" t="s">
        <v>2956</v>
      </c>
      <c r="G1118" s="87" t="b">
        <v>0</v>
      </c>
      <c r="H1118" s="87" t="b">
        <v>0</v>
      </c>
      <c r="I1118" s="87" t="b">
        <v>0</v>
      </c>
      <c r="J1118" s="87" t="b">
        <v>0</v>
      </c>
      <c r="K1118" s="87" t="b">
        <v>0</v>
      </c>
      <c r="L1118" s="87" t="b">
        <v>0</v>
      </c>
    </row>
    <row r="1119" spans="1:12" ht="15">
      <c r="A1119" s="87" t="s">
        <v>2986</v>
      </c>
      <c r="B1119" s="87" t="s">
        <v>2996</v>
      </c>
      <c r="C1119" s="87">
        <v>2</v>
      </c>
      <c r="D1119" s="122">
        <v>0.007043650362227249</v>
      </c>
      <c r="E1119" s="122">
        <v>1.3710678622717363</v>
      </c>
      <c r="F1119" s="87" t="s">
        <v>2956</v>
      </c>
      <c r="G1119" s="87" t="b">
        <v>0</v>
      </c>
      <c r="H1119" s="87" t="b">
        <v>0</v>
      </c>
      <c r="I1119" s="87" t="b">
        <v>0</v>
      </c>
      <c r="J1119" s="87" t="b">
        <v>0</v>
      </c>
      <c r="K1119" s="87" t="b">
        <v>0</v>
      </c>
      <c r="L1119"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FE65-88B9-4A55-A116-FE5DEC8CEA0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3520</v>
      </c>
      <c r="B1" s="13" t="s">
        <v>34</v>
      </c>
    </row>
    <row r="2" spans="1:2" ht="15">
      <c r="A2" s="117" t="s">
        <v>276</v>
      </c>
      <c r="B2" s="79">
        <v>1332</v>
      </c>
    </row>
    <row r="3" spans="1:2" ht="15">
      <c r="A3" s="117" t="s">
        <v>343</v>
      </c>
      <c r="B3" s="79">
        <v>450.166667</v>
      </c>
    </row>
    <row r="4" spans="1:2" ht="15">
      <c r="A4" s="117" t="s">
        <v>348</v>
      </c>
      <c r="B4" s="79">
        <v>324.666667</v>
      </c>
    </row>
    <row r="5" spans="1:2" ht="15">
      <c r="A5" s="117" t="s">
        <v>341</v>
      </c>
      <c r="B5" s="79">
        <v>322.066667</v>
      </c>
    </row>
    <row r="6" spans="1:2" ht="15">
      <c r="A6" s="117" t="s">
        <v>252</v>
      </c>
      <c r="B6" s="79">
        <v>68</v>
      </c>
    </row>
    <row r="7" spans="1:2" ht="15">
      <c r="A7" s="117" t="s">
        <v>363</v>
      </c>
      <c r="B7" s="79">
        <v>48.1</v>
      </c>
    </row>
    <row r="8" spans="1:2" ht="15">
      <c r="A8" s="117" t="s">
        <v>319</v>
      </c>
      <c r="B8" s="79">
        <v>37</v>
      </c>
    </row>
    <row r="9" spans="1:2" ht="15">
      <c r="A9" s="117" t="s">
        <v>362</v>
      </c>
      <c r="B9" s="79">
        <v>34.1</v>
      </c>
    </row>
    <row r="10" spans="1:2" ht="15">
      <c r="A10" s="117" t="s">
        <v>342</v>
      </c>
      <c r="B10" s="79">
        <v>26.333333</v>
      </c>
    </row>
    <row r="11" spans="1:2" ht="15">
      <c r="A11" s="117" t="s">
        <v>361</v>
      </c>
      <c r="B11" s="79">
        <v>26.333333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E184E-F62D-43F4-8C3A-1FCEA9438D0D}">
  <dimension ref="A1:BN3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2927</v>
      </c>
      <c r="BD2" s="13" t="s">
        <v>2970</v>
      </c>
      <c r="BE2" s="13" t="s">
        <v>2971</v>
      </c>
      <c r="BF2" s="52" t="s">
        <v>3508</v>
      </c>
      <c r="BG2" s="52" t="s">
        <v>3509</v>
      </c>
      <c r="BH2" s="52" t="s">
        <v>3510</v>
      </c>
      <c r="BI2" s="52" t="s">
        <v>3511</v>
      </c>
      <c r="BJ2" s="52" t="s">
        <v>3512</v>
      </c>
      <c r="BK2" s="52" t="s">
        <v>3513</v>
      </c>
      <c r="BL2" s="52" t="s">
        <v>3514</v>
      </c>
      <c r="BM2" s="52" t="s">
        <v>3515</v>
      </c>
      <c r="BN2" s="52" t="s">
        <v>3516</v>
      </c>
    </row>
    <row r="3" spans="1:66" ht="15" customHeight="1">
      <c r="A3" s="65" t="s">
        <v>248</v>
      </c>
      <c r="B3" s="65" t="s">
        <v>270</v>
      </c>
      <c r="C3" s="66"/>
      <c r="D3" s="67"/>
      <c r="E3" s="68"/>
      <c r="F3" s="69"/>
      <c r="G3" s="66"/>
      <c r="H3" s="70"/>
      <c r="I3" s="71"/>
      <c r="J3" s="71"/>
      <c r="K3" s="34" t="s">
        <v>65</v>
      </c>
      <c r="L3" s="72">
        <v>3</v>
      </c>
      <c r="M3" s="72"/>
      <c r="N3" s="73"/>
      <c r="O3" s="79" t="s">
        <v>438</v>
      </c>
      <c r="P3" s="81">
        <v>43649.09903935185</v>
      </c>
      <c r="Q3" s="79" t="s">
        <v>441</v>
      </c>
      <c r="R3" s="83" t="s">
        <v>555</v>
      </c>
      <c r="S3" s="79" t="s">
        <v>633</v>
      </c>
      <c r="T3" s="79" t="s">
        <v>678</v>
      </c>
      <c r="U3" s="79"/>
      <c r="V3" s="83" t="s">
        <v>863</v>
      </c>
      <c r="W3" s="81">
        <v>43649.09903935185</v>
      </c>
      <c r="X3" s="85">
        <v>43649</v>
      </c>
      <c r="Y3" s="87" t="s">
        <v>938</v>
      </c>
      <c r="Z3" s="83" t="s">
        <v>1138</v>
      </c>
      <c r="AA3" s="79"/>
      <c r="AB3" s="79"/>
      <c r="AC3" s="87" t="s">
        <v>1342</v>
      </c>
      <c r="AD3" s="79"/>
      <c r="AE3" s="79" t="b">
        <v>0</v>
      </c>
      <c r="AF3" s="79">
        <v>0</v>
      </c>
      <c r="AG3" s="87" t="s">
        <v>1557</v>
      </c>
      <c r="AH3" s="79" t="b">
        <v>0</v>
      </c>
      <c r="AI3" s="79" t="s">
        <v>1573</v>
      </c>
      <c r="AJ3" s="79"/>
      <c r="AK3" s="87" t="s">
        <v>1557</v>
      </c>
      <c r="AL3" s="79" t="b">
        <v>0</v>
      </c>
      <c r="AM3" s="79">
        <v>1</v>
      </c>
      <c r="AN3" s="87" t="s">
        <v>1366</v>
      </c>
      <c r="AO3" s="79" t="s">
        <v>1587</v>
      </c>
      <c r="AP3" s="79" t="b">
        <v>0</v>
      </c>
      <c r="AQ3" s="87" t="s">
        <v>1366</v>
      </c>
      <c r="AR3" s="79" t="s">
        <v>210</v>
      </c>
      <c r="AS3" s="79">
        <v>0</v>
      </c>
      <c r="AT3" s="79">
        <v>0</v>
      </c>
      <c r="AU3" s="79"/>
      <c r="AV3" s="79"/>
      <c r="AW3" s="79"/>
      <c r="AX3" s="79"/>
      <c r="AY3" s="79"/>
      <c r="AZ3" s="79"/>
      <c r="BA3" s="79"/>
      <c r="BB3" s="79"/>
      <c r="BC3">
        <v>1</v>
      </c>
      <c r="BD3" s="79" t="str">
        <f>REPLACE(INDEX(GroupVertices[Group],MATCH(Edges24[[#This Row],[Vertex 1]],GroupVertices[Vertex],0)),1,1,"")</f>
        <v>29</v>
      </c>
      <c r="BE3" s="79" t="str">
        <f>REPLACE(INDEX(GroupVertices[Group],MATCH(Edges24[[#This Row],[Vertex 2]],GroupVertices[Vertex],0)),1,1,"")</f>
        <v>29</v>
      </c>
      <c r="BF3" s="48">
        <v>0</v>
      </c>
      <c r="BG3" s="49">
        <v>0</v>
      </c>
      <c r="BH3" s="48">
        <v>0</v>
      </c>
      <c r="BI3" s="49">
        <v>0</v>
      </c>
      <c r="BJ3" s="48">
        <v>0</v>
      </c>
      <c r="BK3" s="49">
        <v>0</v>
      </c>
      <c r="BL3" s="48">
        <v>20</v>
      </c>
      <c r="BM3" s="49">
        <v>100</v>
      </c>
      <c r="BN3" s="48">
        <v>20</v>
      </c>
    </row>
    <row r="4" spans="1:66" ht="15" customHeight="1">
      <c r="A4" s="65" t="s">
        <v>249</v>
      </c>
      <c r="B4" s="65" t="s">
        <v>259</v>
      </c>
      <c r="C4" s="66"/>
      <c r="D4" s="67"/>
      <c r="E4" s="68"/>
      <c r="F4" s="69"/>
      <c r="G4" s="66"/>
      <c r="H4" s="70"/>
      <c r="I4" s="71"/>
      <c r="J4" s="71"/>
      <c r="K4" s="34" t="s">
        <v>65</v>
      </c>
      <c r="L4" s="78">
        <v>4</v>
      </c>
      <c r="M4" s="78"/>
      <c r="N4" s="73"/>
      <c r="O4" s="80" t="s">
        <v>438</v>
      </c>
      <c r="P4" s="82">
        <v>43649.20633101852</v>
      </c>
      <c r="Q4" s="80" t="s">
        <v>442</v>
      </c>
      <c r="R4" s="80"/>
      <c r="S4" s="80"/>
      <c r="T4" s="80" t="s">
        <v>679</v>
      </c>
      <c r="U4" s="80"/>
      <c r="V4" s="84" t="s">
        <v>864</v>
      </c>
      <c r="W4" s="82">
        <v>43649.20633101852</v>
      </c>
      <c r="X4" s="86">
        <v>43649</v>
      </c>
      <c r="Y4" s="88" t="s">
        <v>939</v>
      </c>
      <c r="Z4" s="84" t="s">
        <v>1139</v>
      </c>
      <c r="AA4" s="80"/>
      <c r="AB4" s="80"/>
      <c r="AC4" s="88" t="s">
        <v>1343</v>
      </c>
      <c r="AD4" s="80"/>
      <c r="AE4" s="80" t="b">
        <v>0</v>
      </c>
      <c r="AF4" s="80">
        <v>0</v>
      </c>
      <c r="AG4" s="88" t="s">
        <v>1557</v>
      </c>
      <c r="AH4" s="80" t="b">
        <v>0</v>
      </c>
      <c r="AI4" s="80" t="s">
        <v>1573</v>
      </c>
      <c r="AJ4" s="80"/>
      <c r="AK4" s="88" t="s">
        <v>1557</v>
      </c>
      <c r="AL4" s="80" t="b">
        <v>0</v>
      </c>
      <c r="AM4" s="80">
        <v>3</v>
      </c>
      <c r="AN4" s="88" t="s">
        <v>1353</v>
      </c>
      <c r="AO4" s="80" t="s">
        <v>1588</v>
      </c>
      <c r="AP4" s="80" t="b">
        <v>0</v>
      </c>
      <c r="AQ4" s="88" t="s">
        <v>1353</v>
      </c>
      <c r="AR4" s="80" t="s">
        <v>210</v>
      </c>
      <c r="AS4" s="80">
        <v>0</v>
      </c>
      <c r="AT4" s="80">
        <v>0</v>
      </c>
      <c r="AU4" s="80"/>
      <c r="AV4" s="80"/>
      <c r="AW4" s="80"/>
      <c r="AX4" s="80"/>
      <c r="AY4" s="80"/>
      <c r="AZ4" s="80"/>
      <c r="BA4" s="80"/>
      <c r="BB4" s="80"/>
      <c r="BC4">
        <v>1</v>
      </c>
      <c r="BD4" s="79" t="str">
        <f>REPLACE(INDEX(GroupVertices[Group],MATCH(Edges24[[#This Row],[Vertex 1]],GroupVertices[Vertex],0)),1,1,"")</f>
        <v>10</v>
      </c>
      <c r="BE4" s="79" t="str">
        <f>REPLACE(INDEX(GroupVertices[Group],MATCH(Edges24[[#This Row],[Vertex 2]],GroupVertices[Vertex],0)),1,1,"")</f>
        <v>10</v>
      </c>
      <c r="BF4" s="48"/>
      <c r="BG4" s="49"/>
      <c r="BH4" s="48"/>
      <c r="BI4" s="49"/>
      <c r="BJ4" s="48"/>
      <c r="BK4" s="49"/>
      <c r="BL4" s="48"/>
      <c r="BM4" s="49"/>
      <c r="BN4" s="48"/>
    </row>
    <row r="5" spans="1:66" ht="15">
      <c r="A5" s="65" t="s">
        <v>250</v>
      </c>
      <c r="B5" s="65" t="s">
        <v>353</v>
      </c>
      <c r="C5" s="66"/>
      <c r="D5" s="67"/>
      <c r="E5" s="68"/>
      <c r="F5" s="69"/>
      <c r="G5" s="66"/>
      <c r="H5" s="70"/>
      <c r="I5" s="71"/>
      <c r="J5" s="71"/>
      <c r="K5" s="34" t="s">
        <v>65</v>
      </c>
      <c r="L5" s="78">
        <v>6</v>
      </c>
      <c r="M5" s="78"/>
      <c r="N5" s="73"/>
      <c r="O5" s="80" t="s">
        <v>440</v>
      </c>
      <c r="P5" s="82">
        <v>43649.277395833335</v>
      </c>
      <c r="Q5" s="80" t="s">
        <v>443</v>
      </c>
      <c r="R5" s="80"/>
      <c r="S5" s="80"/>
      <c r="T5" s="80" t="s">
        <v>680</v>
      </c>
      <c r="U5" s="80"/>
      <c r="V5" s="84" t="s">
        <v>865</v>
      </c>
      <c r="W5" s="82">
        <v>43649.277395833335</v>
      </c>
      <c r="X5" s="86">
        <v>43649</v>
      </c>
      <c r="Y5" s="88" t="s">
        <v>940</v>
      </c>
      <c r="Z5" s="84" t="s">
        <v>1140</v>
      </c>
      <c r="AA5" s="80"/>
      <c r="AB5" s="80"/>
      <c r="AC5" s="88" t="s">
        <v>1344</v>
      </c>
      <c r="AD5" s="88" t="s">
        <v>1546</v>
      </c>
      <c r="AE5" s="80" t="b">
        <v>0</v>
      </c>
      <c r="AF5" s="80">
        <v>0</v>
      </c>
      <c r="AG5" s="88" t="s">
        <v>1558</v>
      </c>
      <c r="AH5" s="80" t="b">
        <v>0</v>
      </c>
      <c r="AI5" s="80" t="s">
        <v>1573</v>
      </c>
      <c r="AJ5" s="80"/>
      <c r="AK5" s="88" t="s">
        <v>1557</v>
      </c>
      <c r="AL5" s="80" t="b">
        <v>0</v>
      </c>
      <c r="AM5" s="80">
        <v>0</v>
      </c>
      <c r="AN5" s="88" t="s">
        <v>1557</v>
      </c>
      <c r="AO5" s="80" t="s">
        <v>1589</v>
      </c>
      <c r="AP5" s="80" t="b">
        <v>0</v>
      </c>
      <c r="AQ5" s="88" t="s">
        <v>1546</v>
      </c>
      <c r="AR5" s="80" t="s">
        <v>210</v>
      </c>
      <c r="AS5" s="80">
        <v>0</v>
      </c>
      <c r="AT5" s="80">
        <v>0</v>
      </c>
      <c r="AU5" s="80"/>
      <c r="AV5" s="80"/>
      <c r="AW5" s="80"/>
      <c r="AX5" s="80"/>
      <c r="AY5" s="80"/>
      <c r="AZ5" s="80"/>
      <c r="BA5" s="80"/>
      <c r="BB5" s="80"/>
      <c r="BC5">
        <v>1</v>
      </c>
      <c r="BD5" s="79" t="str">
        <f>REPLACE(INDEX(GroupVertices[Group],MATCH(Edges24[[#This Row],[Vertex 1]],GroupVertices[Vertex],0)),1,1,"")</f>
        <v>28</v>
      </c>
      <c r="BE5" s="79" t="str">
        <f>REPLACE(INDEX(GroupVertices[Group],MATCH(Edges24[[#This Row],[Vertex 2]],GroupVertices[Vertex],0)),1,1,"")</f>
        <v>28</v>
      </c>
      <c r="BF5" s="48">
        <v>0</v>
      </c>
      <c r="BG5" s="49">
        <v>0</v>
      </c>
      <c r="BH5" s="48">
        <v>0</v>
      </c>
      <c r="BI5" s="49">
        <v>0</v>
      </c>
      <c r="BJ5" s="48">
        <v>0</v>
      </c>
      <c r="BK5" s="49">
        <v>0</v>
      </c>
      <c r="BL5" s="48">
        <v>6</v>
      </c>
      <c r="BM5" s="49">
        <v>100</v>
      </c>
      <c r="BN5" s="48">
        <v>6</v>
      </c>
    </row>
    <row r="6" spans="1:66" ht="15">
      <c r="A6" s="65" t="s">
        <v>251</v>
      </c>
      <c r="B6" s="65" t="s">
        <v>251</v>
      </c>
      <c r="C6" s="66"/>
      <c r="D6" s="67"/>
      <c r="E6" s="68"/>
      <c r="F6" s="69"/>
      <c r="G6" s="66"/>
      <c r="H6" s="70"/>
      <c r="I6" s="71"/>
      <c r="J6" s="71"/>
      <c r="K6" s="34" t="s">
        <v>65</v>
      </c>
      <c r="L6" s="78">
        <v>7</v>
      </c>
      <c r="M6" s="78"/>
      <c r="N6" s="73"/>
      <c r="O6" s="80" t="s">
        <v>210</v>
      </c>
      <c r="P6" s="82">
        <v>43649.30918981481</v>
      </c>
      <c r="Q6" s="80" t="s">
        <v>444</v>
      </c>
      <c r="R6" s="84" t="s">
        <v>556</v>
      </c>
      <c r="S6" s="80" t="s">
        <v>634</v>
      </c>
      <c r="T6" s="80" t="s">
        <v>681</v>
      </c>
      <c r="U6" s="80"/>
      <c r="V6" s="84" t="s">
        <v>866</v>
      </c>
      <c r="W6" s="82">
        <v>43649.30918981481</v>
      </c>
      <c r="X6" s="86">
        <v>43649</v>
      </c>
      <c r="Y6" s="88" t="s">
        <v>941</v>
      </c>
      <c r="Z6" s="84" t="s">
        <v>1141</v>
      </c>
      <c r="AA6" s="80"/>
      <c r="AB6" s="80"/>
      <c r="AC6" s="88" t="s">
        <v>1345</v>
      </c>
      <c r="AD6" s="80"/>
      <c r="AE6" s="80" t="b">
        <v>0</v>
      </c>
      <c r="AF6" s="80">
        <v>0</v>
      </c>
      <c r="AG6" s="88" t="s">
        <v>1557</v>
      </c>
      <c r="AH6" s="80" t="b">
        <v>1</v>
      </c>
      <c r="AI6" s="80" t="s">
        <v>1574</v>
      </c>
      <c r="AJ6" s="80"/>
      <c r="AK6" s="88" t="s">
        <v>1579</v>
      </c>
      <c r="AL6" s="80" t="b">
        <v>0</v>
      </c>
      <c r="AM6" s="80">
        <v>0</v>
      </c>
      <c r="AN6" s="88" t="s">
        <v>1557</v>
      </c>
      <c r="AO6" s="80" t="s">
        <v>1590</v>
      </c>
      <c r="AP6" s="80" t="b">
        <v>0</v>
      </c>
      <c r="AQ6" s="88" t="s">
        <v>1345</v>
      </c>
      <c r="AR6" s="80" t="s">
        <v>210</v>
      </c>
      <c r="AS6" s="80">
        <v>0</v>
      </c>
      <c r="AT6" s="80">
        <v>0</v>
      </c>
      <c r="AU6" s="80"/>
      <c r="AV6" s="80"/>
      <c r="AW6" s="80"/>
      <c r="AX6" s="80"/>
      <c r="AY6" s="80"/>
      <c r="AZ6" s="80"/>
      <c r="BA6" s="80"/>
      <c r="BB6" s="80"/>
      <c r="BC6">
        <v>1</v>
      </c>
      <c r="BD6" s="79" t="str">
        <f>REPLACE(INDEX(GroupVertices[Group],MATCH(Edges24[[#This Row],[Vertex 1]],GroupVertices[Vertex],0)),1,1,"")</f>
        <v>2</v>
      </c>
      <c r="BE6" s="79" t="str">
        <f>REPLACE(INDEX(GroupVertices[Group],MATCH(Edges24[[#This Row],[Vertex 2]],GroupVertices[Vertex],0)),1,1,"")</f>
        <v>2</v>
      </c>
      <c r="BF6" s="48">
        <v>0</v>
      </c>
      <c r="BG6" s="49">
        <v>0</v>
      </c>
      <c r="BH6" s="48">
        <v>1</v>
      </c>
      <c r="BI6" s="49">
        <v>2.857142857142857</v>
      </c>
      <c r="BJ6" s="48">
        <v>0</v>
      </c>
      <c r="BK6" s="49">
        <v>0</v>
      </c>
      <c r="BL6" s="48">
        <v>34</v>
      </c>
      <c r="BM6" s="49">
        <v>97.14285714285714</v>
      </c>
      <c r="BN6" s="48">
        <v>35</v>
      </c>
    </row>
    <row r="7" spans="1:66" ht="15">
      <c r="A7" s="65" t="s">
        <v>252</v>
      </c>
      <c r="B7" s="65" t="s">
        <v>354</v>
      </c>
      <c r="C7" s="66"/>
      <c r="D7" s="67"/>
      <c r="E7" s="68"/>
      <c r="F7" s="69"/>
      <c r="G7" s="66"/>
      <c r="H7" s="70"/>
      <c r="I7" s="71"/>
      <c r="J7" s="71"/>
      <c r="K7" s="34" t="s">
        <v>65</v>
      </c>
      <c r="L7" s="78">
        <v>8</v>
      </c>
      <c r="M7" s="78"/>
      <c r="N7" s="73"/>
      <c r="O7" s="80" t="s">
        <v>439</v>
      </c>
      <c r="P7" s="82">
        <v>43647.72133101852</v>
      </c>
      <c r="Q7" s="80" t="s">
        <v>445</v>
      </c>
      <c r="R7" s="84" t="s">
        <v>557</v>
      </c>
      <c r="S7" s="80" t="s">
        <v>635</v>
      </c>
      <c r="T7" s="80" t="s">
        <v>682</v>
      </c>
      <c r="U7" s="80"/>
      <c r="V7" s="84" t="s">
        <v>867</v>
      </c>
      <c r="W7" s="82">
        <v>43647.72133101852</v>
      </c>
      <c r="X7" s="86">
        <v>43647</v>
      </c>
      <c r="Y7" s="88" t="s">
        <v>942</v>
      </c>
      <c r="Z7" s="84" t="s">
        <v>1142</v>
      </c>
      <c r="AA7" s="80"/>
      <c r="AB7" s="80"/>
      <c r="AC7" s="88" t="s">
        <v>1346</v>
      </c>
      <c r="AD7" s="80"/>
      <c r="AE7" s="80" t="b">
        <v>0</v>
      </c>
      <c r="AF7" s="80">
        <v>12</v>
      </c>
      <c r="AG7" s="88" t="s">
        <v>1557</v>
      </c>
      <c r="AH7" s="80" t="b">
        <v>0</v>
      </c>
      <c r="AI7" s="80" t="s">
        <v>1573</v>
      </c>
      <c r="AJ7" s="80"/>
      <c r="AK7" s="88" t="s">
        <v>1557</v>
      </c>
      <c r="AL7" s="80" t="b">
        <v>0</v>
      </c>
      <c r="AM7" s="80">
        <v>7</v>
      </c>
      <c r="AN7" s="88" t="s">
        <v>1557</v>
      </c>
      <c r="AO7" s="80" t="s">
        <v>1590</v>
      </c>
      <c r="AP7" s="80" t="b">
        <v>0</v>
      </c>
      <c r="AQ7" s="88" t="s">
        <v>1346</v>
      </c>
      <c r="AR7" s="80" t="s">
        <v>438</v>
      </c>
      <c r="AS7" s="80">
        <v>0</v>
      </c>
      <c r="AT7" s="80">
        <v>0</v>
      </c>
      <c r="AU7" s="80"/>
      <c r="AV7" s="80"/>
      <c r="AW7" s="80"/>
      <c r="AX7" s="80"/>
      <c r="AY7" s="80"/>
      <c r="AZ7" s="80"/>
      <c r="BA7" s="80"/>
      <c r="BB7" s="80"/>
      <c r="BC7">
        <v>1</v>
      </c>
      <c r="BD7" s="79" t="str">
        <f>REPLACE(INDEX(GroupVertices[Group],MATCH(Edges24[[#This Row],[Vertex 1]],GroupVertices[Vertex],0)),1,1,"")</f>
        <v>4</v>
      </c>
      <c r="BE7" s="79" t="str">
        <f>REPLACE(INDEX(GroupVertices[Group],MATCH(Edges24[[#This Row],[Vertex 2]],GroupVertices[Vertex],0)),1,1,"")</f>
        <v>4</v>
      </c>
      <c r="BF7" s="48"/>
      <c r="BG7" s="49"/>
      <c r="BH7" s="48"/>
      <c r="BI7" s="49"/>
      <c r="BJ7" s="48"/>
      <c r="BK7" s="49"/>
      <c r="BL7" s="48"/>
      <c r="BM7" s="49"/>
      <c r="BN7" s="48"/>
    </row>
    <row r="8" spans="1:66" ht="15">
      <c r="A8" s="65" t="s">
        <v>253</v>
      </c>
      <c r="B8" s="65" t="s">
        <v>354</v>
      </c>
      <c r="C8" s="66"/>
      <c r="D8" s="67"/>
      <c r="E8" s="68"/>
      <c r="F8" s="69"/>
      <c r="G8" s="66"/>
      <c r="H8" s="70"/>
      <c r="I8" s="71"/>
      <c r="J8" s="71"/>
      <c r="K8" s="34" t="s">
        <v>65</v>
      </c>
      <c r="L8" s="78">
        <v>9</v>
      </c>
      <c r="M8" s="78"/>
      <c r="N8" s="73"/>
      <c r="O8" s="80" t="s">
        <v>439</v>
      </c>
      <c r="P8" s="82">
        <v>43649.39491898148</v>
      </c>
      <c r="Q8" s="80" t="s">
        <v>445</v>
      </c>
      <c r="R8" s="80"/>
      <c r="S8" s="80"/>
      <c r="T8" s="80" t="s">
        <v>683</v>
      </c>
      <c r="U8" s="80"/>
      <c r="V8" s="84" t="s">
        <v>868</v>
      </c>
      <c r="W8" s="82">
        <v>43649.39491898148</v>
      </c>
      <c r="X8" s="86">
        <v>43649</v>
      </c>
      <c r="Y8" s="88" t="s">
        <v>943</v>
      </c>
      <c r="Z8" s="84" t="s">
        <v>1143</v>
      </c>
      <c r="AA8" s="80"/>
      <c r="AB8" s="80"/>
      <c r="AC8" s="88" t="s">
        <v>1347</v>
      </c>
      <c r="AD8" s="80"/>
      <c r="AE8" s="80" t="b">
        <v>0</v>
      </c>
      <c r="AF8" s="80">
        <v>0</v>
      </c>
      <c r="AG8" s="88" t="s">
        <v>1557</v>
      </c>
      <c r="AH8" s="80" t="b">
        <v>0</v>
      </c>
      <c r="AI8" s="80" t="s">
        <v>1573</v>
      </c>
      <c r="AJ8" s="80"/>
      <c r="AK8" s="88" t="s">
        <v>1557</v>
      </c>
      <c r="AL8" s="80" t="b">
        <v>0</v>
      </c>
      <c r="AM8" s="80">
        <v>7</v>
      </c>
      <c r="AN8" s="88" t="s">
        <v>1346</v>
      </c>
      <c r="AO8" s="80" t="s">
        <v>1588</v>
      </c>
      <c r="AP8" s="80" t="b">
        <v>0</v>
      </c>
      <c r="AQ8" s="88" t="s">
        <v>1346</v>
      </c>
      <c r="AR8" s="80" t="s">
        <v>210</v>
      </c>
      <c r="AS8" s="80">
        <v>0</v>
      </c>
      <c r="AT8" s="80">
        <v>0</v>
      </c>
      <c r="AU8" s="80"/>
      <c r="AV8" s="80"/>
      <c r="AW8" s="80"/>
      <c r="AX8" s="80"/>
      <c r="AY8" s="80"/>
      <c r="AZ8" s="80"/>
      <c r="BA8" s="80"/>
      <c r="BB8" s="80"/>
      <c r="BC8">
        <v>1</v>
      </c>
      <c r="BD8" s="79" t="str">
        <f>REPLACE(INDEX(GroupVertices[Group],MATCH(Edges24[[#This Row],[Vertex 1]],GroupVertices[Vertex],0)),1,1,"")</f>
        <v>4</v>
      </c>
      <c r="BE8" s="79" t="str">
        <f>REPLACE(INDEX(GroupVertices[Group],MATCH(Edges24[[#This Row],[Vertex 2]],GroupVertices[Vertex],0)),1,1,"")</f>
        <v>4</v>
      </c>
      <c r="BF8" s="48"/>
      <c r="BG8" s="49"/>
      <c r="BH8" s="48"/>
      <c r="BI8" s="49"/>
      <c r="BJ8" s="48"/>
      <c r="BK8" s="49"/>
      <c r="BL8" s="48"/>
      <c r="BM8" s="49"/>
      <c r="BN8" s="48"/>
    </row>
    <row r="9" spans="1:66" ht="15">
      <c r="A9" s="65" t="s">
        <v>254</v>
      </c>
      <c r="B9" s="65" t="s">
        <v>259</v>
      </c>
      <c r="C9" s="66"/>
      <c r="D9" s="67"/>
      <c r="E9" s="68"/>
      <c r="F9" s="69"/>
      <c r="G9" s="66"/>
      <c r="H9" s="70"/>
      <c r="I9" s="71"/>
      <c r="J9" s="71"/>
      <c r="K9" s="34" t="s">
        <v>65</v>
      </c>
      <c r="L9" s="78">
        <v>20</v>
      </c>
      <c r="M9" s="78"/>
      <c r="N9" s="73"/>
      <c r="O9" s="80" t="s">
        <v>438</v>
      </c>
      <c r="P9" s="82">
        <v>43649.52962962963</v>
      </c>
      <c r="Q9" s="80" t="s">
        <v>442</v>
      </c>
      <c r="R9" s="80"/>
      <c r="S9" s="80"/>
      <c r="T9" s="80" t="s">
        <v>679</v>
      </c>
      <c r="U9" s="80"/>
      <c r="V9" s="84" t="s">
        <v>869</v>
      </c>
      <c r="W9" s="82">
        <v>43649.52962962963</v>
      </c>
      <c r="X9" s="86">
        <v>43649</v>
      </c>
      <c r="Y9" s="88" t="s">
        <v>944</v>
      </c>
      <c r="Z9" s="84" t="s">
        <v>1144</v>
      </c>
      <c r="AA9" s="80"/>
      <c r="AB9" s="80"/>
      <c r="AC9" s="88" t="s">
        <v>1348</v>
      </c>
      <c r="AD9" s="80"/>
      <c r="AE9" s="80" t="b">
        <v>0</v>
      </c>
      <c r="AF9" s="80">
        <v>0</v>
      </c>
      <c r="AG9" s="88" t="s">
        <v>1557</v>
      </c>
      <c r="AH9" s="80" t="b">
        <v>0</v>
      </c>
      <c r="AI9" s="80" t="s">
        <v>1573</v>
      </c>
      <c r="AJ9" s="80"/>
      <c r="AK9" s="88" t="s">
        <v>1557</v>
      </c>
      <c r="AL9" s="80" t="b">
        <v>0</v>
      </c>
      <c r="AM9" s="80">
        <v>3</v>
      </c>
      <c r="AN9" s="88" t="s">
        <v>1353</v>
      </c>
      <c r="AO9" s="80" t="s">
        <v>1588</v>
      </c>
      <c r="AP9" s="80" t="b">
        <v>0</v>
      </c>
      <c r="AQ9" s="88" t="s">
        <v>1353</v>
      </c>
      <c r="AR9" s="80" t="s">
        <v>210</v>
      </c>
      <c r="AS9" s="80">
        <v>0</v>
      </c>
      <c r="AT9" s="80">
        <v>0</v>
      </c>
      <c r="AU9" s="80"/>
      <c r="AV9" s="80"/>
      <c r="AW9" s="80"/>
      <c r="AX9" s="80"/>
      <c r="AY9" s="80"/>
      <c r="AZ9" s="80"/>
      <c r="BA9" s="80"/>
      <c r="BB9" s="80"/>
      <c r="BC9">
        <v>1</v>
      </c>
      <c r="BD9" s="79" t="str">
        <f>REPLACE(INDEX(GroupVertices[Group],MATCH(Edges24[[#This Row],[Vertex 1]],GroupVertices[Vertex],0)),1,1,"")</f>
        <v>10</v>
      </c>
      <c r="BE9" s="79" t="str">
        <f>REPLACE(INDEX(GroupVertices[Group],MATCH(Edges24[[#This Row],[Vertex 2]],GroupVertices[Vertex],0)),1,1,"")</f>
        <v>10</v>
      </c>
      <c r="BF9" s="48"/>
      <c r="BG9" s="49"/>
      <c r="BH9" s="48"/>
      <c r="BI9" s="49"/>
      <c r="BJ9" s="48"/>
      <c r="BK9" s="49"/>
      <c r="BL9" s="48"/>
      <c r="BM9" s="49"/>
      <c r="BN9" s="48"/>
    </row>
    <row r="10" spans="1:66" ht="15">
      <c r="A10" s="65" t="s">
        <v>255</v>
      </c>
      <c r="B10" s="65" t="s">
        <v>255</v>
      </c>
      <c r="C10" s="66"/>
      <c r="D10" s="67"/>
      <c r="E10" s="68"/>
      <c r="F10" s="69"/>
      <c r="G10" s="66"/>
      <c r="H10" s="70"/>
      <c r="I10" s="71"/>
      <c r="J10" s="71"/>
      <c r="K10" s="34" t="s">
        <v>65</v>
      </c>
      <c r="L10" s="78">
        <v>22</v>
      </c>
      <c r="M10" s="78"/>
      <c r="N10" s="73"/>
      <c r="O10" s="80" t="s">
        <v>210</v>
      </c>
      <c r="P10" s="82">
        <v>43649.69068287037</v>
      </c>
      <c r="Q10" s="80" t="s">
        <v>446</v>
      </c>
      <c r="R10" s="84" t="s">
        <v>558</v>
      </c>
      <c r="S10" s="80" t="s">
        <v>636</v>
      </c>
      <c r="T10" s="80" t="s">
        <v>684</v>
      </c>
      <c r="U10" s="80"/>
      <c r="V10" s="84" t="s">
        <v>870</v>
      </c>
      <c r="W10" s="82">
        <v>43649.69068287037</v>
      </c>
      <c r="X10" s="86">
        <v>43649</v>
      </c>
      <c r="Y10" s="88" t="s">
        <v>945</v>
      </c>
      <c r="Z10" s="84" t="s">
        <v>1145</v>
      </c>
      <c r="AA10" s="80">
        <v>36.01196376</v>
      </c>
      <c r="AB10" s="80">
        <v>27.92123795</v>
      </c>
      <c r="AC10" s="88" t="s">
        <v>1349</v>
      </c>
      <c r="AD10" s="80"/>
      <c r="AE10" s="80" t="b">
        <v>0</v>
      </c>
      <c r="AF10" s="80">
        <v>0</v>
      </c>
      <c r="AG10" s="88" t="s">
        <v>1557</v>
      </c>
      <c r="AH10" s="80" t="b">
        <v>0</v>
      </c>
      <c r="AI10" s="80" t="s">
        <v>1573</v>
      </c>
      <c r="AJ10" s="80"/>
      <c r="AK10" s="88" t="s">
        <v>1557</v>
      </c>
      <c r="AL10" s="80" t="b">
        <v>0</v>
      </c>
      <c r="AM10" s="80">
        <v>0</v>
      </c>
      <c r="AN10" s="88" t="s">
        <v>1557</v>
      </c>
      <c r="AO10" s="80" t="s">
        <v>1591</v>
      </c>
      <c r="AP10" s="80" t="b">
        <v>0</v>
      </c>
      <c r="AQ10" s="88" t="s">
        <v>1349</v>
      </c>
      <c r="AR10" s="80" t="s">
        <v>210</v>
      </c>
      <c r="AS10" s="80">
        <v>0</v>
      </c>
      <c r="AT10" s="80">
        <v>0</v>
      </c>
      <c r="AU10" s="80" t="s">
        <v>1612</v>
      </c>
      <c r="AV10" s="80" t="s">
        <v>1617</v>
      </c>
      <c r="AW10" s="80" t="s">
        <v>1622</v>
      </c>
      <c r="AX10" s="80" t="s">
        <v>1627</v>
      </c>
      <c r="AY10" s="80" t="s">
        <v>1631</v>
      </c>
      <c r="AZ10" s="80" t="s">
        <v>1636</v>
      </c>
      <c r="BA10" s="80" t="s">
        <v>1640</v>
      </c>
      <c r="BB10" s="84" t="s">
        <v>1642</v>
      </c>
      <c r="BC10">
        <v>1</v>
      </c>
      <c r="BD10" s="79" t="str">
        <f>REPLACE(INDEX(GroupVertices[Group],MATCH(Edges24[[#This Row],[Vertex 1]],GroupVertices[Vertex],0)),1,1,"")</f>
        <v>2</v>
      </c>
      <c r="BE10" s="79" t="str">
        <f>REPLACE(INDEX(GroupVertices[Group],MATCH(Edges24[[#This Row],[Vertex 2]],GroupVertices[Vertex],0)),1,1,"")</f>
        <v>2</v>
      </c>
      <c r="BF10" s="48">
        <v>0</v>
      </c>
      <c r="BG10" s="49">
        <v>0</v>
      </c>
      <c r="BH10" s="48">
        <v>1</v>
      </c>
      <c r="BI10" s="49">
        <v>2.7777777777777777</v>
      </c>
      <c r="BJ10" s="48">
        <v>0</v>
      </c>
      <c r="BK10" s="49">
        <v>0</v>
      </c>
      <c r="BL10" s="48">
        <v>35</v>
      </c>
      <c r="BM10" s="49">
        <v>97.22222222222223</v>
      </c>
      <c r="BN10" s="48">
        <v>36</v>
      </c>
    </row>
    <row r="11" spans="1:66" ht="15">
      <c r="A11" s="65" t="s">
        <v>256</v>
      </c>
      <c r="B11" s="65" t="s">
        <v>256</v>
      </c>
      <c r="C11" s="66"/>
      <c r="D11" s="67"/>
      <c r="E11" s="68"/>
      <c r="F11" s="69"/>
      <c r="G11" s="66"/>
      <c r="H11" s="70"/>
      <c r="I11" s="71"/>
      <c r="J11" s="71"/>
      <c r="K11" s="34" t="s">
        <v>65</v>
      </c>
      <c r="L11" s="78">
        <v>23</v>
      </c>
      <c r="M11" s="78"/>
      <c r="N11" s="73"/>
      <c r="O11" s="80" t="s">
        <v>210</v>
      </c>
      <c r="P11" s="82">
        <v>43649.72497685185</v>
      </c>
      <c r="Q11" s="80" t="s">
        <v>447</v>
      </c>
      <c r="R11" s="80"/>
      <c r="S11" s="80"/>
      <c r="T11" s="80" t="s">
        <v>685</v>
      </c>
      <c r="U11" s="80"/>
      <c r="V11" s="84" t="s">
        <v>871</v>
      </c>
      <c r="W11" s="82">
        <v>43649.72497685185</v>
      </c>
      <c r="X11" s="86">
        <v>43649</v>
      </c>
      <c r="Y11" s="88" t="s">
        <v>946</v>
      </c>
      <c r="Z11" s="84" t="s">
        <v>1146</v>
      </c>
      <c r="AA11" s="80"/>
      <c r="AB11" s="80"/>
      <c r="AC11" s="88" t="s">
        <v>1350</v>
      </c>
      <c r="AD11" s="80"/>
      <c r="AE11" s="80" t="b">
        <v>0</v>
      </c>
      <c r="AF11" s="80">
        <v>0</v>
      </c>
      <c r="AG11" s="88" t="s">
        <v>1557</v>
      </c>
      <c r="AH11" s="80" t="b">
        <v>0</v>
      </c>
      <c r="AI11" s="80" t="s">
        <v>1573</v>
      </c>
      <c r="AJ11" s="80"/>
      <c r="AK11" s="88" t="s">
        <v>1557</v>
      </c>
      <c r="AL11" s="80" t="b">
        <v>0</v>
      </c>
      <c r="AM11" s="80">
        <v>0</v>
      </c>
      <c r="AN11" s="88" t="s">
        <v>1557</v>
      </c>
      <c r="AO11" s="80" t="s">
        <v>1592</v>
      </c>
      <c r="AP11" s="80" t="b">
        <v>0</v>
      </c>
      <c r="AQ11" s="88" t="s">
        <v>1350</v>
      </c>
      <c r="AR11" s="80" t="s">
        <v>210</v>
      </c>
      <c r="AS11" s="80">
        <v>0</v>
      </c>
      <c r="AT11" s="80">
        <v>0</v>
      </c>
      <c r="AU11" s="80"/>
      <c r="AV11" s="80"/>
      <c r="AW11" s="80"/>
      <c r="AX11" s="80"/>
      <c r="AY11" s="80"/>
      <c r="AZ11" s="80"/>
      <c r="BA11" s="80"/>
      <c r="BB11" s="80"/>
      <c r="BC11">
        <v>1</v>
      </c>
      <c r="BD11" s="79" t="str">
        <f>REPLACE(INDEX(GroupVertices[Group],MATCH(Edges24[[#This Row],[Vertex 1]],GroupVertices[Vertex],0)),1,1,"")</f>
        <v>2</v>
      </c>
      <c r="BE11" s="79" t="str">
        <f>REPLACE(INDEX(GroupVertices[Group],MATCH(Edges24[[#This Row],[Vertex 2]],GroupVertices[Vertex],0)),1,1,"")</f>
        <v>2</v>
      </c>
      <c r="BF11" s="48">
        <v>1</v>
      </c>
      <c r="BG11" s="49">
        <v>2.272727272727273</v>
      </c>
      <c r="BH11" s="48">
        <v>1</v>
      </c>
      <c r="BI11" s="49">
        <v>2.272727272727273</v>
      </c>
      <c r="BJ11" s="48">
        <v>0</v>
      </c>
      <c r="BK11" s="49">
        <v>0</v>
      </c>
      <c r="BL11" s="48">
        <v>42</v>
      </c>
      <c r="BM11" s="49">
        <v>95.45454545454545</v>
      </c>
      <c r="BN11" s="48">
        <v>44</v>
      </c>
    </row>
    <row r="12" spans="1:66" ht="15">
      <c r="A12" s="65" t="s">
        <v>257</v>
      </c>
      <c r="B12" s="65" t="s">
        <v>360</v>
      </c>
      <c r="C12" s="66"/>
      <c r="D12" s="67"/>
      <c r="E12" s="68"/>
      <c r="F12" s="69"/>
      <c r="G12" s="66"/>
      <c r="H12" s="70"/>
      <c r="I12" s="71"/>
      <c r="J12" s="71"/>
      <c r="K12" s="34" t="s">
        <v>65</v>
      </c>
      <c r="L12" s="78">
        <v>24</v>
      </c>
      <c r="M12" s="78"/>
      <c r="N12" s="73"/>
      <c r="O12" s="80" t="s">
        <v>440</v>
      </c>
      <c r="P12" s="82">
        <v>43649.73136574074</v>
      </c>
      <c r="Q12" s="80" t="s">
        <v>448</v>
      </c>
      <c r="R12" s="80"/>
      <c r="S12" s="80"/>
      <c r="T12" s="80" t="s">
        <v>686</v>
      </c>
      <c r="U12" s="80"/>
      <c r="V12" s="84" t="s">
        <v>872</v>
      </c>
      <c r="W12" s="82">
        <v>43649.73136574074</v>
      </c>
      <c r="X12" s="86">
        <v>43649</v>
      </c>
      <c r="Y12" s="88" t="s">
        <v>947</v>
      </c>
      <c r="Z12" s="84" t="s">
        <v>1147</v>
      </c>
      <c r="AA12" s="80"/>
      <c r="AB12" s="80"/>
      <c r="AC12" s="88" t="s">
        <v>1351</v>
      </c>
      <c r="AD12" s="88" t="s">
        <v>1547</v>
      </c>
      <c r="AE12" s="80" t="b">
        <v>0</v>
      </c>
      <c r="AF12" s="80">
        <v>0</v>
      </c>
      <c r="AG12" s="88" t="s">
        <v>1559</v>
      </c>
      <c r="AH12" s="80" t="b">
        <v>0</v>
      </c>
      <c r="AI12" s="80" t="s">
        <v>1573</v>
      </c>
      <c r="AJ12" s="80"/>
      <c r="AK12" s="88" t="s">
        <v>1557</v>
      </c>
      <c r="AL12" s="80" t="b">
        <v>0</v>
      </c>
      <c r="AM12" s="80">
        <v>0</v>
      </c>
      <c r="AN12" s="88" t="s">
        <v>1557</v>
      </c>
      <c r="AO12" s="80" t="s">
        <v>1589</v>
      </c>
      <c r="AP12" s="80" t="b">
        <v>0</v>
      </c>
      <c r="AQ12" s="88" t="s">
        <v>1547</v>
      </c>
      <c r="AR12" s="80" t="s">
        <v>210</v>
      </c>
      <c r="AS12" s="80">
        <v>0</v>
      </c>
      <c r="AT12" s="80">
        <v>0</v>
      </c>
      <c r="AU12" s="80"/>
      <c r="AV12" s="80"/>
      <c r="AW12" s="80"/>
      <c r="AX12" s="80"/>
      <c r="AY12" s="80"/>
      <c r="AZ12" s="80"/>
      <c r="BA12" s="80"/>
      <c r="BB12" s="80"/>
      <c r="BC12">
        <v>1</v>
      </c>
      <c r="BD12" s="79" t="str">
        <f>REPLACE(INDEX(GroupVertices[Group],MATCH(Edges24[[#This Row],[Vertex 1]],GroupVertices[Vertex],0)),1,1,"")</f>
        <v>27</v>
      </c>
      <c r="BE12" s="79" t="str">
        <f>REPLACE(INDEX(GroupVertices[Group],MATCH(Edges24[[#This Row],[Vertex 2]],GroupVertices[Vertex],0)),1,1,"")</f>
        <v>27</v>
      </c>
      <c r="BF12" s="48">
        <v>3</v>
      </c>
      <c r="BG12" s="49">
        <v>6.666666666666667</v>
      </c>
      <c r="BH12" s="48">
        <v>2</v>
      </c>
      <c r="BI12" s="49">
        <v>4.444444444444445</v>
      </c>
      <c r="BJ12" s="48">
        <v>0</v>
      </c>
      <c r="BK12" s="49">
        <v>0</v>
      </c>
      <c r="BL12" s="48">
        <v>40</v>
      </c>
      <c r="BM12" s="49">
        <v>88.88888888888889</v>
      </c>
      <c r="BN12" s="48">
        <v>45</v>
      </c>
    </row>
    <row r="13" spans="1:66" ht="15">
      <c r="A13" s="65" t="s">
        <v>258</v>
      </c>
      <c r="B13" s="65" t="s">
        <v>258</v>
      </c>
      <c r="C13" s="66"/>
      <c r="D13" s="67"/>
      <c r="E13" s="68"/>
      <c r="F13" s="69"/>
      <c r="G13" s="66"/>
      <c r="H13" s="70"/>
      <c r="I13" s="71"/>
      <c r="J13" s="71"/>
      <c r="K13" s="34" t="s">
        <v>65</v>
      </c>
      <c r="L13" s="78">
        <v>25</v>
      </c>
      <c r="M13" s="78"/>
      <c r="N13" s="73"/>
      <c r="O13" s="80" t="s">
        <v>210</v>
      </c>
      <c r="P13" s="82">
        <v>43649.89907407408</v>
      </c>
      <c r="Q13" s="80" t="s">
        <v>449</v>
      </c>
      <c r="R13" s="80"/>
      <c r="S13" s="80"/>
      <c r="T13" s="80" t="s">
        <v>687</v>
      </c>
      <c r="U13" s="84" t="s">
        <v>806</v>
      </c>
      <c r="V13" s="84" t="s">
        <v>806</v>
      </c>
      <c r="W13" s="82">
        <v>43649.89907407408</v>
      </c>
      <c r="X13" s="86">
        <v>43649</v>
      </c>
      <c r="Y13" s="88" t="s">
        <v>948</v>
      </c>
      <c r="Z13" s="84" t="s">
        <v>1148</v>
      </c>
      <c r="AA13" s="80"/>
      <c r="AB13" s="80"/>
      <c r="AC13" s="88" t="s">
        <v>1352</v>
      </c>
      <c r="AD13" s="80"/>
      <c r="AE13" s="80" t="b">
        <v>0</v>
      </c>
      <c r="AF13" s="80">
        <v>0</v>
      </c>
      <c r="AG13" s="88" t="s">
        <v>1557</v>
      </c>
      <c r="AH13" s="80" t="b">
        <v>0</v>
      </c>
      <c r="AI13" s="80" t="s">
        <v>1573</v>
      </c>
      <c r="AJ13" s="80"/>
      <c r="AK13" s="88" t="s">
        <v>1557</v>
      </c>
      <c r="AL13" s="80" t="b">
        <v>0</v>
      </c>
      <c r="AM13" s="80">
        <v>0</v>
      </c>
      <c r="AN13" s="88" t="s">
        <v>1557</v>
      </c>
      <c r="AO13" s="80" t="s">
        <v>1593</v>
      </c>
      <c r="AP13" s="80" t="b">
        <v>0</v>
      </c>
      <c r="AQ13" s="88" t="s">
        <v>1352</v>
      </c>
      <c r="AR13" s="80" t="s">
        <v>210</v>
      </c>
      <c r="AS13" s="80">
        <v>0</v>
      </c>
      <c r="AT13" s="80">
        <v>0</v>
      </c>
      <c r="AU13" s="80"/>
      <c r="AV13" s="80"/>
      <c r="AW13" s="80"/>
      <c r="AX13" s="80"/>
      <c r="AY13" s="80"/>
      <c r="AZ13" s="80"/>
      <c r="BA13" s="80"/>
      <c r="BB13" s="80"/>
      <c r="BC13">
        <v>1</v>
      </c>
      <c r="BD13" s="79" t="str">
        <f>REPLACE(INDEX(GroupVertices[Group],MATCH(Edges24[[#This Row],[Vertex 1]],GroupVertices[Vertex],0)),1,1,"")</f>
        <v>2</v>
      </c>
      <c r="BE13" s="79" t="str">
        <f>REPLACE(INDEX(GroupVertices[Group],MATCH(Edges24[[#This Row],[Vertex 2]],GroupVertices[Vertex],0)),1,1,"")</f>
        <v>2</v>
      </c>
      <c r="BF13" s="48">
        <v>2</v>
      </c>
      <c r="BG13" s="49">
        <v>6.666666666666667</v>
      </c>
      <c r="BH13" s="48">
        <v>0</v>
      </c>
      <c r="BI13" s="49">
        <v>0</v>
      </c>
      <c r="BJ13" s="48">
        <v>0</v>
      </c>
      <c r="BK13" s="49">
        <v>0</v>
      </c>
      <c r="BL13" s="48">
        <v>28</v>
      </c>
      <c r="BM13" s="49">
        <v>93.33333333333333</v>
      </c>
      <c r="BN13" s="48">
        <v>30</v>
      </c>
    </row>
    <row r="14" spans="1:66" ht="15">
      <c r="A14" s="65" t="s">
        <v>259</v>
      </c>
      <c r="B14" s="65" t="s">
        <v>352</v>
      </c>
      <c r="C14" s="66"/>
      <c r="D14" s="67"/>
      <c r="E14" s="68"/>
      <c r="F14" s="69"/>
      <c r="G14" s="66"/>
      <c r="H14" s="70"/>
      <c r="I14" s="71"/>
      <c r="J14" s="71"/>
      <c r="K14" s="34" t="s">
        <v>65</v>
      </c>
      <c r="L14" s="78">
        <v>26</v>
      </c>
      <c r="M14" s="78"/>
      <c r="N14" s="73"/>
      <c r="O14" s="80" t="s">
        <v>439</v>
      </c>
      <c r="P14" s="82">
        <v>43649.201203703706</v>
      </c>
      <c r="Q14" s="80" t="s">
        <v>442</v>
      </c>
      <c r="R14" s="80"/>
      <c r="S14" s="80"/>
      <c r="T14" s="80" t="s">
        <v>688</v>
      </c>
      <c r="U14" s="84" t="s">
        <v>807</v>
      </c>
      <c r="V14" s="84" t="s">
        <v>807</v>
      </c>
      <c r="W14" s="82">
        <v>43649.201203703706</v>
      </c>
      <c r="X14" s="86">
        <v>43649</v>
      </c>
      <c r="Y14" s="88" t="s">
        <v>949</v>
      </c>
      <c r="Z14" s="84" t="s">
        <v>1149</v>
      </c>
      <c r="AA14" s="80"/>
      <c r="AB14" s="80"/>
      <c r="AC14" s="88" t="s">
        <v>1353</v>
      </c>
      <c r="AD14" s="80"/>
      <c r="AE14" s="80" t="b">
        <v>0</v>
      </c>
      <c r="AF14" s="80">
        <v>8</v>
      </c>
      <c r="AG14" s="88" t="s">
        <v>1557</v>
      </c>
      <c r="AH14" s="80" t="b">
        <v>0</v>
      </c>
      <c r="AI14" s="80" t="s">
        <v>1573</v>
      </c>
      <c r="AJ14" s="80"/>
      <c r="AK14" s="88" t="s">
        <v>1557</v>
      </c>
      <c r="AL14" s="80" t="b">
        <v>0</v>
      </c>
      <c r="AM14" s="80">
        <v>3</v>
      </c>
      <c r="AN14" s="88" t="s">
        <v>1557</v>
      </c>
      <c r="AO14" s="80" t="s">
        <v>1590</v>
      </c>
      <c r="AP14" s="80" t="b">
        <v>0</v>
      </c>
      <c r="AQ14" s="88" t="s">
        <v>1353</v>
      </c>
      <c r="AR14" s="80" t="s">
        <v>210</v>
      </c>
      <c r="AS14" s="80">
        <v>0</v>
      </c>
      <c r="AT14" s="80">
        <v>0</v>
      </c>
      <c r="AU14" s="80"/>
      <c r="AV14" s="80"/>
      <c r="AW14" s="80"/>
      <c r="AX14" s="80"/>
      <c r="AY14" s="80"/>
      <c r="AZ14" s="80"/>
      <c r="BA14" s="80"/>
      <c r="BB14" s="80"/>
      <c r="BC14">
        <v>1</v>
      </c>
      <c r="BD14" s="79" t="str">
        <f>REPLACE(INDEX(GroupVertices[Group],MATCH(Edges24[[#This Row],[Vertex 1]],GroupVertices[Vertex],0)),1,1,"")</f>
        <v>10</v>
      </c>
      <c r="BE14" s="79" t="str">
        <f>REPLACE(INDEX(GroupVertices[Group],MATCH(Edges24[[#This Row],[Vertex 2]],GroupVertices[Vertex],0)),1,1,"")</f>
        <v>10</v>
      </c>
      <c r="BF14" s="48">
        <v>0</v>
      </c>
      <c r="BG14" s="49">
        <v>0</v>
      </c>
      <c r="BH14" s="48">
        <v>2</v>
      </c>
      <c r="BI14" s="49">
        <v>6.451612903225806</v>
      </c>
      <c r="BJ14" s="48">
        <v>0</v>
      </c>
      <c r="BK14" s="49">
        <v>0</v>
      </c>
      <c r="BL14" s="48">
        <v>29</v>
      </c>
      <c r="BM14" s="49">
        <v>93.54838709677419</v>
      </c>
      <c r="BN14" s="48">
        <v>31</v>
      </c>
    </row>
    <row r="15" spans="1:66" ht="15">
      <c r="A15" s="65" t="s">
        <v>260</v>
      </c>
      <c r="B15" s="65" t="s">
        <v>259</v>
      </c>
      <c r="C15" s="66"/>
      <c r="D15" s="67"/>
      <c r="E15" s="68"/>
      <c r="F15" s="69"/>
      <c r="G15" s="66"/>
      <c r="H15" s="70"/>
      <c r="I15" s="71"/>
      <c r="J15" s="71"/>
      <c r="K15" s="34" t="s">
        <v>65</v>
      </c>
      <c r="L15" s="78">
        <v>27</v>
      </c>
      <c r="M15" s="78"/>
      <c r="N15" s="73"/>
      <c r="O15" s="80" t="s">
        <v>438</v>
      </c>
      <c r="P15" s="82">
        <v>43649.92030092593</v>
      </c>
      <c r="Q15" s="80" t="s">
        <v>442</v>
      </c>
      <c r="R15" s="80"/>
      <c r="S15" s="80"/>
      <c r="T15" s="80" t="s">
        <v>679</v>
      </c>
      <c r="U15" s="80"/>
      <c r="V15" s="84" t="s">
        <v>873</v>
      </c>
      <c r="W15" s="82">
        <v>43649.92030092593</v>
      </c>
      <c r="X15" s="86">
        <v>43649</v>
      </c>
      <c r="Y15" s="88" t="s">
        <v>950</v>
      </c>
      <c r="Z15" s="84" t="s">
        <v>1150</v>
      </c>
      <c r="AA15" s="80"/>
      <c r="AB15" s="80"/>
      <c r="AC15" s="88" t="s">
        <v>1354</v>
      </c>
      <c r="AD15" s="80"/>
      <c r="AE15" s="80" t="b">
        <v>0</v>
      </c>
      <c r="AF15" s="80">
        <v>0</v>
      </c>
      <c r="AG15" s="88" t="s">
        <v>1557</v>
      </c>
      <c r="AH15" s="80" t="b">
        <v>0</v>
      </c>
      <c r="AI15" s="80" t="s">
        <v>1573</v>
      </c>
      <c r="AJ15" s="80"/>
      <c r="AK15" s="88" t="s">
        <v>1557</v>
      </c>
      <c r="AL15" s="80" t="b">
        <v>0</v>
      </c>
      <c r="AM15" s="80">
        <v>3</v>
      </c>
      <c r="AN15" s="88" t="s">
        <v>1353</v>
      </c>
      <c r="AO15" s="80" t="s">
        <v>1594</v>
      </c>
      <c r="AP15" s="80" t="b">
        <v>0</v>
      </c>
      <c r="AQ15" s="88" t="s">
        <v>1353</v>
      </c>
      <c r="AR15" s="80" t="s">
        <v>210</v>
      </c>
      <c r="AS15" s="80">
        <v>0</v>
      </c>
      <c r="AT15" s="80">
        <v>0</v>
      </c>
      <c r="AU15" s="80"/>
      <c r="AV15" s="80"/>
      <c r="AW15" s="80"/>
      <c r="AX15" s="80"/>
      <c r="AY15" s="80"/>
      <c r="AZ15" s="80"/>
      <c r="BA15" s="80"/>
      <c r="BB15" s="80"/>
      <c r="BC15">
        <v>1</v>
      </c>
      <c r="BD15" s="79" t="str">
        <f>REPLACE(INDEX(GroupVertices[Group],MATCH(Edges24[[#This Row],[Vertex 1]],GroupVertices[Vertex],0)),1,1,"")</f>
        <v>10</v>
      </c>
      <c r="BE15" s="79" t="str">
        <f>REPLACE(INDEX(GroupVertices[Group],MATCH(Edges24[[#This Row],[Vertex 2]],GroupVertices[Vertex],0)),1,1,"")</f>
        <v>10</v>
      </c>
      <c r="BF15" s="48"/>
      <c r="BG15" s="49"/>
      <c r="BH15" s="48"/>
      <c r="BI15" s="49"/>
      <c r="BJ15" s="48"/>
      <c r="BK15" s="49"/>
      <c r="BL15" s="48"/>
      <c r="BM15" s="49"/>
      <c r="BN15" s="48"/>
    </row>
    <row r="16" spans="1:66" ht="15">
      <c r="A16" s="65" t="s">
        <v>261</v>
      </c>
      <c r="B16" s="65" t="s">
        <v>261</v>
      </c>
      <c r="C16" s="66"/>
      <c r="D16" s="67"/>
      <c r="E16" s="68"/>
      <c r="F16" s="69"/>
      <c r="G16" s="66"/>
      <c r="H16" s="70"/>
      <c r="I16" s="71"/>
      <c r="J16" s="71"/>
      <c r="K16" s="34" t="s">
        <v>65</v>
      </c>
      <c r="L16" s="78">
        <v>29</v>
      </c>
      <c r="M16" s="78"/>
      <c r="N16" s="73"/>
      <c r="O16" s="80" t="s">
        <v>210</v>
      </c>
      <c r="P16" s="82">
        <v>43650.003842592596</v>
      </c>
      <c r="Q16" s="80" t="s">
        <v>450</v>
      </c>
      <c r="R16" s="84" t="s">
        <v>559</v>
      </c>
      <c r="S16" s="80" t="s">
        <v>636</v>
      </c>
      <c r="T16" s="80" t="s">
        <v>689</v>
      </c>
      <c r="U16" s="80"/>
      <c r="V16" s="84" t="s">
        <v>874</v>
      </c>
      <c r="W16" s="82">
        <v>43650.003842592596</v>
      </c>
      <c r="X16" s="86">
        <v>43650</v>
      </c>
      <c r="Y16" s="88" t="s">
        <v>951</v>
      </c>
      <c r="Z16" s="84" t="s">
        <v>1151</v>
      </c>
      <c r="AA16" s="80"/>
      <c r="AB16" s="80"/>
      <c r="AC16" s="88" t="s">
        <v>1355</v>
      </c>
      <c r="AD16" s="80"/>
      <c r="AE16" s="80" t="b">
        <v>0</v>
      </c>
      <c r="AF16" s="80">
        <v>0</v>
      </c>
      <c r="AG16" s="88" t="s">
        <v>1557</v>
      </c>
      <c r="AH16" s="80" t="b">
        <v>0</v>
      </c>
      <c r="AI16" s="80" t="s">
        <v>1573</v>
      </c>
      <c r="AJ16" s="80"/>
      <c r="AK16" s="88" t="s">
        <v>1557</v>
      </c>
      <c r="AL16" s="80" t="b">
        <v>0</v>
      </c>
      <c r="AM16" s="80">
        <v>0</v>
      </c>
      <c r="AN16" s="88" t="s">
        <v>1557</v>
      </c>
      <c r="AO16" s="80" t="s">
        <v>1591</v>
      </c>
      <c r="AP16" s="80" t="b">
        <v>0</v>
      </c>
      <c r="AQ16" s="88" t="s">
        <v>1355</v>
      </c>
      <c r="AR16" s="80" t="s">
        <v>210</v>
      </c>
      <c r="AS16" s="80">
        <v>0</v>
      </c>
      <c r="AT16" s="80">
        <v>0</v>
      </c>
      <c r="AU16" s="80"/>
      <c r="AV16" s="80"/>
      <c r="AW16" s="80"/>
      <c r="AX16" s="80"/>
      <c r="AY16" s="80"/>
      <c r="AZ16" s="80"/>
      <c r="BA16" s="80"/>
      <c r="BB16" s="80"/>
      <c r="BC16">
        <v>1</v>
      </c>
      <c r="BD16" s="79" t="str">
        <f>REPLACE(INDEX(GroupVertices[Group],MATCH(Edges24[[#This Row],[Vertex 1]],GroupVertices[Vertex],0)),1,1,"")</f>
        <v>2</v>
      </c>
      <c r="BE16" s="79" t="str">
        <f>REPLACE(INDEX(GroupVertices[Group],MATCH(Edges24[[#This Row],[Vertex 2]],GroupVertices[Vertex],0)),1,1,"")</f>
        <v>2</v>
      </c>
      <c r="BF16" s="48">
        <v>0</v>
      </c>
      <c r="BG16" s="49">
        <v>0</v>
      </c>
      <c r="BH16" s="48">
        <v>1</v>
      </c>
      <c r="BI16" s="49">
        <v>3.125</v>
      </c>
      <c r="BJ16" s="48">
        <v>0</v>
      </c>
      <c r="BK16" s="49">
        <v>0</v>
      </c>
      <c r="BL16" s="48">
        <v>31</v>
      </c>
      <c r="BM16" s="49">
        <v>96.875</v>
      </c>
      <c r="BN16" s="48">
        <v>32</v>
      </c>
    </row>
    <row r="17" spans="1:66" ht="15">
      <c r="A17" s="65" t="s">
        <v>262</v>
      </c>
      <c r="B17" s="65" t="s">
        <v>343</v>
      </c>
      <c r="C17" s="66"/>
      <c r="D17" s="67"/>
      <c r="E17" s="68"/>
      <c r="F17" s="69"/>
      <c r="G17" s="66"/>
      <c r="H17" s="70"/>
      <c r="I17" s="71"/>
      <c r="J17" s="71"/>
      <c r="K17" s="34" t="s">
        <v>65</v>
      </c>
      <c r="L17" s="78">
        <v>30</v>
      </c>
      <c r="M17" s="78"/>
      <c r="N17" s="73"/>
      <c r="O17" s="80" t="s">
        <v>438</v>
      </c>
      <c r="P17" s="82">
        <v>43650.06711805556</v>
      </c>
      <c r="Q17" s="80" t="s">
        <v>451</v>
      </c>
      <c r="R17" s="80" t="s">
        <v>560</v>
      </c>
      <c r="S17" s="80" t="s">
        <v>637</v>
      </c>
      <c r="T17" s="80"/>
      <c r="U17" s="80"/>
      <c r="V17" s="84" t="s">
        <v>875</v>
      </c>
      <c r="W17" s="82">
        <v>43650.06711805556</v>
      </c>
      <c r="X17" s="86">
        <v>43650</v>
      </c>
      <c r="Y17" s="88" t="s">
        <v>952</v>
      </c>
      <c r="Z17" s="84" t="s">
        <v>1152</v>
      </c>
      <c r="AA17" s="80"/>
      <c r="AB17" s="80"/>
      <c r="AC17" s="88" t="s">
        <v>1356</v>
      </c>
      <c r="AD17" s="80"/>
      <c r="AE17" s="80" t="b">
        <v>0</v>
      </c>
      <c r="AF17" s="80">
        <v>0</v>
      </c>
      <c r="AG17" s="88" t="s">
        <v>1557</v>
      </c>
      <c r="AH17" s="80" t="b">
        <v>0</v>
      </c>
      <c r="AI17" s="80" t="s">
        <v>1573</v>
      </c>
      <c r="AJ17" s="80"/>
      <c r="AK17" s="88" t="s">
        <v>1557</v>
      </c>
      <c r="AL17" s="80" t="b">
        <v>0</v>
      </c>
      <c r="AM17" s="80">
        <v>16</v>
      </c>
      <c r="AN17" s="88" t="s">
        <v>1501</v>
      </c>
      <c r="AO17" s="80" t="s">
        <v>1589</v>
      </c>
      <c r="AP17" s="80" t="b">
        <v>0</v>
      </c>
      <c r="AQ17" s="88" t="s">
        <v>1501</v>
      </c>
      <c r="AR17" s="80" t="s">
        <v>210</v>
      </c>
      <c r="AS17" s="80">
        <v>0</v>
      </c>
      <c r="AT17" s="80">
        <v>0</v>
      </c>
      <c r="AU17" s="80"/>
      <c r="AV17" s="80"/>
      <c r="AW17" s="80"/>
      <c r="AX17" s="80"/>
      <c r="AY17" s="80"/>
      <c r="AZ17" s="80"/>
      <c r="BA17" s="80"/>
      <c r="BB17" s="80"/>
      <c r="BC17">
        <v>1</v>
      </c>
      <c r="BD17" s="79" t="str">
        <f>REPLACE(INDEX(GroupVertices[Group],MATCH(Edges24[[#This Row],[Vertex 1]],GroupVertices[Vertex],0)),1,1,"")</f>
        <v>3</v>
      </c>
      <c r="BE17" s="79" t="str">
        <f>REPLACE(INDEX(GroupVertices[Group],MATCH(Edges24[[#This Row],[Vertex 2]],GroupVertices[Vertex],0)),1,1,"")</f>
        <v>3</v>
      </c>
      <c r="BF17" s="48">
        <v>1</v>
      </c>
      <c r="BG17" s="49">
        <v>3.7037037037037037</v>
      </c>
      <c r="BH17" s="48">
        <v>0</v>
      </c>
      <c r="BI17" s="49">
        <v>0</v>
      </c>
      <c r="BJ17" s="48">
        <v>0</v>
      </c>
      <c r="BK17" s="49">
        <v>0</v>
      </c>
      <c r="BL17" s="48">
        <v>26</v>
      </c>
      <c r="BM17" s="49">
        <v>96.29629629629629</v>
      </c>
      <c r="BN17" s="48">
        <v>27</v>
      </c>
    </row>
    <row r="18" spans="1:66" ht="15">
      <c r="A18" s="65" t="s">
        <v>263</v>
      </c>
      <c r="B18" s="65" t="s">
        <v>342</v>
      </c>
      <c r="C18" s="66"/>
      <c r="D18" s="67"/>
      <c r="E18" s="68"/>
      <c r="F18" s="69"/>
      <c r="G18" s="66"/>
      <c r="H18" s="70"/>
      <c r="I18" s="71"/>
      <c r="J18" s="71"/>
      <c r="K18" s="34" t="s">
        <v>65</v>
      </c>
      <c r="L18" s="78">
        <v>31</v>
      </c>
      <c r="M18" s="78"/>
      <c r="N18" s="73"/>
      <c r="O18" s="80" t="s">
        <v>438</v>
      </c>
      <c r="P18" s="82">
        <v>43650.06783564815</v>
      </c>
      <c r="Q18" s="80" t="s">
        <v>452</v>
      </c>
      <c r="R18" s="84" t="s">
        <v>561</v>
      </c>
      <c r="S18" s="80" t="s">
        <v>638</v>
      </c>
      <c r="T18" s="80"/>
      <c r="U18" s="80"/>
      <c r="V18" s="84" t="s">
        <v>876</v>
      </c>
      <c r="W18" s="82">
        <v>43650.06783564815</v>
      </c>
      <c r="X18" s="86">
        <v>43650</v>
      </c>
      <c r="Y18" s="88" t="s">
        <v>953</v>
      </c>
      <c r="Z18" s="84" t="s">
        <v>1153</v>
      </c>
      <c r="AA18" s="80"/>
      <c r="AB18" s="80"/>
      <c r="AC18" s="88" t="s">
        <v>1357</v>
      </c>
      <c r="AD18" s="80"/>
      <c r="AE18" s="80" t="b">
        <v>0</v>
      </c>
      <c r="AF18" s="80">
        <v>0</v>
      </c>
      <c r="AG18" s="88" t="s">
        <v>1557</v>
      </c>
      <c r="AH18" s="80" t="b">
        <v>0</v>
      </c>
      <c r="AI18" s="80" t="s">
        <v>1573</v>
      </c>
      <c r="AJ18" s="80"/>
      <c r="AK18" s="88" t="s">
        <v>1557</v>
      </c>
      <c r="AL18" s="80" t="b">
        <v>0</v>
      </c>
      <c r="AM18" s="80">
        <v>6</v>
      </c>
      <c r="AN18" s="88" t="s">
        <v>1489</v>
      </c>
      <c r="AO18" s="80" t="s">
        <v>1589</v>
      </c>
      <c r="AP18" s="80" t="b">
        <v>0</v>
      </c>
      <c r="AQ18" s="88" t="s">
        <v>1489</v>
      </c>
      <c r="AR18" s="80" t="s">
        <v>210</v>
      </c>
      <c r="AS18" s="80">
        <v>0</v>
      </c>
      <c r="AT18" s="80">
        <v>0</v>
      </c>
      <c r="AU18" s="80"/>
      <c r="AV18" s="80"/>
      <c r="AW18" s="80"/>
      <c r="AX18" s="80"/>
      <c r="AY18" s="80"/>
      <c r="AZ18" s="80"/>
      <c r="BA18" s="80"/>
      <c r="BB18" s="80"/>
      <c r="BC18">
        <v>1</v>
      </c>
      <c r="BD18" s="79" t="str">
        <f>REPLACE(INDEX(GroupVertices[Group],MATCH(Edges24[[#This Row],[Vertex 1]],GroupVertices[Vertex],0)),1,1,"")</f>
        <v>3</v>
      </c>
      <c r="BE18" s="79" t="str">
        <f>REPLACE(INDEX(GroupVertices[Group],MATCH(Edges24[[#This Row],[Vertex 2]],GroupVertices[Vertex],0)),1,1,"")</f>
        <v>3</v>
      </c>
      <c r="BF18" s="48"/>
      <c r="BG18" s="49"/>
      <c r="BH18" s="48"/>
      <c r="BI18" s="49"/>
      <c r="BJ18" s="48"/>
      <c r="BK18" s="49"/>
      <c r="BL18" s="48"/>
      <c r="BM18" s="49"/>
      <c r="BN18" s="48"/>
    </row>
    <row r="19" spans="1:66" ht="15">
      <c r="A19" s="65" t="s">
        <v>264</v>
      </c>
      <c r="B19" s="65" t="s">
        <v>343</v>
      </c>
      <c r="C19" s="66"/>
      <c r="D19" s="67"/>
      <c r="E19" s="68"/>
      <c r="F19" s="69"/>
      <c r="G19" s="66"/>
      <c r="H19" s="70"/>
      <c r="I19" s="71"/>
      <c r="J19" s="71"/>
      <c r="K19" s="34" t="s">
        <v>65</v>
      </c>
      <c r="L19" s="78">
        <v>33</v>
      </c>
      <c r="M19" s="78"/>
      <c r="N19" s="73"/>
      <c r="O19" s="80" t="s">
        <v>438</v>
      </c>
      <c r="P19" s="82">
        <v>43650.25072916667</v>
      </c>
      <c r="Q19" s="80" t="s">
        <v>453</v>
      </c>
      <c r="R19" s="84" t="s">
        <v>562</v>
      </c>
      <c r="S19" s="80" t="s">
        <v>639</v>
      </c>
      <c r="T19" s="80" t="s">
        <v>690</v>
      </c>
      <c r="U19" s="80"/>
      <c r="V19" s="84" t="s">
        <v>877</v>
      </c>
      <c r="W19" s="82">
        <v>43650.25072916667</v>
      </c>
      <c r="X19" s="86">
        <v>43650</v>
      </c>
      <c r="Y19" s="88" t="s">
        <v>954</v>
      </c>
      <c r="Z19" s="84" t="s">
        <v>1154</v>
      </c>
      <c r="AA19" s="80"/>
      <c r="AB19" s="80"/>
      <c r="AC19" s="88" t="s">
        <v>1358</v>
      </c>
      <c r="AD19" s="80"/>
      <c r="AE19" s="80" t="b">
        <v>0</v>
      </c>
      <c r="AF19" s="80">
        <v>0</v>
      </c>
      <c r="AG19" s="88" t="s">
        <v>1557</v>
      </c>
      <c r="AH19" s="80" t="b">
        <v>0</v>
      </c>
      <c r="AI19" s="80" t="s">
        <v>1573</v>
      </c>
      <c r="AJ19" s="80"/>
      <c r="AK19" s="88" t="s">
        <v>1557</v>
      </c>
      <c r="AL19" s="80" t="b">
        <v>0</v>
      </c>
      <c r="AM19" s="80">
        <v>7</v>
      </c>
      <c r="AN19" s="88" t="s">
        <v>1497</v>
      </c>
      <c r="AO19" s="80" t="s">
        <v>1595</v>
      </c>
      <c r="AP19" s="80" t="b">
        <v>0</v>
      </c>
      <c r="AQ19" s="88" t="s">
        <v>1497</v>
      </c>
      <c r="AR19" s="80" t="s">
        <v>210</v>
      </c>
      <c r="AS19" s="80">
        <v>0</v>
      </c>
      <c r="AT19" s="80">
        <v>0</v>
      </c>
      <c r="AU19" s="80"/>
      <c r="AV19" s="80"/>
      <c r="AW19" s="80"/>
      <c r="AX19" s="80"/>
      <c r="AY19" s="80"/>
      <c r="AZ19" s="80"/>
      <c r="BA19" s="80"/>
      <c r="BB19" s="80"/>
      <c r="BC19">
        <v>1</v>
      </c>
      <c r="BD19" s="79" t="str">
        <f>REPLACE(INDEX(GroupVertices[Group],MATCH(Edges24[[#This Row],[Vertex 1]],GroupVertices[Vertex],0)),1,1,"")</f>
        <v>3</v>
      </c>
      <c r="BE19" s="79" t="str">
        <f>REPLACE(INDEX(GroupVertices[Group],MATCH(Edges24[[#This Row],[Vertex 2]],GroupVertices[Vertex],0)),1,1,"")</f>
        <v>3</v>
      </c>
      <c r="BF19" s="48"/>
      <c r="BG19" s="49"/>
      <c r="BH19" s="48"/>
      <c r="BI19" s="49"/>
      <c r="BJ19" s="48"/>
      <c r="BK19" s="49"/>
      <c r="BL19" s="48"/>
      <c r="BM19" s="49"/>
      <c r="BN19" s="48"/>
    </row>
    <row r="20" spans="1:66" ht="15">
      <c r="A20" s="65" t="s">
        <v>265</v>
      </c>
      <c r="B20" s="65" t="s">
        <v>343</v>
      </c>
      <c r="C20" s="66"/>
      <c r="D20" s="67"/>
      <c r="E20" s="68"/>
      <c r="F20" s="69"/>
      <c r="G20" s="66"/>
      <c r="H20" s="70"/>
      <c r="I20" s="71"/>
      <c r="J20" s="71"/>
      <c r="K20" s="34" t="s">
        <v>65</v>
      </c>
      <c r="L20" s="78">
        <v>35</v>
      </c>
      <c r="M20" s="78"/>
      <c r="N20" s="73"/>
      <c r="O20" s="80" t="s">
        <v>438</v>
      </c>
      <c r="P20" s="82">
        <v>43650.25074074074</v>
      </c>
      <c r="Q20" s="80" t="s">
        <v>453</v>
      </c>
      <c r="R20" s="84" t="s">
        <v>562</v>
      </c>
      <c r="S20" s="80" t="s">
        <v>639</v>
      </c>
      <c r="T20" s="80" t="s">
        <v>690</v>
      </c>
      <c r="U20" s="80"/>
      <c r="V20" s="84" t="s">
        <v>878</v>
      </c>
      <c r="W20" s="82">
        <v>43650.25074074074</v>
      </c>
      <c r="X20" s="86">
        <v>43650</v>
      </c>
      <c r="Y20" s="88" t="s">
        <v>955</v>
      </c>
      <c r="Z20" s="84" t="s">
        <v>1155</v>
      </c>
      <c r="AA20" s="80"/>
      <c r="AB20" s="80"/>
      <c r="AC20" s="88" t="s">
        <v>1359</v>
      </c>
      <c r="AD20" s="80"/>
      <c r="AE20" s="80" t="b">
        <v>0</v>
      </c>
      <c r="AF20" s="80">
        <v>0</v>
      </c>
      <c r="AG20" s="88" t="s">
        <v>1557</v>
      </c>
      <c r="AH20" s="80" t="b">
        <v>0</v>
      </c>
      <c r="AI20" s="80" t="s">
        <v>1573</v>
      </c>
      <c r="AJ20" s="80"/>
      <c r="AK20" s="88" t="s">
        <v>1557</v>
      </c>
      <c r="AL20" s="80" t="b">
        <v>0</v>
      </c>
      <c r="AM20" s="80">
        <v>7</v>
      </c>
      <c r="AN20" s="88" t="s">
        <v>1497</v>
      </c>
      <c r="AO20" s="80" t="s">
        <v>1596</v>
      </c>
      <c r="AP20" s="80" t="b">
        <v>0</v>
      </c>
      <c r="AQ20" s="88" t="s">
        <v>1497</v>
      </c>
      <c r="AR20" s="80" t="s">
        <v>210</v>
      </c>
      <c r="AS20" s="80">
        <v>0</v>
      </c>
      <c r="AT20" s="80">
        <v>0</v>
      </c>
      <c r="AU20" s="80"/>
      <c r="AV20" s="80"/>
      <c r="AW20" s="80"/>
      <c r="AX20" s="80"/>
      <c r="AY20" s="80"/>
      <c r="AZ20" s="80"/>
      <c r="BA20" s="80"/>
      <c r="BB20" s="80"/>
      <c r="BC20">
        <v>2</v>
      </c>
      <c r="BD20" s="79" t="str">
        <f>REPLACE(INDEX(GroupVertices[Group],MATCH(Edges24[[#This Row],[Vertex 1]],GroupVertices[Vertex],0)),1,1,"")</f>
        <v>3</v>
      </c>
      <c r="BE20" s="79" t="str">
        <f>REPLACE(INDEX(GroupVertices[Group],MATCH(Edges24[[#This Row],[Vertex 2]],GroupVertices[Vertex],0)),1,1,"")</f>
        <v>3</v>
      </c>
      <c r="BF20" s="48"/>
      <c r="BG20" s="49"/>
      <c r="BH20" s="48"/>
      <c r="BI20" s="49"/>
      <c r="BJ20" s="48"/>
      <c r="BK20" s="49"/>
      <c r="BL20" s="48"/>
      <c r="BM20" s="49"/>
      <c r="BN20" s="48"/>
    </row>
    <row r="21" spans="1:66" ht="15">
      <c r="A21" s="65" t="s">
        <v>265</v>
      </c>
      <c r="B21" s="65" t="s">
        <v>343</v>
      </c>
      <c r="C21" s="66"/>
      <c r="D21" s="67"/>
      <c r="E21" s="68"/>
      <c r="F21" s="69"/>
      <c r="G21" s="66"/>
      <c r="H21" s="70"/>
      <c r="I21" s="71"/>
      <c r="J21" s="71"/>
      <c r="K21" s="34" t="s">
        <v>65</v>
      </c>
      <c r="L21" s="78">
        <v>37</v>
      </c>
      <c r="M21" s="78"/>
      <c r="N21" s="73"/>
      <c r="O21" s="80" t="s">
        <v>438</v>
      </c>
      <c r="P21" s="82">
        <v>43650.25079861111</v>
      </c>
      <c r="Q21" s="80" t="s">
        <v>454</v>
      </c>
      <c r="R21" s="84" t="s">
        <v>563</v>
      </c>
      <c r="S21" s="80" t="s">
        <v>640</v>
      </c>
      <c r="T21" s="80" t="s">
        <v>691</v>
      </c>
      <c r="U21" s="80"/>
      <c r="V21" s="84" t="s">
        <v>878</v>
      </c>
      <c r="W21" s="82">
        <v>43650.25079861111</v>
      </c>
      <c r="X21" s="86">
        <v>43650</v>
      </c>
      <c r="Y21" s="88" t="s">
        <v>956</v>
      </c>
      <c r="Z21" s="84" t="s">
        <v>1156</v>
      </c>
      <c r="AA21" s="80"/>
      <c r="AB21" s="80"/>
      <c r="AC21" s="88" t="s">
        <v>1360</v>
      </c>
      <c r="AD21" s="80"/>
      <c r="AE21" s="80" t="b">
        <v>0</v>
      </c>
      <c r="AF21" s="80">
        <v>0</v>
      </c>
      <c r="AG21" s="88" t="s">
        <v>1557</v>
      </c>
      <c r="AH21" s="80" t="b">
        <v>0</v>
      </c>
      <c r="AI21" s="80" t="s">
        <v>1573</v>
      </c>
      <c r="AJ21" s="80"/>
      <c r="AK21" s="88" t="s">
        <v>1557</v>
      </c>
      <c r="AL21" s="80" t="b">
        <v>0</v>
      </c>
      <c r="AM21" s="80">
        <v>5</v>
      </c>
      <c r="AN21" s="88" t="s">
        <v>1507</v>
      </c>
      <c r="AO21" s="80" t="s">
        <v>1596</v>
      </c>
      <c r="AP21" s="80" t="b">
        <v>0</v>
      </c>
      <c r="AQ21" s="88" t="s">
        <v>1507</v>
      </c>
      <c r="AR21" s="80" t="s">
        <v>210</v>
      </c>
      <c r="AS21" s="80">
        <v>0</v>
      </c>
      <c r="AT21" s="80">
        <v>0</v>
      </c>
      <c r="AU21" s="80"/>
      <c r="AV21" s="80"/>
      <c r="AW21" s="80"/>
      <c r="AX21" s="80"/>
      <c r="AY21" s="80"/>
      <c r="AZ21" s="80"/>
      <c r="BA21" s="80"/>
      <c r="BB21" s="80"/>
      <c r="BC21">
        <v>2</v>
      </c>
      <c r="BD21" s="79" t="str">
        <f>REPLACE(INDEX(GroupVertices[Group],MATCH(Edges24[[#This Row],[Vertex 1]],GroupVertices[Vertex],0)),1,1,"")</f>
        <v>3</v>
      </c>
      <c r="BE21" s="79" t="str">
        <f>REPLACE(INDEX(GroupVertices[Group],MATCH(Edges24[[#This Row],[Vertex 2]],GroupVertices[Vertex],0)),1,1,"")</f>
        <v>3</v>
      </c>
      <c r="BF21" s="48">
        <v>0</v>
      </c>
      <c r="BG21" s="49">
        <v>0</v>
      </c>
      <c r="BH21" s="48">
        <v>0</v>
      </c>
      <c r="BI21" s="49">
        <v>0</v>
      </c>
      <c r="BJ21" s="48">
        <v>0</v>
      </c>
      <c r="BK21" s="49">
        <v>0</v>
      </c>
      <c r="BL21" s="48">
        <v>24</v>
      </c>
      <c r="BM21" s="49">
        <v>100</v>
      </c>
      <c r="BN21" s="48">
        <v>24</v>
      </c>
    </row>
    <row r="22" spans="1:66" ht="15">
      <c r="A22" s="65" t="s">
        <v>266</v>
      </c>
      <c r="B22" s="65" t="s">
        <v>343</v>
      </c>
      <c r="C22" s="66"/>
      <c r="D22" s="67"/>
      <c r="E22" s="68"/>
      <c r="F22" s="69"/>
      <c r="G22" s="66"/>
      <c r="H22" s="70"/>
      <c r="I22" s="71"/>
      <c r="J22" s="71"/>
      <c r="K22" s="34" t="s">
        <v>65</v>
      </c>
      <c r="L22" s="78">
        <v>38</v>
      </c>
      <c r="M22" s="78"/>
      <c r="N22" s="73"/>
      <c r="O22" s="80" t="s">
        <v>438</v>
      </c>
      <c r="P22" s="82">
        <v>43650.28644675926</v>
      </c>
      <c r="Q22" s="80" t="s">
        <v>455</v>
      </c>
      <c r="R22" s="84" t="s">
        <v>564</v>
      </c>
      <c r="S22" s="80" t="s">
        <v>641</v>
      </c>
      <c r="T22" s="80" t="s">
        <v>692</v>
      </c>
      <c r="U22" s="80"/>
      <c r="V22" s="84" t="s">
        <v>879</v>
      </c>
      <c r="W22" s="82">
        <v>43650.28644675926</v>
      </c>
      <c r="X22" s="86">
        <v>43650</v>
      </c>
      <c r="Y22" s="88" t="s">
        <v>957</v>
      </c>
      <c r="Z22" s="84" t="s">
        <v>1157</v>
      </c>
      <c r="AA22" s="80"/>
      <c r="AB22" s="80"/>
      <c r="AC22" s="88" t="s">
        <v>1361</v>
      </c>
      <c r="AD22" s="80"/>
      <c r="AE22" s="80" t="b">
        <v>0</v>
      </c>
      <c r="AF22" s="80">
        <v>0</v>
      </c>
      <c r="AG22" s="88" t="s">
        <v>1557</v>
      </c>
      <c r="AH22" s="80" t="b">
        <v>0</v>
      </c>
      <c r="AI22" s="80" t="s">
        <v>1575</v>
      </c>
      <c r="AJ22" s="80"/>
      <c r="AK22" s="88" t="s">
        <v>1557</v>
      </c>
      <c r="AL22" s="80" t="b">
        <v>0</v>
      </c>
      <c r="AM22" s="80">
        <v>5</v>
      </c>
      <c r="AN22" s="88" t="s">
        <v>1509</v>
      </c>
      <c r="AO22" s="80" t="s">
        <v>1597</v>
      </c>
      <c r="AP22" s="80" t="b">
        <v>0</v>
      </c>
      <c r="AQ22" s="88" t="s">
        <v>1509</v>
      </c>
      <c r="AR22" s="80" t="s">
        <v>210</v>
      </c>
      <c r="AS22" s="80">
        <v>0</v>
      </c>
      <c r="AT22" s="80">
        <v>0</v>
      </c>
      <c r="AU22" s="80"/>
      <c r="AV22" s="80"/>
      <c r="AW22" s="80"/>
      <c r="AX22" s="80"/>
      <c r="AY22" s="80"/>
      <c r="AZ22" s="80"/>
      <c r="BA22" s="80"/>
      <c r="BB22" s="80"/>
      <c r="BC22">
        <v>2</v>
      </c>
      <c r="BD22" s="79" t="str">
        <f>REPLACE(INDEX(GroupVertices[Group],MATCH(Edges24[[#This Row],[Vertex 1]],GroupVertices[Vertex],0)),1,1,"")</f>
        <v>3</v>
      </c>
      <c r="BE22" s="79" t="str">
        <f>REPLACE(INDEX(GroupVertices[Group],MATCH(Edges24[[#This Row],[Vertex 2]],GroupVertices[Vertex],0)),1,1,"")</f>
        <v>3</v>
      </c>
      <c r="BF22" s="48">
        <v>0</v>
      </c>
      <c r="BG22" s="49">
        <v>0</v>
      </c>
      <c r="BH22" s="48">
        <v>1</v>
      </c>
      <c r="BI22" s="49">
        <v>4.761904761904762</v>
      </c>
      <c r="BJ22" s="48">
        <v>0</v>
      </c>
      <c r="BK22" s="49">
        <v>0</v>
      </c>
      <c r="BL22" s="48">
        <v>20</v>
      </c>
      <c r="BM22" s="49">
        <v>95.23809523809524</v>
      </c>
      <c r="BN22" s="48">
        <v>21</v>
      </c>
    </row>
    <row r="23" spans="1:66" ht="15">
      <c r="A23" s="65" t="s">
        <v>266</v>
      </c>
      <c r="B23" s="65" t="s">
        <v>343</v>
      </c>
      <c r="C23" s="66"/>
      <c r="D23" s="67"/>
      <c r="E23" s="68"/>
      <c r="F23" s="69"/>
      <c r="G23" s="66"/>
      <c r="H23" s="70"/>
      <c r="I23" s="71"/>
      <c r="J23" s="71"/>
      <c r="K23" s="34" t="s">
        <v>65</v>
      </c>
      <c r="L23" s="78">
        <v>39</v>
      </c>
      <c r="M23" s="78"/>
      <c r="N23" s="73"/>
      <c r="O23" s="80" t="s">
        <v>438</v>
      </c>
      <c r="P23" s="82">
        <v>43650.29043981482</v>
      </c>
      <c r="Q23" s="80" t="s">
        <v>456</v>
      </c>
      <c r="R23" s="84" t="s">
        <v>565</v>
      </c>
      <c r="S23" s="80" t="s">
        <v>642</v>
      </c>
      <c r="T23" s="80" t="s">
        <v>693</v>
      </c>
      <c r="U23" s="80"/>
      <c r="V23" s="84" t="s">
        <v>879</v>
      </c>
      <c r="W23" s="82">
        <v>43650.29043981482</v>
      </c>
      <c r="X23" s="86">
        <v>43650</v>
      </c>
      <c r="Y23" s="88" t="s">
        <v>958</v>
      </c>
      <c r="Z23" s="84" t="s">
        <v>1158</v>
      </c>
      <c r="AA23" s="80"/>
      <c r="AB23" s="80"/>
      <c r="AC23" s="88" t="s">
        <v>1362</v>
      </c>
      <c r="AD23" s="80"/>
      <c r="AE23" s="80" t="b">
        <v>0</v>
      </c>
      <c r="AF23" s="80">
        <v>0</v>
      </c>
      <c r="AG23" s="88" t="s">
        <v>1557</v>
      </c>
      <c r="AH23" s="80" t="b">
        <v>0</v>
      </c>
      <c r="AI23" s="80" t="s">
        <v>1575</v>
      </c>
      <c r="AJ23" s="80"/>
      <c r="AK23" s="88" t="s">
        <v>1557</v>
      </c>
      <c r="AL23" s="80" t="b">
        <v>0</v>
      </c>
      <c r="AM23" s="80">
        <v>6</v>
      </c>
      <c r="AN23" s="88" t="s">
        <v>1508</v>
      </c>
      <c r="AO23" s="80" t="s">
        <v>1597</v>
      </c>
      <c r="AP23" s="80" t="b">
        <v>0</v>
      </c>
      <c r="AQ23" s="88" t="s">
        <v>1508</v>
      </c>
      <c r="AR23" s="80" t="s">
        <v>210</v>
      </c>
      <c r="AS23" s="80">
        <v>0</v>
      </c>
      <c r="AT23" s="80">
        <v>0</v>
      </c>
      <c r="AU23" s="80"/>
      <c r="AV23" s="80"/>
      <c r="AW23" s="80"/>
      <c r="AX23" s="80"/>
      <c r="AY23" s="80"/>
      <c r="AZ23" s="80"/>
      <c r="BA23" s="80"/>
      <c r="BB23" s="80"/>
      <c r="BC23">
        <v>2</v>
      </c>
      <c r="BD23" s="79" t="str">
        <f>REPLACE(INDEX(GroupVertices[Group],MATCH(Edges24[[#This Row],[Vertex 1]],GroupVertices[Vertex],0)),1,1,"")</f>
        <v>3</v>
      </c>
      <c r="BE23" s="79" t="str">
        <f>REPLACE(INDEX(GroupVertices[Group],MATCH(Edges24[[#This Row],[Vertex 2]],GroupVertices[Vertex],0)),1,1,"")</f>
        <v>3</v>
      </c>
      <c r="BF23" s="48">
        <v>0</v>
      </c>
      <c r="BG23" s="49">
        <v>0</v>
      </c>
      <c r="BH23" s="48">
        <v>1</v>
      </c>
      <c r="BI23" s="49">
        <v>4.761904761904762</v>
      </c>
      <c r="BJ23" s="48">
        <v>0</v>
      </c>
      <c r="BK23" s="49">
        <v>0</v>
      </c>
      <c r="BL23" s="48">
        <v>20</v>
      </c>
      <c r="BM23" s="49">
        <v>95.23809523809524</v>
      </c>
      <c r="BN23" s="48">
        <v>21</v>
      </c>
    </row>
    <row r="24" spans="1:66" ht="15">
      <c r="A24" s="65" t="s">
        <v>267</v>
      </c>
      <c r="B24" s="65" t="s">
        <v>267</v>
      </c>
      <c r="C24" s="66"/>
      <c r="D24" s="67"/>
      <c r="E24" s="68"/>
      <c r="F24" s="69"/>
      <c r="G24" s="66"/>
      <c r="H24" s="70"/>
      <c r="I24" s="71"/>
      <c r="J24" s="71"/>
      <c r="K24" s="34" t="s">
        <v>65</v>
      </c>
      <c r="L24" s="78">
        <v>40</v>
      </c>
      <c r="M24" s="78"/>
      <c r="N24" s="73"/>
      <c r="O24" s="80" t="s">
        <v>210</v>
      </c>
      <c r="P24" s="82">
        <v>43650.36362268519</v>
      </c>
      <c r="Q24" s="80" t="s">
        <v>457</v>
      </c>
      <c r="R24" s="84" t="s">
        <v>566</v>
      </c>
      <c r="S24" s="80" t="s">
        <v>643</v>
      </c>
      <c r="T24" s="80" t="s">
        <v>694</v>
      </c>
      <c r="U24" s="80"/>
      <c r="V24" s="84" t="s">
        <v>864</v>
      </c>
      <c r="W24" s="82">
        <v>43650.36362268519</v>
      </c>
      <c r="X24" s="86">
        <v>43650</v>
      </c>
      <c r="Y24" s="88" t="s">
        <v>959</v>
      </c>
      <c r="Z24" s="84" t="s">
        <v>1159</v>
      </c>
      <c r="AA24" s="80"/>
      <c r="AB24" s="80"/>
      <c r="AC24" s="88" t="s">
        <v>1363</v>
      </c>
      <c r="AD24" s="80"/>
      <c r="AE24" s="80" t="b">
        <v>0</v>
      </c>
      <c r="AF24" s="80">
        <v>0</v>
      </c>
      <c r="AG24" s="88" t="s">
        <v>1557</v>
      </c>
      <c r="AH24" s="80" t="b">
        <v>0</v>
      </c>
      <c r="AI24" s="80" t="s">
        <v>1573</v>
      </c>
      <c r="AJ24" s="80"/>
      <c r="AK24" s="88" t="s">
        <v>1557</v>
      </c>
      <c r="AL24" s="80" t="b">
        <v>0</v>
      </c>
      <c r="AM24" s="80">
        <v>1</v>
      </c>
      <c r="AN24" s="88" t="s">
        <v>1557</v>
      </c>
      <c r="AO24" s="80" t="s">
        <v>1592</v>
      </c>
      <c r="AP24" s="80" t="b">
        <v>0</v>
      </c>
      <c r="AQ24" s="88" t="s">
        <v>1363</v>
      </c>
      <c r="AR24" s="80" t="s">
        <v>210</v>
      </c>
      <c r="AS24" s="80">
        <v>0</v>
      </c>
      <c r="AT24" s="80">
        <v>0</v>
      </c>
      <c r="AU24" s="80"/>
      <c r="AV24" s="80"/>
      <c r="AW24" s="80"/>
      <c r="AX24" s="80"/>
      <c r="AY24" s="80"/>
      <c r="AZ24" s="80"/>
      <c r="BA24" s="80"/>
      <c r="BB24" s="80"/>
      <c r="BC24">
        <v>1</v>
      </c>
      <c r="BD24" s="79" t="str">
        <f>REPLACE(INDEX(GroupVertices[Group],MATCH(Edges24[[#This Row],[Vertex 1]],GroupVertices[Vertex],0)),1,1,"")</f>
        <v>26</v>
      </c>
      <c r="BE24" s="79" t="str">
        <f>REPLACE(INDEX(GroupVertices[Group],MATCH(Edges24[[#This Row],[Vertex 2]],GroupVertices[Vertex],0)),1,1,"")</f>
        <v>26</v>
      </c>
      <c r="BF24" s="48">
        <v>0</v>
      </c>
      <c r="BG24" s="49">
        <v>0</v>
      </c>
      <c r="BH24" s="48">
        <v>0</v>
      </c>
      <c r="BI24" s="49">
        <v>0</v>
      </c>
      <c r="BJ24" s="48">
        <v>0</v>
      </c>
      <c r="BK24" s="49">
        <v>0</v>
      </c>
      <c r="BL24" s="48">
        <v>16</v>
      </c>
      <c r="BM24" s="49">
        <v>100</v>
      </c>
      <c r="BN24" s="48">
        <v>16</v>
      </c>
    </row>
    <row r="25" spans="1:66" ht="15">
      <c r="A25" s="65" t="s">
        <v>268</v>
      </c>
      <c r="B25" s="65" t="s">
        <v>267</v>
      </c>
      <c r="C25" s="66"/>
      <c r="D25" s="67"/>
      <c r="E25" s="68"/>
      <c r="F25" s="69"/>
      <c r="G25" s="66"/>
      <c r="H25" s="70"/>
      <c r="I25" s="71"/>
      <c r="J25" s="71"/>
      <c r="K25" s="34" t="s">
        <v>65</v>
      </c>
      <c r="L25" s="78">
        <v>41</v>
      </c>
      <c r="M25" s="78"/>
      <c r="N25" s="73"/>
      <c r="O25" s="80" t="s">
        <v>438</v>
      </c>
      <c r="P25" s="82">
        <v>43650.37144675926</v>
      </c>
      <c r="Q25" s="80" t="s">
        <v>457</v>
      </c>
      <c r="R25" s="80"/>
      <c r="S25" s="80"/>
      <c r="T25" s="80" t="s">
        <v>695</v>
      </c>
      <c r="U25" s="80"/>
      <c r="V25" s="84" t="s">
        <v>880</v>
      </c>
      <c r="W25" s="82">
        <v>43650.37144675926</v>
      </c>
      <c r="X25" s="86">
        <v>43650</v>
      </c>
      <c r="Y25" s="88" t="s">
        <v>960</v>
      </c>
      <c r="Z25" s="84" t="s">
        <v>1160</v>
      </c>
      <c r="AA25" s="80"/>
      <c r="AB25" s="80"/>
      <c r="AC25" s="88" t="s">
        <v>1364</v>
      </c>
      <c r="AD25" s="80"/>
      <c r="AE25" s="80" t="b">
        <v>0</v>
      </c>
      <c r="AF25" s="80">
        <v>0</v>
      </c>
      <c r="AG25" s="88" t="s">
        <v>1557</v>
      </c>
      <c r="AH25" s="80" t="b">
        <v>0</v>
      </c>
      <c r="AI25" s="80" t="s">
        <v>1573</v>
      </c>
      <c r="AJ25" s="80"/>
      <c r="AK25" s="88" t="s">
        <v>1557</v>
      </c>
      <c r="AL25" s="80" t="b">
        <v>0</v>
      </c>
      <c r="AM25" s="80">
        <v>1</v>
      </c>
      <c r="AN25" s="88" t="s">
        <v>1363</v>
      </c>
      <c r="AO25" s="80" t="s">
        <v>1598</v>
      </c>
      <c r="AP25" s="80" t="b">
        <v>0</v>
      </c>
      <c r="AQ25" s="88" t="s">
        <v>1363</v>
      </c>
      <c r="AR25" s="80" t="s">
        <v>210</v>
      </c>
      <c r="AS25" s="80">
        <v>0</v>
      </c>
      <c r="AT25" s="80">
        <v>0</v>
      </c>
      <c r="AU25" s="80"/>
      <c r="AV25" s="80"/>
      <c r="AW25" s="80"/>
      <c r="AX25" s="80"/>
      <c r="AY25" s="80"/>
      <c r="AZ25" s="80"/>
      <c r="BA25" s="80"/>
      <c r="BB25" s="80"/>
      <c r="BC25">
        <v>1</v>
      </c>
      <c r="BD25" s="79" t="str">
        <f>REPLACE(INDEX(GroupVertices[Group],MATCH(Edges24[[#This Row],[Vertex 1]],GroupVertices[Vertex],0)),1,1,"")</f>
        <v>26</v>
      </c>
      <c r="BE25" s="79" t="str">
        <f>REPLACE(INDEX(GroupVertices[Group],MATCH(Edges24[[#This Row],[Vertex 2]],GroupVertices[Vertex],0)),1,1,"")</f>
        <v>26</v>
      </c>
      <c r="BF25" s="48">
        <v>0</v>
      </c>
      <c r="BG25" s="49">
        <v>0</v>
      </c>
      <c r="BH25" s="48">
        <v>0</v>
      </c>
      <c r="BI25" s="49">
        <v>0</v>
      </c>
      <c r="BJ25" s="48">
        <v>0</v>
      </c>
      <c r="BK25" s="49">
        <v>0</v>
      </c>
      <c r="BL25" s="48">
        <v>16</v>
      </c>
      <c r="BM25" s="49">
        <v>100</v>
      </c>
      <c r="BN25" s="48">
        <v>16</v>
      </c>
    </row>
    <row r="26" spans="1:66" ht="15">
      <c r="A26" s="65" t="s">
        <v>269</v>
      </c>
      <c r="B26" s="65" t="s">
        <v>343</v>
      </c>
      <c r="C26" s="66"/>
      <c r="D26" s="67"/>
      <c r="E26" s="68"/>
      <c r="F26" s="69"/>
      <c r="G26" s="66"/>
      <c r="H26" s="70"/>
      <c r="I26" s="71"/>
      <c r="J26" s="71"/>
      <c r="K26" s="34" t="s">
        <v>65</v>
      </c>
      <c r="L26" s="78">
        <v>42</v>
      </c>
      <c r="M26" s="78"/>
      <c r="N26" s="73"/>
      <c r="O26" s="80" t="s">
        <v>438</v>
      </c>
      <c r="P26" s="82">
        <v>43650.488344907404</v>
      </c>
      <c r="Q26" s="80" t="s">
        <v>456</v>
      </c>
      <c r="R26" s="84" t="s">
        <v>565</v>
      </c>
      <c r="S26" s="80" t="s">
        <v>642</v>
      </c>
      <c r="T26" s="80" t="s">
        <v>693</v>
      </c>
      <c r="U26" s="80"/>
      <c r="V26" s="84" t="s">
        <v>864</v>
      </c>
      <c r="W26" s="82">
        <v>43650.488344907404</v>
      </c>
      <c r="X26" s="86">
        <v>43650</v>
      </c>
      <c r="Y26" s="88" t="s">
        <v>961</v>
      </c>
      <c r="Z26" s="84" t="s">
        <v>1161</v>
      </c>
      <c r="AA26" s="80"/>
      <c r="AB26" s="80"/>
      <c r="AC26" s="88" t="s">
        <v>1365</v>
      </c>
      <c r="AD26" s="80"/>
      <c r="AE26" s="80" t="b">
        <v>0</v>
      </c>
      <c r="AF26" s="80">
        <v>0</v>
      </c>
      <c r="AG26" s="88" t="s">
        <v>1557</v>
      </c>
      <c r="AH26" s="80" t="b">
        <v>0</v>
      </c>
      <c r="AI26" s="80" t="s">
        <v>1575</v>
      </c>
      <c r="AJ26" s="80"/>
      <c r="AK26" s="88" t="s">
        <v>1557</v>
      </c>
      <c r="AL26" s="80" t="b">
        <v>0</v>
      </c>
      <c r="AM26" s="80">
        <v>6</v>
      </c>
      <c r="AN26" s="88" t="s">
        <v>1508</v>
      </c>
      <c r="AO26" s="80" t="s">
        <v>1599</v>
      </c>
      <c r="AP26" s="80" t="b">
        <v>0</v>
      </c>
      <c r="AQ26" s="88" t="s">
        <v>1508</v>
      </c>
      <c r="AR26" s="80" t="s">
        <v>210</v>
      </c>
      <c r="AS26" s="80">
        <v>0</v>
      </c>
      <c r="AT26" s="80">
        <v>0</v>
      </c>
      <c r="AU26" s="80"/>
      <c r="AV26" s="80"/>
      <c r="AW26" s="80"/>
      <c r="AX26" s="80"/>
      <c r="AY26" s="80"/>
      <c r="AZ26" s="80"/>
      <c r="BA26" s="80"/>
      <c r="BB26" s="80"/>
      <c r="BC26">
        <v>1</v>
      </c>
      <c r="BD26" s="79" t="str">
        <f>REPLACE(INDEX(GroupVertices[Group],MATCH(Edges24[[#This Row],[Vertex 1]],GroupVertices[Vertex],0)),1,1,"")</f>
        <v>3</v>
      </c>
      <c r="BE26" s="79" t="str">
        <f>REPLACE(INDEX(GroupVertices[Group],MATCH(Edges24[[#This Row],[Vertex 2]],GroupVertices[Vertex],0)),1,1,"")</f>
        <v>3</v>
      </c>
      <c r="BF26" s="48">
        <v>0</v>
      </c>
      <c r="BG26" s="49">
        <v>0</v>
      </c>
      <c r="BH26" s="48">
        <v>1</v>
      </c>
      <c r="BI26" s="49">
        <v>4.761904761904762</v>
      </c>
      <c r="BJ26" s="48">
        <v>0</v>
      </c>
      <c r="BK26" s="49">
        <v>0</v>
      </c>
      <c r="BL26" s="48">
        <v>20</v>
      </c>
      <c r="BM26" s="49">
        <v>95.23809523809524</v>
      </c>
      <c r="BN26" s="48">
        <v>21</v>
      </c>
    </row>
    <row r="27" spans="1:66" ht="15">
      <c r="A27" s="65" t="s">
        <v>270</v>
      </c>
      <c r="B27" s="65" t="s">
        <v>270</v>
      </c>
      <c r="C27" s="66"/>
      <c r="D27" s="67"/>
      <c r="E27" s="68"/>
      <c r="F27" s="69"/>
      <c r="G27" s="66"/>
      <c r="H27" s="70"/>
      <c r="I27" s="71"/>
      <c r="J27" s="71"/>
      <c r="K27" s="34" t="s">
        <v>65</v>
      </c>
      <c r="L27" s="78">
        <v>43</v>
      </c>
      <c r="M27" s="78"/>
      <c r="N27" s="73"/>
      <c r="O27" s="80" t="s">
        <v>210</v>
      </c>
      <c r="P27" s="82">
        <v>43649.09847222222</v>
      </c>
      <c r="Q27" s="80" t="s">
        <v>441</v>
      </c>
      <c r="R27" s="84" t="s">
        <v>555</v>
      </c>
      <c r="S27" s="80" t="s">
        <v>633</v>
      </c>
      <c r="T27" s="80" t="s">
        <v>696</v>
      </c>
      <c r="U27" s="80"/>
      <c r="V27" s="84" t="s">
        <v>881</v>
      </c>
      <c r="W27" s="82">
        <v>43649.09847222222</v>
      </c>
      <c r="X27" s="86">
        <v>43649</v>
      </c>
      <c r="Y27" s="88" t="s">
        <v>962</v>
      </c>
      <c r="Z27" s="84" t="s">
        <v>1162</v>
      </c>
      <c r="AA27" s="80"/>
      <c r="AB27" s="80"/>
      <c r="AC27" s="88" t="s">
        <v>1366</v>
      </c>
      <c r="AD27" s="80"/>
      <c r="AE27" s="80" t="b">
        <v>0</v>
      </c>
      <c r="AF27" s="80">
        <v>0</v>
      </c>
      <c r="AG27" s="88" t="s">
        <v>1557</v>
      </c>
      <c r="AH27" s="80" t="b">
        <v>0</v>
      </c>
      <c r="AI27" s="80" t="s">
        <v>1573</v>
      </c>
      <c r="AJ27" s="80"/>
      <c r="AK27" s="88" t="s">
        <v>1557</v>
      </c>
      <c r="AL27" s="80" t="b">
        <v>0</v>
      </c>
      <c r="AM27" s="80">
        <v>1</v>
      </c>
      <c r="AN27" s="88" t="s">
        <v>1557</v>
      </c>
      <c r="AO27" s="80" t="s">
        <v>1590</v>
      </c>
      <c r="AP27" s="80" t="b">
        <v>0</v>
      </c>
      <c r="AQ27" s="88" t="s">
        <v>1366</v>
      </c>
      <c r="AR27" s="80" t="s">
        <v>210</v>
      </c>
      <c r="AS27" s="80">
        <v>0</v>
      </c>
      <c r="AT27" s="80">
        <v>0</v>
      </c>
      <c r="AU27" s="80"/>
      <c r="AV27" s="80"/>
      <c r="AW27" s="80"/>
      <c r="AX27" s="80"/>
      <c r="AY27" s="80"/>
      <c r="AZ27" s="80"/>
      <c r="BA27" s="80"/>
      <c r="BB27" s="80"/>
      <c r="BC27">
        <v>2</v>
      </c>
      <c r="BD27" s="79" t="str">
        <f>REPLACE(INDEX(GroupVertices[Group],MATCH(Edges24[[#This Row],[Vertex 1]],GroupVertices[Vertex],0)),1,1,"")</f>
        <v>29</v>
      </c>
      <c r="BE27" s="79" t="str">
        <f>REPLACE(INDEX(GroupVertices[Group],MATCH(Edges24[[#This Row],[Vertex 2]],GroupVertices[Vertex],0)),1,1,"")</f>
        <v>29</v>
      </c>
      <c r="BF27" s="48">
        <v>0</v>
      </c>
      <c r="BG27" s="49">
        <v>0</v>
      </c>
      <c r="BH27" s="48">
        <v>0</v>
      </c>
      <c r="BI27" s="49">
        <v>0</v>
      </c>
      <c r="BJ27" s="48">
        <v>0</v>
      </c>
      <c r="BK27" s="49">
        <v>0</v>
      </c>
      <c r="BL27" s="48">
        <v>20</v>
      </c>
      <c r="BM27" s="49">
        <v>100</v>
      </c>
      <c r="BN27" s="48">
        <v>20</v>
      </c>
    </row>
    <row r="28" spans="1:66" ht="15">
      <c r="A28" s="65" t="s">
        <v>270</v>
      </c>
      <c r="B28" s="65" t="s">
        <v>270</v>
      </c>
      <c r="C28" s="66"/>
      <c r="D28" s="67"/>
      <c r="E28" s="68"/>
      <c r="F28" s="69"/>
      <c r="G28" s="66"/>
      <c r="H28" s="70"/>
      <c r="I28" s="71"/>
      <c r="J28" s="71"/>
      <c r="K28" s="34" t="s">
        <v>65</v>
      </c>
      <c r="L28" s="78">
        <v>44</v>
      </c>
      <c r="M28" s="78"/>
      <c r="N28" s="73"/>
      <c r="O28" s="80" t="s">
        <v>210</v>
      </c>
      <c r="P28" s="82">
        <v>43650.53642361111</v>
      </c>
      <c r="Q28" s="80" t="s">
        <v>458</v>
      </c>
      <c r="R28" s="84" t="s">
        <v>555</v>
      </c>
      <c r="S28" s="80" t="s">
        <v>633</v>
      </c>
      <c r="T28" s="80" t="s">
        <v>697</v>
      </c>
      <c r="U28" s="84" t="s">
        <v>808</v>
      </c>
      <c r="V28" s="84" t="s">
        <v>808</v>
      </c>
      <c r="W28" s="82">
        <v>43650.53642361111</v>
      </c>
      <c r="X28" s="86">
        <v>43650</v>
      </c>
      <c r="Y28" s="88" t="s">
        <v>963</v>
      </c>
      <c r="Z28" s="84" t="s">
        <v>1163</v>
      </c>
      <c r="AA28" s="80"/>
      <c r="AB28" s="80"/>
      <c r="AC28" s="88" t="s">
        <v>1367</v>
      </c>
      <c r="AD28" s="80"/>
      <c r="AE28" s="80" t="b">
        <v>0</v>
      </c>
      <c r="AF28" s="80">
        <v>1</v>
      </c>
      <c r="AG28" s="88" t="s">
        <v>1557</v>
      </c>
      <c r="AH28" s="80" t="b">
        <v>0</v>
      </c>
      <c r="AI28" s="80" t="s">
        <v>1573</v>
      </c>
      <c r="AJ28" s="80"/>
      <c r="AK28" s="88" t="s">
        <v>1557</v>
      </c>
      <c r="AL28" s="80" t="b">
        <v>0</v>
      </c>
      <c r="AM28" s="80">
        <v>0</v>
      </c>
      <c r="AN28" s="88" t="s">
        <v>1557</v>
      </c>
      <c r="AO28" s="80" t="s">
        <v>1589</v>
      </c>
      <c r="AP28" s="80" t="b">
        <v>0</v>
      </c>
      <c r="AQ28" s="88" t="s">
        <v>1367</v>
      </c>
      <c r="AR28" s="80" t="s">
        <v>210</v>
      </c>
      <c r="AS28" s="80">
        <v>0</v>
      </c>
      <c r="AT28" s="80">
        <v>0</v>
      </c>
      <c r="AU28" s="80"/>
      <c r="AV28" s="80"/>
      <c r="AW28" s="80"/>
      <c r="AX28" s="80"/>
      <c r="AY28" s="80"/>
      <c r="AZ28" s="80"/>
      <c r="BA28" s="80"/>
      <c r="BB28" s="80"/>
      <c r="BC28">
        <v>2</v>
      </c>
      <c r="BD28" s="79" t="str">
        <f>REPLACE(INDEX(GroupVertices[Group],MATCH(Edges24[[#This Row],[Vertex 1]],GroupVertices[Vertex],0)),1,1,"")</f>
        <v>29</v>
      </c>
      <c r="BE28" s="79" t="str">
        <f>REPLACE(INDEX(GroupVertices[Group],MATCH(Edges24[[#This Row],[Vertex 2]],GroupVertices[Vertex],0)),1,1,"")</f>
        <v>29</v>
      </c>
      <c r="BF28" s="48">
        <v>1</v>
      </c>
      <c r="BG28" s="49">
        <v>2.7777777777777777</v>
      </c>
      <c r="BH28" s="48">
        <v>0</v>
      </c>
      <c r="BI28" s="49">
        <v>0</v>
      </c>
      <c r="BJ28" s="48">
        <v>0</v>
      </c>
      <c r="BK28" s="49">
        <v>0</v>
      </c>
      <c r="BL28" s="48">
        <v>35</v>
      </c>
      <c r="BM28" s="49">
        <v>97.22222222222223</v>
      </c>
      <c r="BN28" s="48">
        <v>36</v>
      </c>
    </row>
    <row r="29" spans="1:66" ht="15">
      <c r="A29" s="65" t="s">
        <v>271</v>
      </c>
      <c r="B29" s="65" t="s">
        <v>271</v>
      </c>
      <c r="C29" s="66"/>
      <c r="D29" s="67"/>
      <c r="E29" s="68"/>
      <c r="F29" s="69"/>
      <c r="G29" s="66"/>
      <c r="H29" s="70"/>
      <c r="I29" s="71"/>
      <c r="J29" s="71"/>
      <c r="K29" s="34" t="s">
        <v>65</v>
      </c>
      <c r="L29" s="78">
        <v>45</v>
      </c>
      <c r="M29" s="78"/>
      <c r="N29" s="73"/>
      <c r="O29" s="80" t="s">
        <v>210</v>
      </c>
      <c r="P29" s="82">
        <v>43649.666863425926</v>
      </c>
      <c r="Q29" s="80" t="s">
        <v>459</v>
      </c>
      <c r="R29" s="84" t="s">
        <v>567</v>
      </c>
      <c r="S29" s="80" t="s">
        <v>644</v>
      </c>
      <c r="T29" s="80" t="s">
        <v>698</v>
      </c>
      <c r="U29" s="84" t="s">
        <v>809</v>
      </c>
      <c r="V29" s="84" t="s">
        <v>809</v>
      </c>
      <c r="W29" s="82">
        <v>43649.666863425926</v>
      </c>
      <c r="X29" s="86">
        <v>43649</v>
      </c>
      <c r="Y29" s="88" t="s">
        <v>964</v>
      </c>
      <c r="Z29" s="84" t="s">
        <v>1164</v>
      </c>
      <c r="AA29" s="80"/>
      <c r="AB29" s="80"/>
      <c r="AC29" s="88" t="s">
        <v>1368</v>
      </c>
      <c r="AD29" s="80"/>
      <c r="AE29" s="80" t="b">
        <v>0</v>
      </c>
      <c r="AF29" s="80">
        <v>0</v>
      </c>
      <c r="AG29" s="88" t="s">
        <v>1557</v>
      </c>
      <c r="AH29" s="80" t="b">
        <v>0</v>
      </c>
      <c r="AI29" s="80" t="s">
        <v>1573</v>
      </c>
      <c r="AJ29" s="80"/>
      <c r="AK29" s="88" t="s">
        <v>1557</v>
      </c>
      <c r="AL29" s="80" t="b">
        <v>0</v>
      </c>
      <c r="AM29" s="80">
        <v>0</v>
      </c>
      <c r="AN29" s="88" t="s">
        <v>1557</v>
      </c>
      <c r="AO29" s="80" t="s">
        <v>1600</v>
      </c>
      <c r="AP29" s="80" t="b">
        <v>0</v>
      </c>
      <c r="AQ29" s="88" t="s">
        <v>1368</v>
      </c>
      <c r="AR29" s="80" t="s">
        <v>210</v>
      </c>
      <c r="AS29" s="80">
        <v>0</v>
      </c>
      <c r="AT29" s="80">
        <v>0</v>
      </c>
      <c r="AU29" s="80"/>
      <c r="AV29" s="80"/>
      <c r="AW29" s="80"/>
      <c r="AX29" s="80"/>
      <c r="AY29" s="80"/>
      <c r="AZ29" s="80"/>
      <c r="BA29" s="80"/>
      <c r="BB29" s="80"/>
      <c r="BC29">
        <v>2</v>
      </c>
      <c r="BD29" s="79" t="str">
        <f>REPLACE(INDEX(GroupVertices[Group],MATCH(Edges24[[#This Row],[Vertex 1]],GroupVertices[Vertex],0)),1,1,"")</f>
        <v>2</v>
      </c>
      <c r="BE29" s="79" t="str">
        <f>REPLACE(INDEX(GroupVertices[Group],MATCH(Edges24[[#This Row],[Vertex 2]],GroupVertices[Vertex],0)),1,1,"")</f>
        <v>2</v>
      </c>
      <c r="BF29" s="48">
        <v>0</v>
      </c>
      <c r="BG29" s="49">
        <v>0</v>
      </c>
      <c r="BH29" s="48">
        <v>0</v>
      </c>
      <c r="BI29" s="49">
        <v>0</v>
      </c>
      <c r="BJ29" s="48">
        <v>0</v>
      </c>
      <c r="BK29" s="49">
        <v>0</v>
      </c>
      <c r="BL29" s="48">
        <v>46</v>
      </c>
      <c r="BM29" s="49">
        <v>100</v>
      </c>
      <c r="BN29" s="48">
        <v>46</v>
      </c>
    </row>
    <row r="30" spans="1:66" ht="15">
      <c r="A30" s="65" t="s">
        <v>271</v>
      </c>
      <c r="B30" s="65" t="s">
        <v>271</v>
      </c>
      <c r="C30" s="66"/>
      <c r="D30" s="67"/>
      <c r="E30" s="68"/>
      <c r="F30" s="69"/>
      <c r="G30" s="66"/>
      <c r="H30" s="70"/>
      <c r="I30" s="71"/>
      <c r="J30" s="71"/>
      <c r="K30" s="34" t="s">
        <v>65</v>
      </c>
      <c r="L30" s="78">
        <v>46</v>
      </c>
      <c r="M30" s="78"/>
      <c r="N30" s="73"/>
      <c r="O30" s="80" t="s">
        <v>210</v>
      </c>
      <c r="P30" s="82">
        <v>43650.666817129626</v>
      </c>
      <c r="Q30" s="80" t="s">
        <v>460</v>
      </c>
      <c r="R30" s="84" t="s">
        <v>568</v>
      </c>
      <c r="S30" s="80" t="s">
        <v>644</v>
      </c>
      <c r="T30" s="80" t="s">
        <v>699</v>
      </c>
      <c r="U30" s="84" t="s">
        <v>810</v>
      </c>
      <c r="V30" s="84" t="s">
        <v>810</v>
      </c>
      <c r="W30" s="82">
        <v>43650.666817129626</v>
      </c>
      <c r="X30" s="86">
        <v>43650</v>
      </c>
      <c r="Y30" s="88" t="s">
        <v>965</v>
      </c>
      <c r="Z30" s="84" t="s">
        <v>1165</v>
      </c>
      <c r="AA30" s="80"/>
      <c r="AB30" s="80"/>
      <c r="AC30" s="88" t="s">
        <v>1369</v>
      </c>
      <c r="AD30" s="80"/>
      <c r="AE30" s="80" t="b">
        <v>0</v>
      </c>
      <c r="AF30" s="80">
        <v>0</v>
      </c>
      <c r="AG30" s="88" t="s">
        <v>1557</v>
      </c>
      <c r="AH30" s="80" t="b">
        <v>0</v>
      </c>
      <c r="AI30" s="80" t="s">
        <v>1573</v>
      </c>
      <c r="AJ30" s="80"/>
      <c r="AK30" s="88" t="s">
        <v>1557</v>
      </c>
      <c r="AL30" s="80" t="b">
        <v>0</v>
      </c>
      <c r="AM30" s="80">
        <v>0</v>
      </c>
      <c r="AN30" s="88" t="s">
        <v>1557</v>
      </c>
      <c r="AO30" s="80" t="s">
        <v>1600</v>
      </c>
      <c r="AP30" s="80" t="b">
        <v>0</v>
      </c>
      <c r="AQ30" s="88" t="s">
        <v>1369</v>
      </c>
      <c r="AR30" s="80" t="s">
        <v>210</v>
      </c>
      <c r="AS30" s="80">
        <v>0</v>
      </c>
      <c r="AT30" s="80">
        <v>0</v>
      </c>
      <c r="AU30" s="80"/>
      <c r="AV30" s="80"/>
      <c r="AW30" s="80"/>
      <c r="AX30" s="80"/>
      <c r="AY30" s="80"/>
      <c r="AZ30" s="80"/>
      <c r="BA30" s="80"/>
      <c r="BB30" s="80"/>
      <c r="BC30">
        <v>2</v>
      </c>
      <c r="BD30" s="79" t="str">
        <f>REPLACE(INDEX(GroupVertices[Group],MATCH(Edges24[[#This Row],[Vertex 1]],GroupVertices[Vertex],0)),1,1,"")</f>
        <v>2</v>
      </c>
      <c r="BE30" s="79" t="str">
        <f>REPLACE(INDEX(GroupVertices[Group],MATCH(Edges24[[#This Row],[Vertex 2]],GroupVertices[Vertex],0)),1,1,"")</f>
        <v>2</v>
      </c>
      <c r="BF30" s="48">
        <v>1</v>
      </c>
      <c r="BG30" s="49">
        <v>2.7777777777777777</v>
      </c>
      <c r="BH30" s="48">
        <v>1</v>
      </c>
      <c r="BI30" s="49">
        <v>2.7777777777777777</v>
      </c>
      <c r="BJ30" s="48">
        <v>0</v>
      </c>
      <c r="BK30" s="49">
        <v>0</v>
      </c>
      <c r="BL30" s="48">
        <v>34</v>
      </c>
      <c r="BM30" s="49">
        <v>94.44444444444444</v>
      </c>
      <c r="BN30" s="48">
        <v>36</v>
      </c>
    </row>
    <row r="31" spans="1:66" ht="15">
      <c r="A31" s="65" t="s">
        <v>272</v>
      </c>
      <c r="B31" s="65" t="s">
        <v>272</v>
      </c>
      <c r="C31" s="66"/>
      <c r="D31" s="67"/>
      <c r="E31" s="68"/>
      <c r="F31" s="69"/>
      <c r="G31" s="66"/>
      <c r="H31" s="70"/>
      <c r="I31" s="71"/>
      <c r="J31" s="71"/>
      <c r="K31" s="34" t="s">
        <v>65</v>
      </c>
      <c r="L31" s="78">
        <v>47</v>
      </c>
      <c r="M31" s="78"/>
      <c r="N31" s="73"/>
      <c r="O31" s="80" t="s">
        <v>210</v>
      </c>
      <c r="P31" s="82">
        <v>43650.75064814815</v>
      </c>
      <c r="Q31" s="80" t="s">
        <v>461</v>
      </c>
      <c r="R31" s="84" t="s">
        <v>569</v>
      </c>
      <c r="S31" s="80" t="s">
        <v>645</v>
      </c>
      <c r="T31" s="80" t="s">
        <v>700</v>
      </c>
      <c r="U31" s="80"/>
      <c r="V31" s="84" t="s">
        <v>882</v>
      </c>
      <c r="W31" s="82">
        <v>43650.75064814815</v>
      </c>
      <c r="X31" s="86">
        <v>43650</v>
      </c>
      <c r="Y31" s="88" t="s">
        <v>966</v>
      </c>
      <c r="Z31" s="84" t="s">
        <v>1166</v>
      </c>
      <c r="AA31" s="80"/>
      <c r="AB31" s="80"/>
      <c r="AC31" s="88" t="s">
        <v>1370</v>
      </c>
      <c r="AD31" s="80"/>
      <c r="AE31" s="80" t="b">
        <v>0</v>
      </c>
      <c r="AF31" s="80">
        <v>1</v>
      </c>
      <c r="AG31" s="88" t="s">
        <v>1557</v>
      </c>
      <c r="AH31" s="80" t="b">
        <v>0</v>
      </c>
      <c r="AI31" s="80" t="s">
        <v>1573</v>
      </c>
      <c r="AJ31" s="80"/>
      <c r="AK31" s="88" t="s">
        <v>1557</v>
      </c>
      <c r="AL31" s="80" t="b">
        <v>0</v>
      </c>
      <c r="AM31" s="80">
        <v>0</v>
      </c>
      <c r="AN31" s="88" t="s">
        <v>1557</v>
      </c>
      <c r="AO31" s="80" t="s">
        <v>1601</v>
      </c>
      <c r="AP31" s="80" t="b">
        <v>0</v>
      </c>
      <c r="AQ31" s="88" t="s">
        <v>1370</v>
      </c>
      <c r="AR31" s="80" t="s">
        <v>210</v>
      </c>
      <c r="AS31" s="80">
        <v>0</v>
      </c>
      <c r="AT31" s="80">
        <v>0</v>
      </c>
      <c r="AU31" s="80"/>
      <c r="AV31" s="80"/>
      <c r="AW31" s="80"/>
      <c r="AX31" s="80"/>
      <c r="AY31" s="80"/>
      <c r="AZ31" s="80"/>
      <c r="BA31" s="80"/>
      <c r="BB31" s="80"/>
      <c r="BC31">
        <v>1</v>
      </c>
      <c r="BD31" s="79" t="str">
        <f>REPLACE(INDEX(GroupVertices[Group],MATCH(Edges24[[#This Row],[Vertex 1]],GroupVertices[Vertex],0)),1,1,"")</f>
        <v>2</v>
      </c>
      <c r="BE31" s="79" t="str">
        <f>REPLACE(INDEX(GroupVertices[Group],MATCH(Edges24[[#This Row],[Vertex 2]],GroupVertices[Vertex],0)),1,1,"")</f>
        <v>2</v>
      </c>
      <c r="BF31" s="48">
        <v>0</v>
      </c>
      <c r="BG31" s="49">
        <v>0</v>
      </c>
      <c r="BH31" s="48">
        <v>0</v>
      </c>
      <c r="BI31" s="49">
        <v>0</v>
      </c>
      <c r="BJ31" s="48">
        <v>0</v>
      </c>
      <c r="BK31" s="49">
        <v>0</v>
      </c>
      <c r="BL31" s="48">
        <v>15</v>
      </c>
      <c r="BM31" s="49">
        <v>100</v>
      </c>
      <c r="BN31" s="48">
        <v>15</v>
      </c>
    </row>
    <row r="32" spans="1:66" ht="15">
      <c r="A32" s="65" t="s">
        <v>273</v>
      </c>
      <c r="B32" s="65" t="s">
        <v>343</v>
      </c>
      <c r="C32" s="66"/>
      <c r="D32" s="67"/>
      <c r="E32" s="68"/>
      <c r="F32" s="69"/>
      <c r="G32" s="66"/>
      <c r="H32" s="70"/>
      <c r="I32" s="71"/>
      <c r="J32" s="71"/>
      <c r="K32" s="34" t="s">
        <v>65</v>
      </c>
      <c r="L32" s="78">
        <v>48</v>
      </c>
      <c r="M32" s="78"/>
      <c r="N32" s="73"/>
      <c r="O32" s="80" t="s">
        <v>438</v>
      </c>
      <c r="P32" s="82">
        <v>43651.04243055556</v>
      </c>
      <c r="Q32" s="80" t="s">
        <v>462</v>
      </c>
      <c r="R32" s="84" t="s">
        <v>570</v>
      </c>
      <c r="S32" s="80" t="s">
        <v>646</v>
      </c>
      <c r="T32" s="80"/>
      <c r="U32" s="80"/>
      <c r="V32" s="84" t="s">
        <v>883</v>
      </c>
      <c r="W32" s="82">
        <v>43651.04243055556</v>
      </c>
      <c r="X32" s="86">
        <v>43651</v>
      </c>
      <c r="Y32" s="88" t="s">
        <v>967</v>
      </c>
      <c r="Z32" s="84" t="s">
        <v>1167</v>
      </c>
      <c r="AA32" s="80"/>
      <c r="AB32" s="80"/>
      <c r="AC32" s="88" t="s">
        <v>1371</v>
      </c>
      <c r="AD32" s="80"/>
      <c r="AE32" s="80" t="b">
        <v>0</v>
      </c>
      <c r="AF32" s="80">
        <v>0</v>
      </c>
      <c r="AG32" s="88" t="s">
        <v>1557</v>
      </c>
      <c r="AH32" s="80" t="b">
        <v>0</v>
      </c>
      <c r="AI32" s="80" t="s">
        <v>1573</v>
      </c>
      <c r="AJ32" s="80"/>
      <c r="AK32" s="88" t="s">
        <v>1557</v>
      </c>
      <c r="AL32" s="80" t="b">
        <v>0</v>
      </c>
      <c r="AM32" s="80">
        <v>8</v>
      </c>
      <c r="AN32" s="88" t="s">
        <v>1493</v>
      </c>
      <c r="AO32" s="80" t="s">
        <v>1590</v>
      </c>
      <c r="AP32" s="80" t="b">
        <v>0</v>
      </c>
      <c r="AQ32" s="88" t="s">
        <v>1493</v>
      </c>
      <c r="AR32" s="80" t="s">
        <v>210</v>
      </c>
      <c r="AS32" s="80">
        <v>0</v>
      </c>
      <c r="AT32" s="80">
        <v>0</v>
      </c>
      <c r="AU32" s="80"/>
      <c r="AV32" s="80"/>
      <c r="AW32" s="80"/>
      <c r="AX32" s="80"/>
      <c r="AY32" s="80"/>
      <c r="AZ32" s="80"/>
      <c r="BA32" s="80"/>
      <c r="BB32" s="80"/>
      <c r="BC32">
        <v>1</v>
      </c>
      <c r="BD32" s="79" t="str">
        <f>REPLACE(INDEX(GroupVertices[Group],MATCH(Edges24[[#This Row],[Vertex 1]],GroupVertices[Vertex],0)),1,1,"")</f>
        <v>3</v>
      </c>
      <c r="BE32" s="79" t="str">
        <f>REPLACE(INDEX(GroupVertices[Group],MATCH(Edges24[[#This Row],[Vertex 2]],GroupVertices[Vertex],0)),1,1,"")</f>
        <v>3</v>
      </c>
      <c r="BF32" s="48"/>
      <c r="BG32" s="49"/>
      <c r="BH32" s="48"/>
      <c r="BI32" s="49"/>
      <c r="BJ32" s="48"/>
      <c r="BK32" s="49"/>
      <c r="BL32" s="48"/>
      <c r="BM32" s="49"/>
      <c r="BN32" s="48"/>
    </row>
    <row r="33" spans="1:66" ht="15">
      <c r="A33" s="65" t="s">
        <v>274</v>
      </c>
      <c r="B33" s="65" t="s">
        <v>343</v>
      </c>
      <c r="C33" s="66"/>
      <c r="D33" s="67"/>
      <c r="E33" s="68"/>
      <c r="F33" s="69"/>
      <c r="G33" s="66"/>
      <c r="H33" s="70"/>
      <c r="I33" s="71"/>
      <c r="J33" s="71"/>
      <c r="K33" s="34" t="s">
        <v>65</v>
      </c>
      <c r="L33" s="78">
        <v>50</v>
      </c>
      <c r="M33" s="78"/>
      <c r="N33" s="73"/>
      <c r="O33" s="80" t="s">
        <v>438</v>
      </c>
      <c r="P33" s="82">
        <v>43651.05087962963</v>
      </c>
      <c r="Q33" s="80" t="s">
        <v>462</v>
      </c>
      <c r="R33" s="84" t="s">
        <v>570</v>
      </c>
      <c r="S33" s="80" t="s">
        <v>646</v>
      </c>
      <c r="T33" s="80"/>
      <c r="U33" s="80"/>
      <c r="V33" s="84" t="s">
        <v>884</v>
      </c>
      <c r="W33" s="82">
        <v>43651.05087962963</v>
      </c>
      <c r="X33" s="86">
        <v>43651</v>
      </c>
      <c r="Y33" s="88" t="s">
        <v>968</v>
      </c>
      <c r="Z33" s="84" t="s">
        <v>1168</v>
      </c>
      <c r="AA33" s="80"/>
      <c r="AB33" s="80"/>
      <c r="AC33" s="88" t="s">
        <v>1372</v>
      </c>
      <c r="AD33" s="80"/>
      <c r="AE33" s="80" t="b">
        <v>0</v>
      </c>
      <c r="AF33" s="80">
        <v>0</v>
      </c>
      <c r="AG33" s="88" t="s">
        <v>1557</v>
      </c>
      <c r="AH33" s="80" t="b">
        <v>0</v>
      </c>
      <c r="AI33" s="80" t="s">
        <v>1573</v>
      </c>
      <c r="AJ33" s="80"/>
      <c r="AK33" s="88" t="s">
        <v>1557</v>
      </c>
      <c r="AL33" s="80" t="b">
        <v>0</v>
      </c>
      <c r="AM33" s="80">
        <v>8</v>
      </c>
      <c r="AN33" s="88" t="s">
        <v>1493</v>
      </c>
      <c r="AO33" s="80" t="s">
        <v>1589</v>
      </c>
      <c r="AP33" s="80" t="b">
        <v>0</v>
      </c>
      <c r="AQ33" s="88" t="s">
        <v>1493</v>
      </c>
      <c r="AR33" s="80" t="s">
        <v>210</v>
      </c>
      <c r="AS33" s="80">
        <v>0</v>
      </c>
      <c r="AT33" s="80">
        <v>0</v>
      </c>
      <c r="AU33" s="80"/>
      <c r="AV33" s="80"/>
      <c r="AW33" s="80"/>
      <c r="AX33" s="80"/>
      <c r="AY33" s="80"/>
      <c r="AZ33" s="80"/>
      <c r="BA33" s="80"/>
      <c r="BB33" s="80"/>
      <c r="BC33">
        <v>1</v>
      </c>
      <c r="BD33" s="79" t="str">
        <f>REPLACE(INDEX(GroupVertices[Group],MATCH(Edges24[[#This Row],[Vertex 1]],GroupVertices[Vertex],0)),1,1,"")</f>
        <v>3</v>
      </c>
      <c r="BE33" s="79" t="str">
        <f>REPLACE(INDEX(GroupVertices[Group],MATCH(Edges24[[#This Row],[Vertex 2]],GroupVertices[Vertex],0)),1,1,"")</f>
        <v>3</v>
      </c>
      <c r="BF33" s="48"/>
      <c r="BG33" s="49"/>
      <c r="BH33" s="48"/>
      <c r="BI33" s="49"/>
      <c r="BJ33" s="48"/>
      <c r="BK33" s="49"/>
      <c r="BL33" s="48"/>
      <c r="BM33" s="49"/>
      <c r="BN33" s="48"/>
    </row>
    <row r="34" spans="1:66" ht="15">
      <c r="A34" s="65" t="s">
        <v>275</v>
      </c>
      <c r="B34" s="65" t="s">
        <v>343</v>
      </c>
      <c r="C34" s="66"/>
      <c r="D34" s="67"/>
      <c r="E34" s="68"/>
      <c r="F34" s="69"/>
      <c r="G34" s="66"/>
      <c r="H34" s="70"/>
      <c r="I34" s="71"/>
      <c r="J34" s="71"/>
      <c r="K34" s="34" t="s">
        <v>65</v>
      </c>
      <c r="L34" s="78">
        <v>52</v>
      </c>
      <c r="M34" s="78"/>
      <c r="N34" s="73"/>
      <c r="O34" s="80" t="s">
        <v>438</v>
      </c>
      <c r="P34" s="82">
        <v>43651.05956018518</v>
      </c>
      <c r="Q34" s="80" t="s">
        <v>462</v>
      </c>
      <c r="R34" s="84" t="s">
        <v>570</v>
      </c>
      <c r="S34" s="80" t="s">
        <v>646</v>
      </c>
      <c r="T34" s="80"/>
      <c r="U34" s="80"/>
      <c r="V34" s="84" t="s">
        <v>885</v>
      </c>
      <c r="W34" s="82">
        <v>43651.05956018518</v>
      </c>
      <c r="X34" s="86">
        <v>43651</v>
      </c>
      <c r="Y34" s="88" t="s">
        <v>969</v>
      </c>
      <c r="Z34" s="84" t="s">
        <v>1169</v>
      </c>
      <c r="AA34" s="80"/>
      <c r="AB34" s="80"/>
      <c r="AC34" s="88" t="s">
        <v>1373</v>
      </c>
      <c r="AD34" s="80"/>
      <c r="AE34" s="80" t="b">
        <v>0</v>
      </c>
      <c r="AF34" s="80">
        <v>0</v>
      </c>
      <c r="AG34" s="88" t="s">
        <v>1557</v>
      </c>
      <c r="AH34" s="80" t="b">
        <v>0</v>
      </c>
      <c r="AI34" s="80" t="s">
        <v>1573</v>
      </c>
      <c r="AJ34" s="80"/>
      <c r="AK34" s="88" t="s">
        <v>1557</v>
      </c>
      <c r="AL34" s="80" t="b">
        <v>0</v>
      </c>
      <c r="AM34" s="80">
        <v>8</v>
      </c>
      <c r="AN34" s="88" t="s">
        <v>1493</v>
      </c>
      <c r="AO34" s="80" t="s">
        <v>1590</v>
      </c>
      <c r="AP34" s="80" t="b">
        <v>0</v>
      </c>
      <c r="AQ34" s="88" t="s">
        <v>1493</v>
      </c>
      <c r="AR34" s="80" t="s">
        <v>210</v>
      </c>
      <c r="AS34" s="80">
        <v>0</v>
      </c>
      <c r="AT34" s="80">
        <v>0</v>
      </c>
      <c r="AU34" s="80"/>
      <c r="AV34" s="80"/>
      <c r="AW34" s="80"/>
      <c r="AX34" s="80"/>
      <c r="AY34" s="80"/>
      <c r="AZ34" s="80"/>
      <c r="BA34" s="80"/>
      <c r="BB34" s="80"/>
      <c r="BC34">
        <v>1</v>
      </c>
      <c r="BD34" s="79" t="str">
        <f>REPLACE(INDEX(GroupVertices[Group],MATCH(Edges24[[#This Row],[Vertex 1]],GroupVertices[Vertex],0)),1,1,"")</f>
        <v>3</v>
      </c>
      <c r="BE34" s="79" t="str">
        <f>REPLACE(INDEX(GroupVertices[Group],MATCH(Edges24[[#This Row],[Vertex 2]],GroupVertices[Vertex],0)),1,1,"")</f>
        <v>3</v>
      </c>
      <c r="BF34" s="48"/>
      <c r="BG34" s="49"/>
      <c r="BH34" s="48"/>
      <c r="BI34" s="49"/>
      <c r="BJ34" s="48"/>
      <c r="BK34" s="49"/>
      <c r="BL34" s="48"/>
      <c r="BM34" s="49"/>
      <c r="BN34" s="48"/>
    </row>
    <row r="35" spans="1:66" ht="15">
      <c r="A35" s="65" t="s">
        <v>276</v>
      </c>
      <c r="B35" s="65" t="s">
        <v>364</v>
      </c>
      <c r="C35" s="66"/>
      <c r="D35" s="67"/>
      <c r="E35" s="68"/>
      <c r="F35" s="69"/>
      <c r="G35" s="66"/>
      <c r="H35" s="70"/>
      <c r="I35" s="71"/>
      <c r="J35" s="71"/>
      <c r="K35" s="34" t="s">
        <v>65</v>
      </c>
      <c r="L35" s="78">
        <v>54</v>
      </c>
      <c r="M35" s="78"/>
      <c r="N35" s="73"/>
      <c r="O35" s="80" t="s">
        <v>439</v>
      </c>
      <c r="P35" s="82">
        <v>43651.09940972222</v>
      </c>
      <c r="Q35" s="80" t="s">
        <v>463</v>
      </c>
      <c r="R35" s="80"/>
      <c r="S35" s="80"/>
      <c r="T35" s="80" t="s">
        <v>701</v>
      </c>
      <c r="U35" s="80"/>
      <c r="V35" s="84" t="s">
        <v>886</v>
      </c>
      <c r="W35" s="82">
        <v>43651.09940972222</v>
      </c>
      <c r="X35" s="86">
        <v>43651</v>
      </c>
      <c r="Y35" s="88" t="s">
        <v>970</v>
      </c>
      <c r="Z35" s="84" t="s">
        <v>1170</v>
      </c>
      <c r="AA35" s="80"/>
      <c r="AB35" s="80"/>
      <c r="AC35" s="88" t="s">
        <v>1374</v>
      </c>
      <c r="AD35" s="88" t="s">
        <v>1548</v>
      </c>
      <c r="AE35" s="80" t="b">
        <v>0</v>
      </c>
      <c r="AF35" s="80">
        <v>0</v>
      </c>
      <c r="AG35" s="88" t="s">
        <v>1560</v>
      </c>
      <c r="AH35" s="80" t="b">
        <v>0</v>
      </c>
      <c r="AI35" s="80" t="s">
        <v>1575</v>
      </c>
      <c r="AJ35" s="80"/>
      <c r="AK35" s="88" t="s">
        <v>1557</v>
      </c>
      <c r="AL35" s="80" t="b">
        <v>0</v>
      </c>
      <c r="AM35" s="80">
        <v>0</v>
      </c>
      <c r="AN35" s="88" t="s">
        <v>1557</v>
      </c>
      <c r="AO35" s="80" t="s">
        <v>1588</v>
      </c>
      <c r="AP35" s="80" t="b">
        <v>0</v>
      </c>
      <c r="AQ35" s="88" t="s">
        <v>1548</v>
      </c>
      <c r="AR35" s="80" t="s">
        <v>210</v>
      </c>
      <c r="AS35" s="80">
        <v>0</v>
      </c>
      <c r="AT35" s="80">
        <v>0</v>
      </c>
      <c r="AU35" s="80"/>
      <c r="AV35" s="80"/>
      <c r="AW35" s="80"/>
      <c r="AX35" s="80"/>
      <c r="AY35" s="80"/>
      <c r="AZ35" s="80"/>
      <c r="BA35" s="80"/>
      <c r="BB35" s="80"/>
      <c r="BC35">
        <v>1</v>
      </c>
      <c r="BD35" s="79" t="str">
        <f>REPLACE(INDEX(GroupVertices[Group],MATCH(Edges24[[#This Row],[Vertex 1]],GroupVertices[Vertex],0)),1,1,"")</f>
        <v>1</v>
      </c>
      <c r="BE35" s="79" t="str">
        <f>REPLACE(INDEX(GroupVertices[Group],MATCH(Edges24[[#This Row],[Vertex 2]],GroupVertices[Vertex],0)),1,1,"")</f>
        <v>1</v>
      </c>
      <c r="BF35" s="48"/>
      <c r="BG35" s="49"/>
      <c r="BH35" s="48"/>
      <c r="BI35" s="49"/>
      <c r="BJ35" s="48"/>
      <c r="BK35" s="49"/>
      <c r="BL35" s="48"/>
      <c r="BM35" s="49"/>
      <c r="BN35" s="48"/>
    </row>
    <row r="36" spans="1:66" ht="15">
      <c r="A36" s="65" t="s">
        <v>277</v>
      </c>
      <c r="B36" s="65" t="s">
        <v>401</v>
      </c>
      <c r="C36" s="66"/>
      <c r="D36" s="67"/>
      <c r="E36" s="68"/>
      <c r="F36" s="69"/>
      <c r="G36" s="66"/>
      <c r="H36" s="70"/>
      <c r="I36" s="71"/>
      <c r="J36" s="71"/>
      <c r="K36" s="34" t="s">
        <v>65</v>
      </c>
      <c r="L36" s="78">
        <v>91</v>
      </c>
      <c r="M36" s="78"/>
      <c r="N36" s="73"/>
      <c r="O36" s="80" t="s">
        <v>439</v>
      </c>
      <c r="P36" s="82">
        <v>43651.28262731482</v>
      </c>
      <c r="Q36" s="80" t="s">
        <v>464</v>
      </c>
      <c r="R36" s="80"/>
      <c r="S36" s="80"/>
      <c r="T36" s="80" t="s">
        <v>702</v>
      </c>
      <c r="U36" s="80"/>
      <c r="V36" s="84" t="s">
        <v>887</v>
      </c>
      <c r="W36" s="82">
        <v>43651.28262731482</v>
      </c>
      <c r="X36" s="86">
        <v>43651</v>
      </c>
      <c r="Y36" s="88" t="s">
        <v>971</v>
      </c>
      <c r="Z36" s="84" t="s">
        <v>1171</v>
      </c>
      <c r="AA36" s="80"/>
      <c r="AB36" s="80"/>
      <c r="AC36" s="88" t="s">
        <v>1375</v>
      </c>
      <c r="AD36" s="88" t="s">
        <v>1549</v>
      </c>
      <c r="AE36" s="80" t="b">
        <v>0</v>
      </c>
      <c r="AF36" s="80">
        <v>2</v>
      </c>
      <c r="AG36" s="88" t="s">
        <v>1561</v>
      </c>
      <c r="AH36" s="80" t="b">
        <v>0</v>
      </c>
      <c r="AI36" s="80" t="s">
        <v>1573</v>
      </c>
      <c r="AJ36" s="80"/>
      <c r="AK36" s="88" t="s">
        <v>1557</v>
      </c>
      <c r="AL36" s="80" t="b">
        <v>0</v>
      </c>
      <c r="AM36" s="80">
        <v>1</v>
      </c>
      <c r="AN36" s="88" t="s">
        <v>1557</v>
      </c>
      <c r="AO36" s="80" t="s">
        <v>1590</v>
      </c>
      <c r="AP36" s="80" t="b">
        <v>0</v>
      </c>
      <c r="AQ36" s="88" t="s">
        <v>1549</v>
      </c>
      <c r="AR36" s="80" t="s">
        <v>210</v>
      </c>
      <c r="AS36" s="80">
        <v>0</v>
      </c>
      <c r="AT36" s="80">
        <v>0</v>
      </c>
      <c r="AU36" s="80" t="s">
        <v>1613</v>
      </c>
      <c r="AV36" s="80" t="s">
        <v>1618</v>
      </c>
      <c r="AW36" s="80" t="s">
        <v>1623</v>
      </c>
      <c r="AX36" s="80" t="s">
        <v>1628</v>
      </c>
      <c r="AY36" s="80" t="s">
        <v>1632</v>
      </c>
      <c r="AZ36" s="80" t="s">
        <v>1637</v>
      </c>
      <c r="BA36" s="80" t="s">
        <v>1640</v>
      </c>
      <c r="BB36" s="84" t="s">
        <v>1643</v>
      </c>
      <c r="BC36">
        <v>1</v>
      </c>
      <c r="BD36" s="79" t="str">
        <f>REPLACE(INDEX(GroupVertices[Group],MATCH(Edges24[[#This Row],[Vertex 1]],GroupVertices[Vertex],0)),1,1,"")</f>
        <v>13</v>
      </c>
      <c r="BE36" s="79" t="str">
        <f>REPLACE(INDEX(GroupVertices[Group],MATCH(Edges24[[#This Row],[Vertex 2]],GroupVertices[Vertex],0)),1,1,"")</f>
        <v>13</v>
      </c>
      <c r="BF36" s="48"/>
      <c r="BG36" s="49"/>
      <c r="BH36" s="48"/>
      <c r="BI36" s="49"/>
      <c r="BJ36" s="48"/>
      <c r="BK36" s="49"/>
      <c r="BL36" s="48"/>
      <c r="BM36" s="49"/>
      <c r="BN36" s="48"/>
    </row>
    <row r="37" spans="1:66" ht="15">
      <c r="A37" s="65" t="s">
        <v>278</v>
      </c>
      <c r="B37" s="65" t="s">
        <v>277</v>
      </c>
      <c r="C37" s="66"/>
      <c r="D37" s="67"/>
      <c r="E37" s="68"/>
      <c r="F37" s="69"/>
      <c r="G37" s="66"/>
      <c r="H37" s="70"/>
      <c r="I37" s="71"/>
      <c r="J37" s="71"/>
      <c r="K37" s="34" t="s">
        <v>65</v>
      </c>
      <c r="L37" s="78">
        <v>93</v>
      </c>
      <c r="M37" s="78"/>
      <c r="N37" s="73"/>
      <c r="O37" s="80" t="s">
        <v>438</v>
      </c>
      <c r="P37" s="82">
        <v>43651.33162037037</v>
      </c>
      <c r="Q37" s="80" t="s">
        <v>464</v>
      </c>
      <c r="R37" s="80"/>
      <c r="S37" s="80"/>
      <c r="T37" s="80" t="s">
        <v>702</v>
      </c>
      <c r="U37" s="80"/>
      <c r="V37" s="84" t="s">
        <v>888</v>
      </c>
      <c r="W37" s="82">
        <v>43651.33162037037</v>
      </c>
      <c r="X37" s="86">
        <v>43651</v>
      </c>
      <c r="Y37" s="88" t="s">
        <v>972</v>
      </c>
      <c r="Z37" s="84" t="s">
        <v>1172</v>
      </c>
      <c r="AA37" s="80"/>
      <c r="AB37" s="80"/>
      <c r="AC37" s="88" t="s">
        <v>1376</v>
      </c>
      <c r="AD37" s="80"/>
      <c r="AE37" s="80" t="b">
        <v>0</v>
      </c>
      <c r="AF37" s="80">
        <v>0</v>
      </c>
      <c r="AG37" s="88" t="s">
        <v>1557</v>
      </c>
      <c r="AH37" s="80" t="b">
        <v>0</v>
      </c>
      <c r="AI37" s="80" t="s">
        <v>1573</v>
      </c>
      <c r="AJ37" s="80"/>
      <c r="AK37" s="88" t="s">
        <v>1557</v>
      </c>
      <c r="AL37" s="80" t="b">
        <v>0</v>
      </c>
      <c r="AM37" s="80">
        <v>1</v>
      </c>
      <c r="AN37" s="88" t="s">
        <v>1375</v>
      </c>
      <c r="AO37" s="80" t="s">
        <v>1588</v>
      </c>
      <c r="AP37" s="80" t="b">
        <v>0</v>
      </c>
      <c r="AQ37" s="88" t="s">
        <v>1375</v>
      </c>
      <c r="AR37" s="80" t="s">
        <v>210</v>
      </c>
      <c r="AS37" s="80">
        <v>0</v>
      </c>
      <c r="AT37" s="80">
        <v>0</v>
      </c>
      <c r="AU37" s="80"/>
      <c r="AV37" s="80"/>
      <c r="AW37" s="80"/>
      <c r="AX37" s="80"/>
      <c r="AY37" s="80"/>
      <c r="AZ37" s="80"/>
      <c r="BA37" s="80"/>
      <c r="BB37" s="80"/>
      <c r="BC37">
        <v>1</v>
      </c>
      <c r="BD37" s="79" t="str">
        <f>REPLACE(INDEX(GroupVertices[Group],MATCH(Edges24[[#This Row],[Vertex 1]],GroupVertices[Vertex],0)),1,1,"")</f>
        <v>13</v>
      </c>
      <c r="BE37" s="79" t="str">
        <f>REPLACE(INDEX(GroupVertices[Group],MATCH(Edges24[[#This Row],[Vertex 2]],GroupVertices[Vertex],0)),1,1,"")</f>
        <v>13</v>
      </c>
      <c r="BF37" s="48"/>
      <c r="BG37" s="49"/>
      <c r="BH37" s="48"/>
      <c r="BI37" s="49"/>
      <c r="BJ37" s="48"/>
      <c r="BK37" s="49"/>
      <c r="BL37" s="48"/>
      <c r="BM37" s="49"/>
      <c r="BN37" s="48"/>
    </row>
    <row r="38" spans="1:66" ht="15">
      <c r="A38" s="65" t="s">
        <v>279</v>
      </c>
      <c r="B38" s="65" t="s">
        <v>279</v>
      </c>
      <c r="C38" s="66"/>
      <c r="D38" s="67"/>
      <c r="E38" s="68"/>
      <c r="F38" s="69"/>
      <c r="G38" s="66"/>
      <c r="H38" s="70"/>
      <c r="I38" s="71"/>
      <c r="J38" s="71"/>
      <c r="K38" s="34" t="s">
        <v>65</v>
      </c>
      <c r="L38" s="78">
        <v>96</v>
      </c>
      <c r="M38" s="78"/>
      <c r="N38" s="73"/>
      <c r="O38" s="80" t="s">
        <v>210</v>
      </c>
      <c r="P38" s="82">
        <v>43649.59091435185</v>
      </c>
      <c r="Q38" s="80" t="s">
        <v>465</v>
      </c>
      <c r="R38" s="84" t="s">
        <v>571</v>
      </c>
      <c r="S38" s="80" t="s">
        <v>647</v>
      </c>
      <c r="T38" s="80" t="s">
        <v>703</v>
      </c>
      <c r="U38" s="84" t="s">
        <v>811</v>
      </c>
      <c r="V38" s="84" t="s">
        <v>811</v>
      </c>
      <c r="W38" s="82">
        <v>43649.59091435185</v>
      </c>
      <c r="X38" s="86">
        <v>43649</v>
      </c>
      <c r="Y38" s="88" t="s">
        <v>973</v>
      </c>
      <c r="Z38" s="84" t="s">
        <v>1173</v>
      </c>
      <c r="AA38" s="80"/>
      <c r="AB38" s="80"/>
      <c r="AC38" s="88" t="s">
        <v>1377</v>
      </c>
      <c r="AD38" s="80"/>
      <c r="AE38" s="80" t="b">
        <v>0</v>
      </c>
      <c r="AF38" s="80">
        <v>0</v>
      </c>
      <c r="AG38" s="88" t="s">
        <v>1557</v>
      </c>
      <c r="AH38" s="80" t="b">
        <v>0</v>
      </c>
      <c r="AI38" s="80" t="s">
        <v>1573</v>
      </c>
      <c r="AJ38" s="80"/>
      <c r="AK38" s="88" t="s">
        <v>1557</v>
      </c>
      <c r="AL38" s="80" t="b">
        <v>0</v>
      </c>
      <c r="AM38" s="80">
        <v>0</v>
      </c>
      <c r="AN38" s="88" t="s">
        <v>1557</v>
      </c>
      <c r="AO38" s="80" t="s">
        <v>1590</v>
      </c>
      <c r="AP38" s="80" t="b">
        <v>0</v>
      </c>
      <c r="AQ38" s="88" t="s">
        <v>1377</v>
      </c>
      <c r="AR38" s="80" t="s">
        <v>210</v>
      </c>
      <c r="AS38" s="80">
        <v>0</v>
      </c>
      <c r="AT38" s="80">
        <v>0</v>
      </c>
      <c r="AU38" s="80"/>
      <c r="AV38" s="80"/>
      <c r="AW38" s="80"/>
      <c r="AX38" s="80"/>
      <c r="AY38" s="80"/>
      <c r="AZ38" s="80"/>
      <c r="BA38" s="80"/>
      <c r="BB38" s="80"/>
      <c r="BC38">
        <v>2</v>
      </c>
      <c r="BD38" s="79" t="str">
        <f>REPLACE(INDEX(GroupVertices[Group],MATCH(Edges24[[#This Row],[Vertex 1]],GroupVertices[Vertex],0)),1,1,"")</f>
        <v>2</v>
      </c>
      <c r="BE38" s="79" t="str">
        <f>REPLACE(INDEX(GroupVertices[Group],MATCH(Edges24[[#This Row],[Vertex 2]],GroupVertices[Vertex],0)),1,1,"")</f>
        <v>2</v>
      </c>
      <c r="BF38" s="48">
        <v>2</v>
      </c>
      <c r="BG38" s="49">
        <v>5.714285714285714</v>
      </c>
      <c r="BH38" s="48">
        <v>0</v>
      </c>
      <c r="BI38" s="49">
        <v>0</v>
      </c>
      <c r="BJ38" s="48">
        <v>0</v>
      </c>
      <c r="BK38" s="49">
        <v>0</v>
      </c>
      <c r="BL38" s="48">
        <v>33</v>
      </c>
      <c r="BM38" s="49">
        <v>94.28571428571429</v>
      </c>
      <c r="BN38" s="48">
        <v>35</v>
      </c>
    </row>
    <row r="39" spans="1:66" ht="15">
      <c r="A39" s="65" t="s">
        <v>279</v>
      </c>
      <c r="B39" s="65" t="s">
        <v>279</v>
      </c>
      <c r="C39" s="66"/>
      <c r="D39" s="67"/>
      <c r="E39" s="68"/>
      <c r="F39" s="69"/>
      <c r="G39" s="66"/>
      <c r="H39" s="70"/>
      <c r="I39" s="71"/>
      <c r="J39" s="71"/>
      <c r="K39" s="34" t="s">
        <v>65</v>
      </c>
      <c r="L39" s="78">
        <v>97</v>
      </c>
      <c r="M39" s="78"/>
      <c r="N39" s="73"/>
      <c r="O39" s="80" t="s">
        <v>210</v>
      </c>
      <c r="P39" s="82">
        <v>43651.45097222222</v>
      </c>
      <c r="Q39" s="80" t="s">
        <v>466</v>
      </c>
      <c r="R39" s="84" t="s">
        <v>572</v>
      </c>
      <c r="S39" s="80" t="s">
        <v>647</v>
      </c>
      <c r="T39" s="80" t="s">
        <v>704</v>
      </c>
      <c r="U39" s="84" t="s">
        <v>812</v>
      </c>
      <c r="V39" s="84" t="s">
        <v>812</v>
      </c>
      <c r="W39" s="82">
        <v>43651.45097222222</v>
      </c>
      <c r="X39" s="86">
        <v>43651</v>
      </c>
      <c r="Y39" s="88" t="s">
        <v>974</v>
      </c>
      <c r="Z39" s="84" t="s">
        <v>1174</v>
      </c>
      <c r="AA39" s="80"/>
      <c r="AB39" s="80"/>
      <c r="AC39" s="88" t="s">
        <v>1378</v>
      </c>
      <c r="AD39" s="80"/>
      <c r="AE39" s="80" t="b">
        <v>0</v>
      </c>
      <c r="AF39" s="80">
        <v>0</v>
      </c>
      <c r="AG39" s="88" t="s">
        <v>1557</v>
      </c>
      <c r="AH39" s="80" t="b">
        <v>0</v>
      </c>
      <c r="AI39" s="80" t="s">
        <v>1573</v>
      </c>
      <c r="AJ39" s="80"/>
      <c r="AK39" s="88" t="s">
        <v>1557</v>
      </c>
      <c r="AL39" s="80" t="b">
        <v>0</v>
      </c>
      <c r="AM39" s="80">
        <v>0</v>
      </c>
      <c r="AN39" s="88" t="s">
        <v>1557</v>
      </c>
      <c r="AO39" s="80" t="s">
        <v>1594</v>
      </c>
      <c r="AP39" s="80" t="b">
        <v>0</v>
      </c>
      <c r="AQ39" s="88" t="s">
        <v>1378</v>
      </c>
      <c r="AR39" s="80" t="s">
        <v>210</v>
      </c>
      <c r="AS39" s="80">
        <v>0</v>
      </c>
      <c r="AT39" s="80">
        <v>0</v>
      </c>
      <c r="AU39" s="80"/>
      <c r="AV39" s="80"/>
      <c r="AW39" s="80"/>
      <c r="AX39" s="80"/>
      <c r="AY39" s="80"/>
      <c r="AZ39" s="80"/>
      <c r="BA39" s="80"/>
      <c r="BB39" s="80"/>
      <c r="BC39">
        <v>2</v>
      </c>
      <c r="BD39" s="79" t="str">
        <f>REPLACE(INDEX(GroupVertices[Group],MATCH(Edges24[[#This Row],[Vertex 1]],GroupVertices[Vertex],0)),1,1,"")</f>
        <v>2</v>
      </c>
      <c r="BE39" s="79" t="str">
        <f>REPLACE(INDEX(GroupVertices[Group],MATCH(Edges24[[#This Row],[Vertex 2]],GroupVertices[Vertex],0)),1,1,"")</f>
        <v>2</v>
      </c>
      <c r="BF39" s="48">
        <v>0</v>
      </c>
      <c r="BG39" s="49">
        <v>0</v>
      </c>
      <c r="BH39" s="48">
        <v>0</v>
      </c>
      <c r="BI39" s="49">
        <v>0</v>
      </c>
      <c r="BJ39" s="48">
        <v>0</v>
      </c>
      <c r="BK39" s="49">
        <v>0</v>
      </c>
      <c r="BL39" s="48">
        <v>25</v>
      </c>
      <c r="BM39" s="49">
        <v>100</v>
      </c>
      <c r="BN39" s="48">
        <v>25</v>
      </c>
    </row>
    <row r="40" spans="1:66" ht="15">
      <c r="A40" s="65" t="s">
        <v>280</v>
      </c>
      <c r="B40" s="65" t="s">
        <v>280</v>
      </c>
      <c r="C40" s="66"/>
      <c r="D40" s="67"/>
      <c r="E40" s="68"/>
      <c r="F40" s="69"/>
      <c r="G40" s="66"/>
      <c r="H40" s="70"/>
      <c r="I40" s="71"/>
      <c r="J40" s="71"/>
      <c r="K40" s="34" t="s">
        <v>65</v>
      </c>
      <c r="L40" s="78">
        <v>98</v>
      </c>
      <c r="M40" s="78"/>
      <c r="N40" s="73"/>
      <c r="O40" s="80" t="s">
        <v>210</v>
      </c>
      <c r="P40" s="82">
        <v>43650.5184375</v>
      </c>
      <c r="Q40" s="80" t="s">
        <v>467</v>
      </c>
      <c r="R40" s="84" t="s">
        <v>573</v>
      </c>
      <c r="S40" s="80" t="s">
        <v>647</v>
      </c>
      <c r="T40" s="80" t="s">
        <v>705</v>
      </c>
      <c r="U40" s="84" t="s">
        <v>813</v>
      </c>
      <c r="V40" s="84" t="s">
        <v>813</v>
      </c>
      <c r="W40" s="82">
        <v>43650.5184375</v>
      </c>
      <c r="X40" s="86">
        <v>43650</v>
      </c>
      <c r="Y40" s="88" t="s">
        <v>975</v>
      </c>
      <c r="Z40" s="84" t="s">
        <v>1175</v>
      </c>
      <c r="AA40" s="80"/>
      <c r="AB40" s="80"/>
      <c r="AC40" s="88" t="s">
        <v>1379</v>
      </c>
      <c r="AD40" s="80"/>
      <c r="AE40" s="80" t="b">
        <v>0</v>
      </c>
      <c r="AF40" s="80">
        <v>0</v>
      </c>
      <c r="AG40" s="88" t="s">
        <v>1557</v>
      </c>
      <c r="AH40" s="80" t="b">
        <v>0</v>
      </c>
      <c r="AI40" s="80" t="s">
        <v>1573</v>
      </c>
      <c r="AJ40" s="80"/>
      <c r="AK40" s="88" t="s">
        <v>1557</v>
      </c>
      <c r="AL40" s="80" t="b">
        <v>0</v>
      </c>
      <c r="AM40" s="80">
        <v>0</v>
      </c>
      <c r="AN40" s="88" t="s">
        <v>1557</v>
      </c>
      <c r="AO40" s="80" t="s">
        <v>1590</v>
      </c>
      <c r="AP40" s="80" t="b">
        <v>0</v>
      </c>
      <c r="AQ40" s="88" t="s">
        <v>1379</v>
      </c>
      <c r="AR40" s="80" t="s">
        <v>210</v>
      </c>
      <c r="AS40" s="80">
        <v>0</v>
      </c>
      <c r="AT40" s="80">
        <v>0</v>
      </c>
      <c r="AU40" s="80"/>
      <c r="AV40" s="80"/>
      <c r="AW40" s="80"/>
      <c r="AX40" s="80"/>
      <c r="AY40" s="80"/>
      <c r="AZ40" s="80"/>
      <c r="BA40" s="80"/>
      <c r="BB40" s="80"/>
      <c r="BC40">
        <v>2</v>
      </c>
      <c r="BD40" s="79" t="str">
        <f>REPLACE(INDEX(GroupVertices[Group],MATCH(Edges24[[#This Row],[Vertex 1]],GroupVertices[Vertex],0)),1,1,"")</f>
        <v>2</v>
      </c>
      <c r="BE40" s="79" t="str">
        <f>REPLACE(INDEX(GroupVertices[Group],MATCH(Edges24[[#This Row],[Vertex 2]],GroupVertices[Vertex],0)),1,1,"")</f>
        <v>2</v>
      </c>
      <c r="BF40" s="48">
        <v>2</v>
      </c>
      <c r="BG40" s="49">
        <v>6.451612903225806</v>
      </c>
      <c r="BH40" s="48">
        <v>0</v>
      </c>
      <c r="BI40" s="49">
        <v>0</v>
      </c>
      <c r="BJ40" s="48">
        <v>0</v>
      </c>
      <c r="BK40" s="49">
        <v>0</v>
      </c>
      <c r="BL40" s="48">
        <v>29</v>
      </c>
      <c r="BM40" s="49">
        <v>93.54838709677419</v>
      </c>
      <c r="BN40" s="48">
        <v>31</v>
      </c>
    </row>
    <row r="41" spans="1:66" ht="15">
      <c r="A41" s="65" t="s">
        <v>280</v>
      </c>
      <c r="B41" s="65" t="s">
        <v>280</v>
      </c>
      <c r="C41" s="66"/>
      <c r="D41" s="67"/>
      <c r="E41" s="68"/>
      <c r="F41" s="69"/>
      <c r="G41" s="66"/>
      <c r="H41" s="70"/>
      <c r="I41" s="71"/>
      <c r="J41" s="71"/>
      <c r="K41" s="34" t="s">
        <v>65</v>
      </c>
      <c r="L41" s="78">
        <v>99</v>
      </c>
      <c r="M41" s="78"/>
      <c r="N41" s="73"/>
      <c r="O41" s="80" t="s">
        <v>210</v>
      </c>
      <c r="P41" s="82">
        <v>43651.53303240741</v>
      </c>
      <c r="Q41" s="80" t="s">
        <v>468</v>
      </c>
      <c r="R41" s="84" t="s">
        <v>574</v>
      </c>
      <c r="S41" s="80" t="s">
        <v>647</v>
      </c>
      <c r="T41" s="80" t="s">
        <v>706</v>
      </c>
      <c r="U41" s="80"/>
      <c r="V41" s="84" t="s">
        <v>889</v>
      </c>
      <c r="W41" s="82">
        <v>43651.53303240741</v>
      </c>
      <c r="X41" s="86">
        <v>43651</v>
      </c>
      <c r="Y41" s="88" t="s">
        <v>976</v>
      </c>
      <c r="Z41" s="84" t="s">
        <v>1176</v>
      </c>
      <c r="AA41" s="80"/>
      <c r="AB41" s="80"/>
      <c r="AC41" s="88" t="s">
        <v>1380</v>
      </c>
      <c r="AD41" s="80"/>
      <c r="AE41" s="80" t="b">
        <v>0</v>
      </c>
      <c r="AF41" s="80">
        <v>1</v>
      </c>
      <c r="AG41" s="88" t="s">
        <v>1557</v>
      </c>
      <c r="AH41" s="80" t="b">
        <v>0</v>
      </c>
      <c r="AI41" s="80" t="s">
        <v>1573</v>
      </c>
      <c r="AJ41" s="80"/>
      <c r="AK41" s="88" t="s">
        <v>1557</v>
      </c>
      <c r="AL41" s="80" t="b">
        <v>0</v>
      </c>
      <c r="AM41" s="80">
        <v>2</v>
      </c>
      <c r="AN41" s="88" t="s">
        <v>1557</v>
      </c>
      <c r="AO41" s="80" t="s">
        <v>1590</v>
      </c>
      <c r="AP41" s="80" t="b">
        <v>0</v>
      </c>
      <c r="AQ41" s="88" t="s">
        <v>1380</v>
      </c>
      <c r="AR41" s="80" t="s">
        <v>210</v>
      </c>
      <c r="AS41" s="80">
        <v>0</v>
      </c>
      <c r="AT41" s="80">
        <v>0</v>
      </c>
      <c r="AU41" s="80"/>
      <c r="AV41" s="80"/>
      <c r="AW41" s="80"/>
      <c r="AX41" s="80"/>
      <c r="AY41" s="80"/>
      <c r="AZ41" s="80"/>
      <c r="BA41" s="80"/>
      <c r="BB41" s="80"/>
      <c r="BC41">
        <v>2</v>
      </c>
      <c r="BD41" s="79" t="str">
        <f>REPLACE(INDEX(GroupVertices[Group],MATCH(Edges24[[#This Row],[Vertex 1]],GroupVertices[Vertex],0)),1,1,"")</f>
        <v>2</v>
      </c>
      <c r="BE41" s="79" t="str">
        <f>REPLACE(INDEX(GroupVertices[Group],MATCH(Edges24[[#This Row],[Vertex 2]],GroupVertices[Vertex],0)),1,1,"")</f>
        <v>2</v>
      </c>
      <c r="BF41" s="48">
        <v>0</v>
      </c>
      <c r="BG41" s="49">
        <v>0</v>
      </c>
      <c r="BH41" s="48">
        <v>0</v>
      </c>
      <c r="BI41" s="49">
        <v>0</v>
      </c>
      <c r="BJ41" s="48">
        <v>0</v>
      </c>
      <c r="BK41" s="49">
        <v>0</v>
      </c>
      <c r="BL41" s="48">
        <v>41</v>
      </c>
      <c r="BM41" s="49">
        <v>100</v>
      </c>
      <c r="BN41" s="48">
        <v>41</v>
      </c>
    </row>
    <row r="42" spans="1:66" ht="15">
      <c r="A42" s="65" t="s">
        <v>281</v>
      </c>
      <c r="B42" s="65" t="s">
        <v>281</v>
      </c>
      <c r="C42" s="66"/>
      <c r="D42" s="67"/>
      <c r="E42" s="68"/>
      <c r="F42" s="69"/>
      <c r="G42" s="66"/>
      <c r="H42" s="70"/>
      <c r="I42" s="71"/>
      <c r="J42" s="71"/>
      <c r="K42" s="34" t="s">
        <v>65</v>
      </c>
      <c r="L42" s="78">
        <v>100</v>
      </c>
      <c r="M42" s="78"/>
      <c r="N42" s="73"/>
      <c r="O42" s="80" t="s">
        <v>210</v>
      </c>
      <c r="P42" s="82">
        <v>43651.56190972222</v>
      </c>
      <c r="Q42" s="80" t="s">
        <v>469</v>
      </c>
      <c r="R42" s="80"/>
      <c r="S42" s="80"/>
      <c r="T42" s="80" t="s">
        <v>707</v>
      </c>
      <c r="U42" s="84" t="s">
        <v>814</v>
      </c>
      <c r="V42" s="84" t="s">
        <v>814</v>
      </c>
      <c r="W42" s="82">
        <v>43651.56190972222</v>
      </c>
      <c r="X42" s="86">
        <v>43651</v>
      </c>
      <c r="Y42" s="88" t="s">
        <v>977</v>
      </c>
      <c r="Z42" s="84" t="s">
        <v>1177</v>
      </c>
      <c r="AA42" s="80"/>
      <c r="AB42" s="80"/>
      <c r="AC42" s="88" t="s">
        <v>1381</v>
      </c>
      <c r="AD42" s="80"/>
      <c r="AE42" s="80" t="b">
        <v>0</v>
      </c>
      <c r="AF42" s="80">
        <v>0</v>
      </c>
      <c r="AG42" s="88" t="s">
        <v>1557</v>
      </c>
      <c r="AH42" s="80" t="b">
        <v>0</v>
      </c>
      <c r="AI42" s="80" t="s">
        <v>1575</v>
      </c>
      <c r="AJ42" s="80"/>
      <c r="AK42" s="88" t="s">
        <v>1557</v>
      </c>
      <c r="AL42" s="80" t="b">
        <v>0</v>
      </c>
      <c r="AM42" s="80">
        <v>0</v>
      </c>
      <c r="AN42" s="88" t="s">
        <v>1557</v>
      </c>
      <c r="AO42" s="80" t="s">
        <v>1590</v>
      </c>
      <c r="AP42" s="80" t="b">
        <v>0</v>
      </c>
      <c r="AQ42" s="88" t="s">
        <v>1381</v>
      </c>
      <c r="AR42" s="80" t="s">
        <v>210</v>
      </c>
      <c r="AS42" s="80">
        <v>0</v>
      </c>
      <c r="AT42" s="80">
        <v>0</v>
      </c>
      <c r="AU42" s="80"/>
      <c r="AV42" s="80"/>
      <c r="AW42" s="80"/>
      <c r="AX42" s="80"/>
      <c r="AY42" s="80"/>
      <c r="AZ42" s="80"/>
      <c r="BA42" s="80"/>
      <c r="BB42" s="80"/>
      <c r="BC42">
        <v>1</v>
      </c>
      <c r="BD42" s="79" t="str">
        <f>REPLACE(INDEX(GroupVertices[Group],MATCH(Edges24[[#This Row],[Vertex 1]],GroupVertices[Vertex],0)),1,1,"")</f>
        <v>2</v>
      </c>
      <c r="BE42" s="79" t="str">
        <f>REPLACE(INDEX(GroupVertices[Group],MATCH(Edges24[[#This Row],[Vertex 2]],GroupVertices[Vertex],0)),1,1,"")</f>
        <v>2</v>
      </c>
      <c r="BF42" s="48">
        <v>0</v>
      </c>
      <c r="BG42" s="49">
        <v>0</v>
      </c>
      <c r="BH42" s="48">
        <v>1</v>
      </c>
      <c r="BI42" s="49">
        <v>5.2631578947368425</v>
      </c>
      <c r="BJ42" s="48">
        <v>0</v>
      </c>
      <c r="BK42" s="49">
        <v>0</v>
      </c>
      <c r="BL42" s="48">
        <v>18</v>
      </c>
      <c r="BM42" s="49">
        <v>94.73684210526316</v>
      </c>
      <c r="BN42" s="48">
        <v>19</v>
      </c>
    </row>
    <row r="43" spans="1:66" ht="15">
      <c r="A43" s="65" t="s">
        <v>282</v>
      </c>
      <c r="B43" s="65" t="s">
        <v>283</v>
      </c>
      <c r="C43" s="66"/>
      <c r="D43" s="67"/>
      <c r="E43" s="68"/>
      <c r="F43" s="69"/>
      <c r="G43" s="66"/>
      <c r="H43" s="70"/>
      <c r="I43" s="71"/>
      <c r="J43" s="71"/>
      <c r="K43" s="34" t="s">
        <v>65</v>
      </c>
      <c r="L43" s="78">
        <v>101</v>
      </c>
      <c r="M43" s="78"/>
      <c r="N43" s="73"/>
      <c r="O43" s="80" t="s">
        <v>438</v>
      </c>
      <c r="P43" s="82">
        <v>43651.59150462963</v>
      </c>
      <c r="Q43" s="80" t="s">
        <v>470</v>
      </c>
      <c r="R43" s="80"/>
      <c r="S43" s="80"/>
      <c r="T43" s="80" t="s">
        <v>708</v>
      </c>
      <c r="U43" s="80"/>
      <c r="V43" s="84" t="s">
        <v>890</v>
      </c>
      <c r="W43" s="82">
        <v>43651.59150462963</v>
      </c>
      <c r="X43" s="86">
        <v>43651</v>
      </c>
      <c r="Y43" s="88" t="s">
        <v>978</v>
      </c>
      <c r="Z43" s="84" t="s">
        <v>1178</v>
      </c>
      <c r="AA43" s="80"/>
      <c r="AB43" s="80"/>
      <c r="AC43" s="88" t="s">
        <v>1382</v>
      </c>
      <c r="AD43" s="80"/>
      <c r="AE43" s="80" t="b">
        <v>0</v>
      </c>
      <c r="AF43" s="80">
        <v>0</v>
      </c>
      <c r="AG43" s="88" t="s">
        <v>1557</v>
      </c>
      <c r="AH43" s="80" t="b">
        <v>0</v>
      </c>
      <c r="AI43" s="80" t="s">
        <v>1573</v>
      </c>
      <c r="AJ43" s="80"/>
      <c r="AK43" s="88" t="s">
        <v>1557</v>
      </c>
      <c r="AL43" s="80" t="b">
        <v>0</v>
      </c>
      <c r="AM43" s="80">
        <v>2</v>
      </c>
      <c r="AN43" s="88" t="s">
        <v>1383</v>
      </c>
      <c r="AO43" s="80" t="s">
        <v>1590</v>
      </c>
      <c r="AP43" s="80" t="b">
        <v>0</v>
      </c>
      <c r="AQ43" s="88" t="s">
        <v>1383</v>
      </c>
      <c r="AR43" s="80" t="s">
        <v>210</v>
      </c>
      <c r="AS43" s="80">
        <v>0</v>
      </c>
      <c r="AT43" s="80">
        <v>0</v>
      </c>
      <c r="AU43" s="80"/>
      <c r="AV43" s="80"/>
      <c r="AW43" s="80"/>
      <c r="AX43" s="80"/>
      <c r="AY43" s="80"/>
      <c r="AZ43" s="80"/>
      <c r="BA43" s="80"/>
      <c r="BB43" s="80"/>
      <c r="BC43">
        <v>1</v>
      </c>
      <c r="BD43" s="79" t="str">
        <f>REPLACE(INDEX(GroupVertices[Group],MATCH(Edges24[[#This Row],[Vertex 1]],GroupVertices[Vertex],0)),1,1,"")</f>
        <v>18</v>
      </c>
      <c r="BE43" s="79" t="str">
        <f>REPLACE(INDEX(GroupVertices[Group],MATCH(Edges24[[#This Row],[Vertex 2]],GroupVertices[Vertex],0)),1,1,"")</f>
        <v>18</v>
      </c>
      <c r="BF43" s="48">
        <v>0</v>
      </c>
      <c r="BG43" s="49">
        <v>0</v>
      </c>
      <c r="BH43" s="48">
        <v>1</v>
      </c>
      <c r="BI43" s="49">
        <v>2.5</v>
      </c>
      <c r="BJ43" s="48">
        <v>0</v>
      </c>
      <c r="BK43" s="49">
        <v>0</v>
      </c>
      <c r="BL43" s="48">
        <v>39</v>
      </c>
      <c r="BM43" s="49">
        <v>97.5</v>
      </c>
      <c r="BN43" s="48">
        <v>40</v>
      </c>
    </row>
    <row r="44" spans="1:66" ht="15">
      <c r="A44" s="65" t="s">
        <v>283</v>
      </c>
      <c r="B44" s="65" t="s">
        <v>283</v>
      </c>
      <c r="C44" s="66"/>
      <c r="D44" s="67"/>
      <c r="E44" s="68"/>
      <c r="F44" s="69"/>
      <c r="G44" s="66"/>
      <c r="H44" s="70"/>
      <c r="I44" s="71"/>
      <c r="J44" s="71"/>
      <c r="K44" s="34" t="s">
        <v>65</v>
      </c>
      <c r="L44" s="78">
        <v>102</v>
      </c>
      <c r="M44" s="78"/>
      <c r="N44" s="73"/>
      <c r="O44" s="80" t="s">
        <v>210</v>
      </c>
      <c r="P44" s="82">
        <v>43651.53640046297</v>
      </c>
      <c r="Q44" s="80" t="s">
        <v>470</v>
      </c>
      <c r="R44" s="84" t="s">
        <v>575</v>
      </c>
      <c r="S44" s="80" t="s">
        <v>648</v>
      </c>
      <c r="T44" s="80" t="s">
        <v>709</v>
      </c>
      <c r="U44" s="80"/>
      <c r="V44" s="84" t="s">
        <v>891</v>
      </c>
      <c r="W44" s="82">
        <v>43651.53640046297</v>
      </c>
      <c r="X44" s="86">
        <v>43651</v>
      </c>
      <c r="Y44" s="88" t="s">
        <v>979</v>
      </c>
      <c r="Z44" s="84" t="s">
        <v>1179</v>
      </c>
      <c r="AA44" s="80"/>
      <c r="AB44" s="80"/>
      <c r="AC44" s="88" t="s">
        <v>1383</v>
      </c>
      <c r="AD44" s="80"/>
      <c r="AE44" s="80" t="b">
        <v>0</v>
      </c>
      <c r="AF44" s="80">
        <v>6</v>
      </c>
      <c r="AG44" s="88" t="s">
        <v>1557</v>
      </c>
      <c r="AH44" s="80" t="b">
        <v>0</v>
      </c>
      <c r="AI44" s="80" t="s">
        <v>1573</v>
      </c>
      <c r="AJ44" s="80"/>
      <c r="AK44" s="88" t="s">
        <v>1557</v>
      </c>
      <c r="AL44" s="80" t="b">
        <v>0</v>
      </c>
      <c r="AM44" s="80">
        <v>2</v>
      </c>
      <c r="AN44" s="88" t="s">
        <v>1557</v>
      </c>
      <c r="AO44" s="80" t="s">
        <v>1589</v>
      </c>
      <c r="AP44" s="80" t="b">
        <v>0</v>
      </c>
      <c r="AQ44" s="88" t="s">
        <v>1383</v>
      </c>
      <c r="AR44" s="80" t="s">
        <v>210</v>
      </c>
      <c r="AS44" s="80">
        <v>0</v>
      </c>
      <c r="AT44" s="80">
        <v>0</v>
      </c>
      <c r="AU44" s="80"/>
      <c r="AV44" s="80"/>
      <c r="AW44" s="80"/>
      <c r="AX44" s="80"/>
      <c r="AY44" s="80"/>
      <c r="AZ44" s="80"/>
      <c r="BA44" s="80"/>
      <c r="BB44" s="80"/>
      <c r="BC44">
        <v>1</v>
      </c>
      <c r="BD44" s="79" t="str">
        <f>REPLACE(INDEX(GroupVertices[Group],MATCH(Edges24[[#This Row],[Vertex 1]],GroupVertices[Vertex],0)),1,1,"")</f>
        <v>18</v>
      </c>
      <c r="BE44" s="79" t="str">
        <f>REPLACE(INDEX(GroupVertices[Group],MATCH(Edges24[[#This Row],[Vertex 2]],GroupVertices[Vertex],0)),1,1,"")</f>
        <v>18</v>
      </c>
      <c r="BF44" s="48">
        <v>0</v>
      </c>
      <c r="BG44" s="49">
        <v>0</v>
      </c>
      <c r="BH44" s="48">
        <v>1</v>
      </c>
      <c r="BI44" s="49">
        <v>2.5</v>
      </c>
      <c r="BJ44" s="48">
        <v>0</v>
      </c>
      <c r="BK44" s="49">
        <v>0</v>
      </c>
      <c r="BL44" s="48">
        <v>39</v>
      </c>
      <c r="BM44" s="49">
        <v>97.5</v>
      </c>
      <c r="BN44" s="48">
        <v>40</v>
      </c>
    </row>
    <row r="45" spans="1:66" ht="15">
      <c r="A45" s="65" t="s">
        <v>284</v>
      </c>
      <c r="B45" s="65" t="s">
        <v>283</v>
      </c>
      <c r="C45" s="66"/>
      <c r="D45" s="67"/>
      <c r="E45" s="68"/>
      <c r="F45" s="69"/>
      <c r="G45" s="66"/>
      <c r="H45" s="70"/>
      <c r="I45" s="71"/>
      <c r="J45" s="71"/>
      <c r="K45" s="34" t="s">
        <v>65</v>
      </c>
      <c r="L45" s="78">
        <v>103</v>
      </c>
      <c r="M45" s="78"/>
      <c r="N45" s="73"/>
      <c r="O45" s="80" t="s">
        <v>438</v>
      </c>
      <c r="P45" s="82">
        <v>43651.65361111111</v>
      </c>
      <c r="Q45" s="80" t="s">
        <v>470</v>
      </c>
      <c r="R45" s="80"/>
      <c r="S45" s="80"/>
      <c r="T45" s="80" t="s">
        <v>708</v>
      </c>
      <c r="U45" s="80"/>
      <c r="V45" s="84" t="s">
        <v>892</v>
      </c>
      <c r="W45" s="82">
        <v>43651.65361111111</v>
      </c>
      <c r="X45" s="86">
        <v>43651</v>
      </c>
      <c r="Y45" s="88" t="s">
        <v>980</v>
      </c>
      <c r="Z45" s="84" t="s">
        <v>1180</v>
      </c>
      <c r="AA45" s="80"/>
      <c r="AB45" s="80"/>
      <c r="AC45" s="88" t="s">
        <v>1384</v>
      </c>
      <c r="AD45" s="80"/>
      <c r="AE45" s="80" t="b">
        <v>0</v>
      </c>
      <c r="AF45" s="80">
        <v>0</v>
      </c>
      <c r="AG45" s="88" t="s">
        <v>1557</v>
      </c>
      <c r="AH45" s="80" t="b">
        <v>0</v>
      </c>
      <c r="AI45" s="80" t="s">
        <v>1573</v>
      </c>
      <c r="AJ45" s="80"/>
      <c r="AK45" s="88" t="s">
        <v>1557</v>
      </c>
      <c r="AL45" s="80" t="b">
        <v>0</v>
      </c>
      <c r="AM45" s="80">
        <v>2</v>
      </c>
      <c r="AN45" s="88" t="s">
        <v>1383</v>
      </c>
      <c r="AO45" s="80" t="s">
        <v>1589</v>
      </c>
      <c r="AP45" s="80" t="b">
        <v>0</v>
      </c>
      <c r="AQ45" s="88" t="s">
        <v>1383</v>
      </c>
      <c r="AR45" s="80" t="s">
        <v>210</v>
      </c>
      <c r="AS45" s="80">
        <v>0</v>
      </c>
      <c r="AT45" s="80">
        <v>0</v>
      </c>
      <c r="AU45" s="80"/>
      <c r="AV45" s="80"/>
      <c r="AW45" s="80"/>
      <c r="AX45" s="80"/>
      <c r="AY45" s="80"/>
      <c r="AZ45" s="80"/>
      <c r="BA45" s="80"/>
      <c r="BB45" s="80"/>
      <c r="BC45">
        <v>1</v>
      </c>
      <c r="BD45" s="79" t="str">
        <f>REPLACE(INDEX(GroupVertices[Group],MATCH(Edges24[[#This Row],[Vertex 1]],GroupVertices[Vertex],0)),1,1,"")</f>
        <v>18</v>
      </c>
      <c r="BE45" s="79" t="str">
        <f>REPLACE(INDEX(GroupVertices[Group],MATCH(Edges24[[#This Row],[Vertex 2]],GroupVertices[Vertex],0)),1,1,"")</f>
        <v>18</v>
      </c>
      <c r="BF45" s="48">
        <v>0</v>
      </c>
      <c r="BG45" s="49">
        <v>0</v>
      </c>
      <c r="BH45" s="48">
        <v>1</v>
      </c>
      <c r="BI45" s="49">
        <v>2.5</v>
      </c>
      <c r="BJ45" s="48">
        <v>0</v>
      </c>
      <c r="BK45" s="49">
        <v>0</v>
      </c>
      <c r="BL45" s="48">
        <v>39</v>
      </c>
      <c r="BM45" s="49">
        <v>97.5</v>
      </c>
      <c r="BN45" s="48">
        <v>40</v>
      </c>
    </row>
    <row r="46" spans="1:66" ht="15">
      <c r="A46" s="65" t="s">
        <v>285</v>
      </c>
      <c r="B46" s="65" t="s">
        <v>403</v>
      </c>
      <c r="C46" s="66"/>
      <c r="D46" s="67"/>
      <c r="E46" s="68"/>
      <c r="F46" s="69"/>
      <c r="G46" s="66"/>
      <c r="H46" s="70"/>
      <c r="I46" s="71"/>
      <c r="J46" s="71"/>
      <c r="K46" s="34" t="s">
        <v>65</v>
      </c>
      <c r="L46" s="78">
        <v>104</v>
      </c>
      <c r="M46" s="78"/>
      <c r="N46" s="73"/>
      <c r="O46" s="80" t="s">
        <v>439</v>
      </c>
      <c r="P46" s="82">
        <v>43651.9096875</v>
      </c>
      <c r="Q46" s="80" t="s">
        <v>471</v>
      </c>
      <c r="R46" s="84" t="s">
        <v>576</v>
      </c>
      <c r="S46" s="80" t="s">
        <v>636</v>
      </c>
      <c r="T46" s="80" t="s">
        <v>710</v>
      </c>
      <c r="U46" s="80"/>
      <c r="V46" s="84" t="s">
        <v>893</v>
      </c>
      <c r="W46" s="82">
        <v>43651.9096875</v>
      </c>
      <c r="X46" s="86">
        <v>43651</v>
      </c>
      <c r="Y46" s="88" t="s">
        <v>981</v>
      </c>
      <c r="Z46" s="84" t="s">
        <v>1181</v>
      </c>
      <c r="AA46" s="80">
        <v>34.0522</v>
      </c>
      <c r="AB46" s="80">
        <v>-118.243</v>
      </c>
      <c r="AC46" s="88" t="s">
        <v>1385</v>
      </c>
      <c r="AD46" s="80"/>
      <c r="AE46" s="80" t="b">
        <v>0</v>
      </c>
      <c r="AF46" s="80">
        <v>1</v>
      </c>
      <c r="AG46" s="88" t="s">
        <v>1557</v>
      </c>
      <c r="AH46" s="80" t="b">
        <v>0</v>
      </c>
      <c r="AI46" s="80" t="s">
        <v>1573</v>
      </c>
      <c r="AJ46" s="80"/>
      <c r="AK46" s="88" t="s">
        <v>1557</v>
      </c>
      <c r="AL46" s="80" t="b">
        <v>0</v>
      </c>
      <c r="AM46" s="80">
        <v>0</v>
      </c>
      <c r="AN46" s="88" t="s">
        <v>1557</v>
      </c>
      <c r="AO46" s="80" t="s">
        <v>1591</v>
      </c>
      <c r="AP46" s="80" t="b">
        <v>0</v>
      </c>
      <c r="AQ46" s="88" t="s">
        <v>1385</v>
      </c>
      <c r="AR46" s="80" t="s">
        <v>210</v>
      </c>
      <c r="AS46" s="80">
        <v>0</v>
      </c>
      <c r="AT46" s="80">
        <v>0</v>
      </c>
      <c r="AU46" s="80" t="s">
        <v>1614</v>
      </c>
      <c r="AV46" s="80" t="s">
        <v>1619</v>
      </c>
      <c r="AW46" s="80" t="s">
        <v>1624</v>
      </c>
      <c r="AX46" s="80" t="s">
        <v>1629</v>
      </c>
      <c r="AY46" s="80" t="s">
        <v>1633</v>
      </c>
      <c r="AZ46" s="80" t="s">
        <v>1638</v>
      </c>
      <c r="BA46" s="80" t="s">
        <v>1640</v>
      </c>
      <c r="BB46" s="84" t="s">
        <v>1644</v>
      </c>
      <c r="BC46">
        <v>1</v>
      </c>
      <c r="BD46" s="79" t="str">
        <f>REPLACE(INDEX(GroupVertices[Group],MATCH(Edges24[[#This Row],[Vertex 1]],GroupVertices[Vertex],0)),1,1,"")</f>
        <v>25</v>
      </c>
      <c r="BE46" s="79" t="str">
        <f>REPLACE(INDEX(GroupVertices[Group],MATCH(Edges24[[#This Row],[Vertex 2]],GroupVertices[Vertex],0)),1,1,"")</f>
        <v>25</v>
      </c>
      <c r="BF46" s="48">
        <v>4</v>
      </c>
      <c r="BG46" s="49">
        <v>13.333333333333334</v>
      </c>
      <c r="BH46" s="48">
        <v>0</v>
      </c>
      <c r="BI46" s="49">
        <v>0</v>
      </c>
      <c r="BJ46" s="48">
        <v>0</v>
      </c>
      <c r="BK46" s="49">
        <v>0</v>
      </c>
      <c r="BL46" s="48">
        <v>26</v>
      </c>
      <c r="BM46" s="49">
        <v>86.66666666666667</v>
      </c>
      <c r="BN46" s="48">
        <v>30</v>
      </c>
    </row>
    <row r="47" spans="1:66" ht="15">
      <c r="A47" s="65" t="s">
        <v>286</v>
      </c>
      <c r="B47" s="65" t="s">
        <v>307</v>
      </c>
      <c r="C47" s="66"/>
      <c r="D47" s="67"/>
      <c r="E47" s="68"/>
      <c r="F47" s="69"/>
      <c r="G47" s="66"/>
      <c r="H47" s="70"/>
      <c r="I47" s="71"/>
      <c r="J47" s="71"/>
      <c r="K47" s="34" t="s">
        <v>65</v>
      </c>
      <c r="L47" s="78">
        <v>105</v>
      </c>
      <c r="M47" s="78"/>
      <c r="N47" s="73"/>
      <c r="O47" s="80" t="s">
        <v>438</v>
      </c>
      <c r="P47" s="82">
        <v>43652.5340625</v>
      </c>
      <c r="Q47" s="80" t="s">
        <v>472</v>
      </c>
      <c r="R47" s="80"/>
      <c r="S47" s="80"/>
      <c r="T47" s="80"/>
      <c r="U47" s="80"/>
      <c r="V47" s="84" t="s">
        <v>894</v>
      </c>
      <c r="W47" s="82">
        <v>43652.5340625</v>
      </c>
      <c r="X47" s="86">
        <v>43652</v>
      </c>
      <c r="Y47" s="88" t="s">
        <v>982</v>
      </c>
      <c r="Z47" s="84" t="s">
        <v>1182</v>
      </c>
      <c r="AA47" s="80"/>
      <c r="AB47" s="80"/>
      <c r="AC47" s="88" t="s">
        <v>1386</v>
      </c>
      <c r="AD47" s="80"/>
      <c r="AE47" s="80" t="b">
        <v>0</v>
      </c>
      <c r="AF47" s="80">
        <v>0</v>
      </c>
      <c r="AG47" s="88" t="s">
        <v>1557</v>
      </c>
      <c r="AH47" s="80" t="b">
        <v>0</v>
      </c>
      <c r="AI47" s="80" t="s">
        <v>1576</v>
      </c>
      <c r="AJ47" s="80"/>
      <c r="AK47" s="88" t="s">
        <v>1557</v>
      </c>
      <c r="AL47" s="80" t="b">
        <v>0</v>
      </c>
      <c r="AM47" s="80">
        <v>5</v>
      </c>
      <c r="AN47" s="88" t="s">
        <v>1409</v>
      </c>
      <c r="AO47" s="80" t="s">
        <v>1588</v>
      </c>
      <c r="AP47" s="80" t="b">
        <v>0</v>
      </c>
      <c r="AQ47" s="88" t="s">
        <v>1409</v>
      </c>
      <c r="AR47" s="80" t="s">
        <v>210</v>
      </c>
      <c r="AS47" s="80">
        <v>0</v>
      </c>
      <c r="AT47" s="80">
        <v>0</v>
      </c>
      <c r="AU47" s="80"/>
      <c r="AV47" s="80"/>
      <c r="AW47" s="80"/>
      <c r="AX47" s="80"/>
      <c r="AY47" s="80"/>
      <c r="AZ47" s="80"/>
      <c r="BA47" s="80"/>
      <c r="BB47" s="80"/>
      <c r="BC47">
        <v>2</v>
      </c>
      <c r="BD47" s="79" t="str">
        <f>REPLACE(INDEX(GroupVertices[Group],MATCH(Edges24[[#This Row],[Vertex 1]],GroupVertices[Vertex],0)),1,1,"")</f>
        <v>8</v>
      </c>
      <c r="BE47" s="79" t="str">
        <f>REPLACE(INDEX(GroupVertices[Group],MATCH(Edges24[[#This Row],[Vertex 2]],GroupVertices[Vertex],0)),1,1,"")</f>
        <v>8</v>
      </c>
      <c r="BF47" s="48"/>
      <c r="BG47" s="49"/>
      <c r="BH47" s="48"/>
      <c r="BI47" s="49"/>
      <c r="BJ47" s="48"/>
      <c r="BK47" s="49"/>
      <c r="BL47" s="48"/>
      <c r="BM47" s="49"/>
      <c r="BN47" s="48"/>
    </row>
    <row r="48" spans="1:66" ht="15">
      <c r="A48" s="65" t="s">
        <v>287</v>
      </c>
      <c r="B48" s="65" t="s">
        <v>288</v>
      </c>
      <c r="C48" s="66"/>
      <c r="D48" s="67"/>
      <c r="E48" s="68"/>
      <c r="F48" s="69"/>
      <c r="G48" s="66"/>
      <c r="H48" s="70"/>
      <c r="I48" s="71"/>
      <c r="J48" s="71"/>
      <c r="K48" s="34" t="s">
        <v>65</v>
      </c>
      <c r="L48" s="78">
        <v>108</v>
      </c>
      <c r="M48" s="78"/>
      <c r="N48" s="73"/>
      <c r="O48" s="80" t="s">
        <v>438</v>
      </c>
      <c r="P48" s="82">
        <v>43652.852222222224</v>
      </c>
      <c r="Q48" s="80" t="s">
        <v>473</v>
      </c>
      <c r="R48" s="80"/>
      <c r="S48" s="80"/>
      <c r="T48" s="80" t="s">
        <v>711</v>
      </c>
      <c r="U48" s="80"/>
      <c r="V48" s="84" t="s">
        <v>895</v>
      </c>
      <c r="W48" s="82">
        <v>43652.852222222224</v>
      </c>
      <c r="X48" s="86">
        <v>43652</v>
      </c>
      <c r="Y48" s="88" t="s">
        <v>983</v>
      </c>
      <c r="Z48" s="84" t="s">
        <v>1183</v>
      </c>
      <c r="AA48" s="80"/>
      <c r="AB48" s="80"/>
      <c r="AC48" s="88" t="s">
        <v>1387</v>
      </c>
      <c r="AD48" s="80"/>
      <c r="AE48" s="80" t="b">
        <v>0</v>
      </c>
      <c r="AF48" s="80">
        <v>0</v>
      </c>
      <c r="AG48" s="88" t="s">
        <v>1557</v>
      </c>
      <c r="AH48" s="80" t="b">
        <v>1</v>
      </c>
      <c r="AI48" s="80" t="s">
        <v>1575</v>
      </c>
      <c r="AJ48" s="80"/>
      <c r="AK48" s="88" t="s">
        <v>1580</v>
      </c>
      <c r="AL48" s="80" t="b">
        <v>0</v>
      </c>
      <c r="AM48" s="80">
        <v>2</v>
      </c>
      <c r="AN48" s="88" t="s">
        <v>1388</v>
      </c>
      <c r="AO48" s="80" t="s">
        <v>1590</v>
      </c>
      <c r="AP48" s="80" t="b">
        <v>0</v>
      </c>
      <c r="AQ48" s="88" t="s">
        <v>1388</v>
      </c>
      <c r="AR48" s="80" t="s">
        <v>210</v>
      </c>
      <c r="AS48" s="80">
        <v>0</v>
      </c>
      <c r="AT48" s="80">
        <v>0</v>
      </c>
      <c r="AU48" s="80"/>
      <c r="AV48" s="80"/>
      <c r="AW48" s="80"/>
      <c r="AX48" s="80"/>
      <c r="AY48" s="80"/>
      <c r="AZ48" s="80"/>
      <c r="BA48" s="80"/>
      <c r="BB48" s="80"/>
      <c r="BC48">
        <v>1</v>
      </c>
      <c r="BD48" s="79" t="str">
        <f>REPLACE(INDEX(GroupVertices[Group],MATCH(Edges24[[#This Row],[Vertex 1]],GroupVertices[Vertex],0)),1,1,"")</f>
        <v>17</v>
      </c>
      <c r="BE48" s="79" t="str">
        <f>REPLACE(INDEX(GroupVertices[Group],MATCH(Edges24[[#This Row],[Vertex 2]],GroupVertices[Vertex],0)),1,1,"")</f>
        <v>17</v>
      </c>
      <c r="BF48" s="48">
        <v>0</v>
      </c>
      <c r="BG48" s="49">
        <v>0</v>
      </c>
      <c r="BH48" s="48">
        <v>0</v>
      </c>
      <c r="BI48" s="49">
        <v>0</v>
      </c>
      <c r="BJ48" s="48">
        <v>0</v>
      </c>
      <c r="BK48" s="49">
        <v>0</v>
      </c>
      <c r="BL48" s="48">
        <v>22</v>
      </c>
      <c r="BM48" s="49">
        <v>100</v>
      </c>
      <c r="BN48" s="48">
        <v>22</v>
      </c>
    </row>
    <row r="49" spans="1:66" ht="15">
      <c r="A49" s="65" t="s">
        <v>288</v>
      </c>
      <c r="B49" s="65" t="s">
        <v>288</v>
      </c>
      <c r="C49" s="66"/>
      <c r="D49" s="67"/>
      <c r="E49" s="68"/>
      <c r="F49" s="69"/>
      <c r="G49" s="66"/>
      <c r="H49" s="70"/>
      <c r="I49" s="71"/>
      <c r="J49" s="71"/>
      <c r="K49" s="34" t="s">
        <v>65</v>
      </c>
      <c r="L49" s="78">
        <v>109</v>
      </c>
      <c r="M49" s="78"/>
      <c r="N49" s="73"/>
      <c r="O49" s="80" t="s">
        <v>210</v>
      </c>
      <c r="P49" s="82">
        <v>43652.847037037034</v>
      </c>
      <c r="Q49" s="80" t="s">
        <v>473</v>
      </c>
      <c r="R49" s="84" t="s">
        <v>577</v>
      </c>
      <c r="S49" s="80" t="s">
        <v>634</v>
      </c>
      <c r="T49" s="80" t="s">
        <v>712</v>
      </c>
      <c r="U49" s="80"/>
      <c r="V49" s="84" t="s">
        <v>896</v>
      </c>
      <c r="W49" s="82">
        <v>43652.847037037034</v>
      </c>
      <c r="X49" s="86">
        <v>43652</v>
      </c>
      <c r="Y49" s="88" t="s">
        <v>984</v>
      </c>
      <c r="Z49" s="84" t="s">
        <v>1184</v>
      </c>
      <c r="AA49" s="80"/>
      <c r="AB49" s="80"/>
      <c r="AC49" s="88" t="s">
        <v>1388</v>
      </c>
      <c r="AD49" s="80"/>
      <c r="AE49" s="80" t="b">
        <v>0</v>
      </c>
      <c r="AF49" s="80">
        <v>0</v>
      </c>
      <c r="AG49" s="88" t="s">
        <v>1557</v>
      </c>
      <c r="AH49" s="80" t="b">
        <v>1</v>
      </c>
      <c r="AI49" s="80" t="s">
        <v>1575</v>
      </c>
      <c r="AJ49" s="80"/>
      <c r="AK49" s="88" t="s">
        <v>1580</v>
      </c>
      <c r="AL49" s="80" t="b">
        <v>0</v>
      </c>
      <c r="AM49" s="80">
        <v>2</v>
      </c>
      <c r="AN49" s="88" t="s">
        <v>1557</v>
      </c>
      <c r="AO49" s="80" t="s">
        <v>1590</v>
      </c>
      <c r="AP49" s="80" t="b">
        <v>0</v>
      </c>
      <c r="AQ49" s="88" t="s">
        <v>1388</v>
      </c>
      <c r="AR49" s="80" t="s">
        <v>210</v>
      </c>
      <c r="AS49" s="80">
        <v>0</v>
      </c>
      <c r="AT49" s="80">
        <v>0</v>
      </c>
      <c r="AU49" s="80"/>
      <c r="AV49" s="80"/>
      <c r="AW49" s="80"/>
      <c r="AX49" s="80"/>
      <c r="AY49" s="80"/>
      <c r="AZ49" s="80"/>
      <c r="BA49" s="80"/>
      <c r="BB49" s="80"/>
      <c r="BC49">
        <v>1</v>
      </c>
      <c r="BD49" s="79" t="str">
        <f>REPLACE(INDEX(GroupVertices[Group],MATCH(Edges24[[#This Row],[Vertex 1]],GroupVertices[Vertex],0)),1,1,"")</f>
        <v>17</v>
      </c>
      <c r="BE49" s="79" t="str">
        <f>REPLACE(INDEX(GroupVertices[Group],MATCH(Edges24[[#This Row],[Vertex 2]],GroupVertices[Vertex],0)),1,1,"")</f>
        <v>17</v>
      </c>
      <c r="BF49" s="48">
        <v>0</v>
      </c>
      <c r="BG49" s="49">
        <v>0</v>
      </c>
      <c r="BH49" s="48">
        <v>0</v>
      </c>
      <c r="BI49" s="49">
        <v>0</v>
      </c>
      <c r="BJ49" s="48">
        <v>0</v>
      </c>
      <c r="BK49" s="49">
        <v>0</v>
      </c>
      <c r="BL49" s="48">
        <v>22</v>
      </c>
      <c r="BM49" s="49">
        <v>100</v>
      </c>
      <c r="BN49" s="48">
        <v>22</v>
      </c>
    </row>
    <row r="50" spans="1:66" ht="15">
      <c r="A50" s="65" t="s">
        <v>289</v>
      </c>
      <c r="B50" s="65" t="s">
        <v>288</v>
      </c>
      <c r="C50" s="66"/>
      <c r="D50" s="67"/>
      <c r="E50" s="68"/>
      <c r="F50" s="69"/>
      <c r="G50" s="66"/>
      <c r="H50" s="70"/>
      <c r="I50" s="71"/>
      <c r="J50" s="71"/>
      <c r="K50" s="34" t="s">
        <v>65</v>
      </c>
      <c r="L50" s="78">
        <v>110</v>
      </c>
      <c r="M50" s="78"/>
      <c r="N50" s="73"/>
      <c r="O50" s="80" t="s">
        <v>438</v>
      </c>
      <c r="P50" s="82">
        <v>43652.88384259259</v>
      </c>
      <c r="Q50" s="80" t="s">
        <v>473</v>
      </c>
      <c r="R50" s="80"/>
      <c r="S50" s="80"/>
      <c r="T50" s="80" t="s">
        <v>711</v>
      </c>
      <c r="U50" s="80"/>
      <c r="V50" s="84" t="s">
        <v>897</v>
      </c>
      <c r="W50" s="82">
        <v>43652.88384259259</v>
      </c>
      <c r="X50" s="86">
        <v>43652</v>
      </c>
      <c r="Y50" s="88" t="s">
        <v>985</v>
      </c>
      <c r="Z50" s="84" t="s">
        <v>1185</v>
      </c>
      <c r="AA50" s="80"/>
      <c r="AB50" s="80"/>
      <c r="AC50" s="88" t="s">
        <v>1389</v>
      </c>
      <c r="AD50" s="80"/>
      <c r="AE50" s="80" t="b">
        <v>0</v>
      </c>
      <c r="AF50" s="80">
        <v>0</v>
      </c>
      <c r="AG50" s="88" t="s">
        <v>1557</v>
      </c>
      <c r="AH50" s="80" t="b">
        <v>1</v>
      </c>
      <c r="AI50" s="80" t="s">
        <v>1575</v>
      </c>
      <c r="AJ50" s="80"/>
      <c r="AK50" s="88" t="s">
        <v>1580</v>
      </c>
      <c r="AL50" s="80" t="b">
        <v>0</v>
      </c>
      <c r="AM50" s="80">
        <v>2</v>
      </c>
      <c r="AN50" s="88" t="s">
        <v>1388</v>
      </c>
      <c r="AO50" s="80" t="s">
        <v>1602</v>
      </c>
      <c r="AP50" s="80" t="b">
        <v>0</v>
      </c>
      <c r="AQ50" s="88" t="s">
        <v>1388</v>
      </c>
      <c r="AR50" s="80" t="s">
        <v>210</v>
      </c>
      <c r="AS50" s="80">
        <v>0</v>
      </c>
      <c r="AT50" s="80">
        <v>0</v>
      </c>
      <c r="AU50" s="80"/>
      <c r="AV50" s="80"/>
      <c r="AW50" s="80"/>
      <c r="AX50" s="80"/>
      <c r="AY50" s="80"/>
      <c r="AZ50" s="80"/>
      <c r="BA50" s="80"/>
      <c r="BB50" s="80"/>
      <c r="BC50">
        <v>1</v>
      </c>
      <c r="BD50" s="79" t="str">
        <f>REPLACE(INDEX(GroupVertices[Group],MATCH(Edges24[[#This Row],[Vertex 1]],GroupVertices[Vertex],0)),1,1,"")</f>
        <v>17</v>
      </c>
      <c r="BE50" s="79" t="str">
        <f>REPLACE(INDEX(GroupVertices[Group],MATCH(Edges24[[#This Row],[Vertex 2]],GroupVertices[Vertex],0)),1,1,"")</f>
        <v>17</v>
      </c>
      <c r="BF50" s="48">
        <v>0</v>
      </c>
      <c r="BG50" s="49">
        <v>0</v>
      </c>
      <c r="BH50" s="48">
        <v>0</v>
      </c>
      <c r="BI50" s="49">
        <v>0</v>
      </c>
      <c r="BJ50" s="48">
        <v>0</v>
      </c>
      <c r="BK50" s="49">
        <v>0</v>
      </c>
      <c r="BL50" s="48">
        <v>22</v>
      </c>
      <c r="BM50" s="49">
        <v>100</v>
      </c>
      <c r="BN50" s="48">
        <v>22</v>
      </c>
    </row>
    <row r="51" spans="1:66" ht="15">
      <c r="A51" s="65" t="s">
        <v>290</v>
      </c>
      <c r="B51" s="65" t="s">
        <v>290</v>
      </c>
      <c r="C51" s="66"/>
      <c r="D51" s="67"/>
      <c r="E51" s="68"/>
      <c r="F51" s="69"/>
      <c r="G51" s="66"/>
      <c r="H51" s="70"/>
      <c r="I51" s="71"/>
      <c r="J51" s="71"/>
      <c r="K51" s="34" t="s">
        <v>65</v>
      </c>
      <c r="L51" s="78">
        <v>111</v>
      </c>
      <c r="M51" s="78"/>
      <c r="N51" s="73"/>
      <c r="O51" s="80" t="s">
        <v>210</v>
      </c>
      <c r="P51" s="82">
        <v>43653.05233796296</v>
      </c>
      <c r="Q51" s="80" t="s">
        <v>474</v>
      </c>
      <c r="R51" s="80"/>
      <c r="S51" s="80"/>
      <c r="T51" s="80" t="s">
        <v>713</v>
      </c>
      <c r="U51" s="84" t="s">
        <v>815</v>
      </c>
      <c r="V51" s="84" t="s">
        <v>815</v>
      </c>
      <c r="W51" s="82">
        <v>43653.05233796296</v>
      </c>
      <c r="X51" s="86">
        <v>43653</v>
      </c>
      <c r="Y51" s="88" t="s">
        <v>986</v>
      </c>
      <c r="Z51" s="84" t="s">
        <v>1186</v>
      </c>
      <c r="AA51" s="80"/>
      <c r="AB51" s="80"/>
      <c r="AC51" s="88" t="s">
        <v>1390</v>
      </c>
      <c r="AD51" s="80"/>
      <c r="AE51" s="80" t="b">
        <v>0</v>
      </c>
      <c r="AF51" s="80">
        <v>5</v>
      </c>
      <c r="AG51" s="88" t="s">
        <v>1557</v>
      </c>
      <c r="AH51" s="80" t="b">
        <v>0</v>
      </c>
      <c r="AI51" s="80" t="s">
        <v>1573</v>
      </c>
      <c r="AJ51" s="80"/>
      <c r="AK51" s="88" t="s">
        <v>1557</v>
      </c>
      <c r="AL51" s="80" t="b">
        <v>0</v>
      </c>
      <c r="AM51" s="80">
        <v>0</v>
      </c>
      <c r="AN51" s="88" t="s">
        <v>1557</v>
      </c>
      <c r="AO51" s="80" t="s">
        <v>1590</v>
      </c>
      <c r="AP51" s="80" t="b">
        <v>0</v>
      </c>
      <c r="AQ51" s="88" t="s">
        <v>1390</v>
      </c>
      <c r="AR51" s="80" t="s">
        <v>210</v>
      </c>
      <c r="AS51" s="80">
        <v>0</v>
      </c>
      <c r="AT51" s="80">
        <v>0</v>
      </c>
      <c r="AU51" s="80"/>
      <c r="AV51" s="80"/>
      <c r="AW51" s="80"/>
      <c r="AX51" s="80"/>
      <c r="AY51" s="80"/>
      <c r="AZ51" s="80"/>
      <c r="BA51" s="80"/>
      <c r="BB51" s="80"/>
      <c r="BC51">
        <v>1</v>
      </c>
      <c r="BD51" s="79" t="str">
        <f>REPLACE(INDEX(GroupVertices[Group],MATCH(Edges24[[#This Row],[Vertex 1]],GroupVertices[Vertex],0)),1,1,"")</f>
        <v>2</v>
      </c>
      <c r="BE51" s="79" t="str">
        <f>REPLACE(INDEX(GroupVertices[Group],MATCH(Edges24[[#This Row],[Vertex 2]],GroupVertices[Vertex],0)),1,1,"")</f>
        <v>2</v>
      </c>
      <c r="BF51" s="48">
        <v>0</v>
      </c>
      <c r="BG51" s="49">
        <v>0</v>
      </c>
      <c r="BH51" s="48">
        <v>1</v>
      </c>
      <c r="BI51" s="49">
        <v>2.2222222222222223</v>
      </c>
      <c r="BJ51" s="48">
        <v>0</v>
      </c>
      <c r="BK51" s="49">
        <v>0</v>
      </c>
      <c r="BL51" s="48">
        <v>44</v>
      </c>
      <c r="BM51" s="49">
        <v>97.77777777777777</v>
      </c>
      <c r="BN51" s="48">
        <v>45</v>
      </c>
    </row>
    <row r="52" spans="1:66" ht="15">
      <c r="A52" s="65" t="s">
        <v>291</v>
      </c>
      <c r="B52" s="65" t="s">
        <v>405</v>
      </c>
      <c r="C52" s="66"/>
      <c r="D52" s="67"/>
      <c r="E52" s="68"/>
      <c r="F52" s="69"/>
      <c r="G52" s="66"/>
      <c r="H52" s="70"/>
      <c r="I52" s="71"/>
      <c r="J52" s="71"/>
      <c r="K52" s="34" t="s">
        <v>65</v>
      </c>
      <c r="L52" s="78">
        <v>112</v>
      </c>
      <c r="M52" s="78"/>
      <c r="N52" s="73"/>
      <c r="O52" s="80" t="s">
        <v>439</v>
      </c>
      <c r="P52" s="82">
        <v>43389.43336805556</v>
      </c>
      <c r="Q52" s="80" t="s">
        <v>475</v>
      </c>
      <c r="R52" s="80"/>
      <c r="S52" s="80"/>
      <c r="T52" s="80" t="s">
        <v>714</v>
      </c>
      <c r="U52" s="84" t="s">
        <v>816</v>
      </c>
      <c r="V52" s="84" t="s">
        <v>816</v>
      </c>
      <c r="W52" s="82">
        <v>43389.43336805556</v>
      </c>
      <c r="X52" s="86">
        <v>43389</v>
      </c>
      <c r="Y52" s="88" t="s">
        <v>987</v>
      </c>
      <c r="Z52" s="84" t="s">
        <v>1187</v>
      </c>
      <c r="AA52" s="80"/>
      <c r="AB52" s="80"/>
      <c r="AC52" s="88" t="s">
        <v>1391</v>
      </c>
      <c r="AD52" s="80"/>
      <c r="AE52" s="80" t="b">
        <v>0</v>
      </c>
      <c r="AF52" s="80">
        <v>112</v>
      </c>
      <c r="AG52" s="88" t="s">
        <v>1557</v>
      </c>
      <c r="AH52" s="80" t="b">
        <v>0</v>
      </c>
      <c r="AI52" s="80" t="s">
        <v>1573</v>
      </c>
      <c r="AJ52" s="80"/>
      <c r="AK52" s="88" t="s">
        <v>1557</v>
      </c>
      <c r="AL52" s="80" t="b">
        <v>0</v>
      </c>
      <c r="AM52" s="80">
        <v>69</v>
      </c>
      <c r="AN52" s="88" t="s">
        <v>1557</v>
      </c>
      <c r="AO52" s="80" t="s">
        <v>1599</v>
      </c>
      <c r="AP52" s="80" t="b">
        <v>0</v>
      </c>
      <c r="AQ52" s="88" t="s">
        <v>1391</v>
      </c>
      <c r="AR52" s="80" t="s">
        <v>438</v>
      </c>
      <c r="AS52" s="80">
        <v>0</v>
      </c>
      <c r="AT52" s="80">
        <v>0</v>
      </c>
      <c r="AU52" s="80"/>
      <c r="AV52" s="80"/>
      <c r="AW52" s="80"/>
      <c r="AX52" s="80"/>
      <c r="AY52" s="80"/>
      <c r="AZ52" s="80"/>
      <c r="BA52" s="80"/>
      <c r="BB52" s="80"/>
      <c r="BC52">
        <v>1</v>
      </c>
      <c r="BD52" s="79" t="str">
        <f>REPLACE(INDEX(GroupVertices[Group],MATCH(Edges24[[#This Row],[Vertex 1]],GroupVertices[Vertex],0)),1,1,"")</f>
        <v>16</v>
      </c>
      <c r="BE52" s="79" t="str">
        <f>REPLACE(INDEX(GroupVertices[Group],MATCH(Edges24[[#This Row],[Vertex 2]],GroupVertices[Vertex],0)),1,1,"")</f>
        <v>16</v>
      </c>
      <c r="BF52" s="48">
        <v>0</v>
      </c>
      <c r="BG52" s="49">
        <v>0</v>
      </c>
      <c r="BH52" s="48">
        <v>1</v>
      </c>
      <c r="BI52" s="49">
        <v>6.25</v>
      </c>
      <c r="BJ52" s="48">
        <v>0</v>
      </c>
      <c r="BK52" s="49">
        <v>0</v>
      </c>
      <c r="BL52" s="48">
        <v>15</v>
      </c>
      <c r="BM52" s="49">
        <v>93.75</v>
      </c>
      <c r="BN52" s="48">
        <v>16</v>
      </c>
    </row>
    <row r="53" spans="1:66" ht="15">
      <c r="A53" s="65" t="s">
        <v>292</v>
      </c>
      <c r="B53" s="65" t="s">
        <v>291</v>
      </c>
      <c r="C53" s="66"/>
      <c r="D53" s="67"/>
      <c r="E53" s="68"/>
      <c r="F53" s="69"/>
      <c r="G53" s="66"/>
      <c r="H53" s="70"/>
      <c r="I53" s="71"/>
      <c r="J53" s="71"/>
      <c r="K53" s="34" t="s">
        <v>65</v>
      </c>
      <c r="L53" s="78">
        <v>113</v>
      </c>
      <c r="M53" s="78"/>
      <c r="N53" s="73"/>
      <c r="O53" s="80" t="s">
        <v>438</v>
      </c>
      <c r="P53" s="82">
        <v>43653.15988425926</v>
      </c>
      <c r="Q53" s="80" t="s">
        <v>475</v>
      </c>
      <c r="R53" s="80"/>
      <c r="S53" s="80"/>
      <c r="T53" s="80" t="s">
        <v>714</v>
      </c>
      <c r="U53" s="80"/>
      <c r="V53" s="84" t="s">
        <v>898</v>
      </c>
      <c r="W53" s="82">
        <v>43653.15988425926</v>
      </c>
      <c r="X53" s="86">
        <v>43653</v>
      </c>
      <c r="Y53" s="88" t="s">
        <v>988</v>
      </c>
      <c r="Z53" s="84" t="s">
        <v>1188</v>
      </c>
      <c r="AA53" s="80"/>
      <c r="AB53" s="80"/>
      <c r="AC53" s="88" t="s">
        <v>1392</v>
      </c>
      <c r="AD53" s="80"/>
      <c r="AE53" s="80" t="b">
        <v>0</v>
      </c>
      <c r="AF53" s="80">
        <v>0</v>
      </c>
      <c r="AG53" s="88" t="s">
        <v>1557</v>
      </c>
      <c r="AH53" s="80" t="b">
        <v>0</v>
      </c>
      <c r="AI53" s="80" t="s">
        <v>1573</v>
      </c>
      <c r="AJ53" s="80"/>
      <c r="AK53" s="88" t="s">
        <v>1557</v>
      </c>
      <c r="AL53" s="80" t="b">
        <v>0</v>
      </c>
      <c r="AM53" s="80">
        <v>69</v>
      </c>
      <c r="AN53" s="88" t="s">
        <v>1391</v>
      </c>
      <c r="AO53" s="80" t="s">
        <v>1599</v>
      </c>
      <c r="AP53" s="80" t="b">
        <v>0</v>
      </c>
      <c r="AQ53" s="88" t="s">
        <v>1391</v>
      </c>
      <c r="AR53" s="80" t="s">
        <v>210</v>
      </c>
      <c r="AS53" s="80">
        <v>0</v>
      </c>
      <c r="AT53" s="80">
        <v>0</v>
      </c>
      <c r="AU53" s="80"/>
      <c r="AV53" s="80"/>
      <c r="AW53" s="80"/>
      <c r="AX53" s="80"/>
      <c r="AY53" s="80"/>
      <c r="AZ53" s="80"/>
      <c r="BA53" s="80"/>
      <c r="BB53" s="80"/>
      <c r="BC53">
        <v>1</v>
      </c>
      <c r="BD53" s="79" t="str">
        <f>REPLACE(INDEX(GroupVertices[Group],MATCH(Edges24[[#This Row],[Vertex 1]],GroupVertices[Vertex],0)),1,1,"")</f>
        <v>16</v>
      </c>
      <c r="BE53" s="79" t="str">
        <f>REPLACE(INDEX(GroupVertices[Group],MATCH(Edges24[[#This Row],[Vertex 2]],GroupVertices[Vertex],0)),1,1,"")</f>
        <v>16</v>
      </c>
      <c r="BF53" s="48"/>
      <c r="BG53" s="49"/>
      <c r="BH53" s="48"/>
      <c r="BI53" s="49"/>
      <c r="BJ53" s="48"/>
      <c r="BK53" s="49"/>
      <c r="BL53" s="48"/>
      <c r="BM53" s="49"/>
      <c r="BN53" s="48"/>
    </row>
    <row r="54" spans="1:66" ht="15">
      <c r="A54" s="65" t="s">
        <v>293</v>
      </c>
      <c r="B54" s="65" t="s">
        <v>406</v>
      </c>
      <c r="C54" s="66"/>
      <c r="D54" s="67"/>
      <c r="E54" s="68"/>
      <c r="F54" s="69"/>
      <c r="G54" s="66"/>
      <c r="H54" s="70"/>
      <c r="I54" s="71"/>
      <c r="J54" s="71"/>
      <c r="K54" s="34" t="s">
        <v>65</v>
      </c>
      <c r="L54" s="78">
        <v>115</v>
      </c>
      <c r="M54" s="78"/>
      <c r="N54" s="73"/>
      <c r="O54" s="80" t="s">
        <v>439</v>
      </c>
      <c r="P54" s="82">
        <v>43653.24023148148</v>
      </c>
      <c r="Q54" s="80" t="s">
        <v>476</v>
      </c>
      <c r="R54" s="80"/>
      <c r="S54" s="80"/>
      <c r="T54" s="80" t="s">
        <v>715</v>
      </c>
      <c r="U54" s="80"/>
      <c r="V54" s="84" t="s">
        <v>899</v>
      </c>
      <c r="W54" s="82">
        <v>43653.24023148148</v>
      </c>
      <c r="X54" s="86">
        <v>43653</v>
      </c>
      <c r="Y54" s="88" t="s">
        <v>989</v>
      </c>
      <c r="Z54" s="84" t="s">
        <v>1189</v>
      </c>
      <c r="AA54" s="80"/>
      <c r="AB54" s="80"/>
      <c r="AC54" s="88" t="s">
        <v>1393</v>
      </c>
      <c r="AD54" s="88" t="s">
        <v>1550</v>
      </c>
      <c r="AE54" s="80" t="b">
        <v>0</v>
      </c>
      <c r="AF54" s="80">
        <v>0</v>
      </c>
      <c r="AG54" s="88" t="s">
        <v>1562</v>
      </c>
      <c r="AH54" s="80" t="b">
        <v>0</v>
      </c>
      <c r="AI54" s="80" t="s">
        <v>1573</v>
      </c>
      <c r="AJ54" s="80"/>
      <c r="AK54" s="88" t="s">
        <v>1557</v>
      </c>
      <c r="AL54" s="80" t="b">
        <v>0</v>
      </c>
      <c r="AM54" s="80">
        <v>1</v>
      </c>
      <c r="AN54" s="88" t="s">
        <v>1557</v>
      </c>
      <c r="AO54" s="80" t="s">
        <v>1599</v>
      </c>
      <c r="AP54" s="80" t="b">
        <v>0</v>
      </c>
      <c r="AQ54" s="88" t="s">
        <v>1550</v>
      </c>
      <c r="AR54" s="80" t="s">
        <v>210</v>
      </c>
      <c r="AS54" s="80">
        <v>0</v>
      </c>
      <c r="AT54" s="80">
        <v>0</v>
      </c>
      <c r="AU54" s="80"/>
      <c r="AV54" s="80"/>
      <c r="AW54" s="80"/>
      <c r="AX54" s="80"/>
      <c r="AY54" s="80"/>
      <c r="AZ54" s="80"/>
      <c r="BA54" s="80"/>
      <c r="BB54" s="80"/>
      <c r="BC54">
        <v>1</v>
      </c>
      <c r="BD54" s="79" t="str">
        <f>REPLACE(INDEX(GroupVertices[Group],MATCH(Edges24[[#This Row],[Vertex 1]],GroupVertices[Vertex],0)),1,1,"")</f>
        <v>7</v>
      </c>
      <c r="BE54" s="79" t="str">
        <f>REPLACE(INDEX(GroupVertices[Group],MATCH(Edges24[[#This Row],[Vertex 2]],GroupVertices[Vertex],0)),1,1,"")</f>
        <v>7</v>
      </c>
      <c r="BF54" s="48"/>
      <c r="BG54" s="49"/>
      <c r="BH54" s="48"/>
      <c r="BI54" s="49"/>
      <c r="BJ54" s="48"/>
      <c r="BK54" s="49"/>
      <c r="BL54" s="48"/>
      <c r="BM54" s="49"/>
      <c r="BN54" s="48"/>
    </row>
    <row r="55" spans="1:66" ht="15">
      <c r="A55" s="65" t="s">
        <v>252</v>
      </c>
      <c r="B55" s="65" t="s">
        <v>359</v>
      </c>
      <c r="C55" s="66"/>
      <c r="D55" s="67"/>
      <c r="E55" s="68"/>
      <c r="F55" s="69"/>
      <c r="G55" s="66"/>
      <c r="H55" s="70"/>
      <c r="I55" s="71"/>
      <c r="J55" s="71"/>
      <c r="K55" s="34" t="s">
        <v>65</v>
      </c>
      <c r="L55" s="78">
        <v>121</v>
      </c>
      <c r="M55" s="78"/>
      <c r="N55" s="73"/>
      <c r="O55" s="80" t="s">
        <v>439</v>
      </c>
      <c r="P55" s="82">
        <v>43647.867627314816</v>
      </c>
      <c r="Q55" s="80" t="s">
        <v>477</v>
      </c>
      <c r="R55" s="84" t="s">
        <v>578</v>
      </c>
      <c r="S55" s="80" t="s">
        <v>649</v>
      </c>
      <c r="T55" s="80" t="s">
        <v>716</v>
      </c>
      <c r="U55" s="80"/>
      <c r="V55" s="84" t="s">
        <v>867</v>
      </c>
      <c r="W55" s="82">
        <v>43647.867627314816</v>
      </c>
      <c r="X55" s="86">
        <v>43647</v>
      </c>
      <c r="Y55" s="88" t="s">
        <v>990</v>
      </c>
      <c r="Z55" s="84" t="s">
        <v>1190</v>
      </c>
      <c r="AA55" s="80"/>
      <c r="AB55" s="80"/>
      <c r="AC55" s="88" t="s">
        <v>1394</v>
      </c>
      <c r="AD55" s="80"/>
      <c r="AE55" s="80" t="b">
        <v>0</v>
      </c>
      <c r="AF55" s="80">
        <v>20</v>
      </c>
      <c r="AG55" s="88" t="s">
        <v>1557</v>
      </c>
      <c r="AH55" s="80" t="b">
        <v>0</v>
      </c>
      <c r="AI55" s="80" t="s">
        <v>1573</v>
      </c>
      <c r="AJ55" s="80"/>
      <c r="AK55" s="88" t="s">
        <v>1557</v>
      </c>
      <c r="AL55" s="80" t="b">
        <v>0</v>
      </c>
      <c r="AM55" s="80">
        <v>10</v>
      </c>
      <c r="AN55" s="88" t="s">
        <v>1557</v>
      </c>
      <c r="AO55" s="80" t="s">
        <v>1590</v>
      </c>
      <c r="AP55" s="80" t="b">
        <v>0</v>
      </c>
      <c r="AQ55" s="88" t="s">
        <v>1394</v>
      </c>
      <c r="AR55" s="80" t="s">
        <v>438</v>
      </c>
      <c r="AS55" s="80">
        <v>0</v>
      </c>
      <c r="AT55" s="80">
        <v>0</v>
      </c>
      <c r="AU55" s="80"/>
      <c r="AV55" s="80"/>
      <c r="AW55" s="80"/>
      <c r="AX55" s="80"/>
      <c r="AY55" s="80"/>
      <c r="AZ55" s="80"/>
      <c r="BA55" s="80"/>
      <c r="BB55" s="80"/>
      <c r="BC55">
        <v>2</v>
      </c>
      <c r="BD55" s="79" t="str">
        <f>REPLACE(INDEX(GroupVertices[Group],MATCH(Edges24[[#This Row],[Vertex 1]],GroupVertices[Vertex],0)),1,1,"")</f>
        <v>4</v>
      </c>
      <c r="BE55" s="79" t="str">
        <f>REPLACE(INDEX(GroupVertices[Group],MATCH(Edges24[[#This Row],[Vertex 2]],GroupVertices[Vertex],0)),1,1,"")</f>
        <v>4</v>
      </c>
      <c r="BF55" s="48"/>
      <c r="BG55" s="49"/>
      <c r="BH55" s="48"/>
      <c r="BI55" s="49"/>
      <c r="BJ55" s="48"/>
      <c r="BK55" s="49"/>
      <c r="BL55" s="48"/>
      <c r="BM55" s="49"/>
      <c r="BN55" s="48"/>
    </row>
    <row r="56" spans="1:66" ht="15">
      <c r="A56" s="65" t="s">
        <v>294</v>
      </c>
      <c r="B56" s="65" t="s">
        <v>252</v>
      </c>
      <c r="C56" s="66"/>
      <c r="D56" s="67"/>
      <c r="E56" s="68"/>
      <c r="F56" s="69"/>
      <c r="G56" s="66"/>
      <c r="H56" s="70"/>
      <c r="I56" s="71"/>
      <c r="J56" s="71"/>
      <c r="K56" s="34" t="s">
        <v>65</v>
      </c>
      <c r="L56" s="78">
        <v>125</v>
      </c>
      <c r="M56" s="78"/>
      <c r="N56" s="73"/>
      <c r="O56" s="80" t="s">
        <v>438</v>
      </c>
      <c r="P56" s="82">
        <v>43653.70699074074</v>
      </c>
      <c r="Q56" s="80" t="s">
        <v>477</v>
      </c>
      <c r="R56" s="80"/>
      <c r="S56" s="80"/>
      <c r="T56" s="80"/>
      <c r="U56" s="80"/>
      <c r="V56" s="84" t="s">
        <v>900</v>
      </c>
      <c r="W56" s="82">
        <v>43653.70699074074</v>
      </c>
      <c r="X56" s="86">
        <v>43653</v>
      </c>
      <c r="Y56" s="88" t="s">
        <v>991</v>
      </c>
      <c r="Z56" s="84" t="s">
        <v>1191</v>
      </c>
      <c r="AA56" s="80"/>
      <c r="AB56" s="80"/>
      <c r="AC56" s="88" t="s">
        <v>1395</v>
      </c>
      <c r="AD56" s="80"/>
      <c r="AE56" s="80" t="b">
        <v>0</v>
      </c>
      <c r="AF56" s="80">
        <v>0</v>
      </c>
      <c r="AG56" s="88" t="s">
        <v>1557</v>
      </c>
      <c r="AH56" s="80" t="b">
        <v>0</v>
      </c>
      <c r="AI56" s="80" t="s">
        <v>1573</v>
      </c>
      <c r="AJ56" s="80"/>
      <c r="AK56" s="88" t="s">
        <v>1557</v>
      </c>
      <c r="AL56" s="80" t="b">
        <v>0</v>
      </c>
      <c r="AM56" s="80">
        <v>10</v>
      </c>
      <c r="AN56" s="88" t="s">
        <v>1394</v>
      </c>
      <c r="AO56" s="80" t="s">
        <v>1590</v>
      </c>
      <c r="AP56" s="80" t="b">
        <v>0</v>
      </c>
      <c r="AQ56" s="88" t="s">
        <v>1394</v>
      </c>
      <c r="AR56" s="80" t="s">
        <v>210</v>
      </c>
      <c r="AS56" s="80">
        <v>0</v>
      </c>
      <c r="AT56" s="80">
        <v>0</v>
      </c>
      <c r="AU56" s="80"/>
      <c r="AV56" s="80"/>
      <c r="AW56" s="80"/>
      <c r="AX56" s="80"/>
      <c r="AY56" s="80"/>
      <c r="AZ56" s="80"/>
      <c r="BA56" s="80"/>
      <c r="BB56" s="80"/>
      <c r="BC56">
        <v>1</v>
      </c>
      <c r="BD56" s="79" t="str">
        <f>REPLACE(INDEX(GroupVertices[Group],MATCH(Edges24[[#This Row],[Vertex 1]],GroupVertices[Vertex],0)),1,1,"")</f>
        <v>4</v>
      </c>
      <c r="BE56" s="79" t="str">
        <f>REPLACE(INDEX(GroupVertices[Group],MATCH(Edges24[[#This Row],[Vertex 2]],GroupVertices[Vertex],0)),1,1,"")</f>
        <v>4</v>
      </c>
      <c r="BF56" s="48"/>
      <c r="BG56" s="49"/>
      <c r="BH56" s="48"/>
      <c r="BI56" s="49"/>
      <c r="BJ56" s="48"/>
      <c r="BK56" s="49"/>
      <c r="BL56" s="48"/>
      <c r="BM56" s="49"/>
      <c r="BN56" s="48"/>
    </row>
    <row r="57" spans="1:66" ht="15">
      <c r="A57" s="65" t="s">
        <v>295</v>
      </c>
      <c r="B57" s="65" t="s">
        <v>414</v>
      </c>
      <c r="C57" s="66"/>
      <c r="D57" s="67"/>
      <c r="E57" s="68"/>
      <c r="F57" s="69"/>
      <c r="G57" s="66"/>
      <c r="H57" s="70"/>
      <c r="I57" s="71"/>
      <c r="J57" s="71"/>
      <c r="K57" s="34" t="s">
        <v>65</v>
      </c>
      <c r="L57" s="78">
        <v>130</v>
      </c>
      <c r="M57" s="78"/>
      <c r="N57" s="73"/>
      <c r="O57" s="80" t="s">
        <v>439</v>
      </c>
      <c r="P57" s="82">
        <v>43653.79108796296</v>
      </c>
      <c r="Q57" s="80" t="s">
        <v>478</v>
      </c>
      <c r="R57" s="84" t="s">
        <v>579</v>
      </c>
      <c r="S57" s="80" t="s">
        <v>650</v>
      </c>
      <c r="T57" s="80" t="s">
        <v>717</v>
      </c>
      <c r="U57" s="80"/>
      <c r="V57" s="84" t="s">
        <v>901</v>
      </c>
      <c r="W57" s="82">
        <v>43653.79108796296</v>
      </c>
      <c r="X57" s="86">
        <v>43653</v>
      </c>
      <c r="Y57" s="88" t="s">
        <v>992</v>
      </c>
      <c r="Z57" s="84" t="s">
        <v>1192</v>
      </c>
      <c r="AA57" s="80"/>
      <c r="AB57" s="80"/>
      <c r="AC57" s="88" t="s">
        <v>1396</v>
      </c>
      <c r="AD57" s="80"/>
      <c r="AE57" s="80" t="b">
        <v>0</v>
      </c>
      <c r="AF57" s="80">
        <v>0</v>
      </c>
      <c r="AG57" s="88" t="s">
        <v>1557</v>
      </c>
      <c r="AH57" s="80" t="b">
        <v>0</v>
      </c>
      <c r="AI57" s="80" t="s">
        <v>1573</v>
      </c>
      <c r="AJ57" s="80"/>
      <c r="AK57" s="88" t="s">
        <v>1557</v>
      </c>
      <c r="AL57" s="80" t="b">
        <v>0</v>
      </c>
      <c r="AM57" s="80">
        <v>0</v>
      </c>
      <c r="AN57" s="88" t="s">
        <v>1557</v>
      </c>
      <c r="AO57" s="80" t="s">
        <v>1588</v>
      </c>
      <c r="AP57" s="80" t="b">
        <v>0</v>
      </c>
      <c r="AQ57" s="88" t="s">
        <v>1396</v>
      </c>
      <c r="AR57" s="80" t="s">
        <v>210</v>
      </c>
      <c r="AS57" s="80">
        <v>0</v>
      </c>
      <c r="AT57" s="80">
        <v>0</v>
      </c>
      <c r="AU57" s="80"/>
      <c r="AV57" s="80"/>
      <c r="AW57" s="80"/>
      <c r="AX57" s="80"/>
      <c r="AY57" s="80"/>
      <c r="AZ57" s="80"/>
      <c r="BA57" s="80"/>
      <c r="BB57" s="80"/>
      <c r="BC57">
        <v>1</v>
      </c>
      <c r="BD57" s="79" t="str">
        <f>REPLACE(INDEX(GroupVertices[Group],MATCH(Edges24[[#This Row],[Vertex 1]],GroupVertices[Vertex],0)),1,1,"")</f>
        <v>12</v>
      </c>
      <c r="BE57" s="79" t="str">
        <f>REPLACE(INDEX(GroupVertices[Group],MATCH(Edges24[[#This Row],[Vertex 2]],GroupVertices[Vertex],0)),1,1,"")</f>
        <v>12</v>
      </c>
      <c r="BF57" s="48"/>
      <c r="BG57" s="49"/>
      <c r="BH57" s="48"/>
      <c r="BI57" s="49"/>
      <c r="BJ57" s="48"/>
      <c r="BK57" s="49"/>
      <c r="BL57" s="48"/>
      <c r="BM57" s="49"/>
      <c r="BN57" s="48"/>
    </row>
    <row r="58" spans="1:66" ht="15">
      <c r="A58" s="65" t="s">
        <v>296</v>
      </c>
      <c r="B58" s="65" t="s">
        <v>296</v>
      </c>
      <c r="C58" s="66"/>
      <c r="D58" s="67"/>
      <c r="E58" s="68"/>
      <c r="F58" s="69"/>
      <c r="G58" s="66"/>
      <c r="H58" s="70"/>
      <c r="I58" s="71"/>
      <c r="J58" s="71"/>
      <c r="K58" s="34" t="s">
        <v>65</v>
      </c>
      <c r="L58" s="78">
        <v>133</v>
      </c>
      <c r="M58" s="78"/>
      <c r="N58" s="73"/>
      <c r="O58" s="80" t="s">
        <v>210</v>
      </c>
      <c r="P58" s="82">
        <v>43654.361550925925</v>
      </c>
      <c r="Q58" s="80" t="s">
        <v>479</v>
      </c>
      <c r="R58" s="84" t="s">
        <v>580</v>
      </c>
      <c r="S58" s="80" t="s">
        <v>651</v>
      </c>
      <c r="T58" s="80" t="s">
        <v>718</v>
      </c>
      <c r="U58" s="80"/>
      <c r="V58" s="84" t="s">
        <v>902</v>
      </c>
      <c r="W58" s="82">
        <v>43654.361550925925</v>
      </c>
      <c r="X58" s="86">
        <v>43654</v>
      </c>
      <c r="Y58" s="88" t="s">
        <v>993</v>
      </c>
      <c r="Z58" s="84" t="s">
        <v>1193</v>
      </c>
      <c r="AA58" s="80"/>
      <c r="AB58" s="80"/>
      <c r="AC58" s="88" t="s">
        <v>1397</v>
      </c>
      <c r="AD58" s="80"/>
      <c r="AE58" s="80" t="b">
        <v>0</v>
      </c>
      <c r="AF58" s="80">
        <v>0</v>
      </c>
      <c r="AG58" s="88" t="s">
        <v>1557</v>
      </c>
      <c r="AH58" s="80" t="b">
        <v>0</v>
      </c>
      <c r="AI58" s="80" t="s">
        <v>1577</v>
      </c>
      <c r="AJ58" s="80"/>
      <c r="AK58" s="88" t="s">
        <v>1557</v>
      </c>
      <c r="AL58" s="80" t="b">
        <v>0</v>
      </c>
      <c r="AM58" s="80">
        <v>0</v>
      </c>
      <c r="AN58" s="88" t="s">
        <v>1557</v>
      </c>
      <c r="AO58" s="80" t="s">
        <v>1592</v>
      </c>
      <c r="AP58" s="80" t="b">
        <v>0</v>
      </c>
      <c r="AQ58" s="88" t="s">
        <v>1397</v>
      </c>
      <c r="AR58" s="80" t="s">
        <v>210</v>
      </c>
      <c r="AS58" s="80">
        <v>0</v>
      </c>
      <c r="AT58" s="80">
        <v>0</v>
      </c>
      <c r="AU58" s="80"/>
      <c r="AV58" s="80"/>
      <c r="AW58" s="80"/>
      <c r="AX58" s="80"/>
      <c r="AY58" s="80"/>
      <c r="AZ58" s="80"/>
      <c r="BA58" s="80"/>
      <c r="BB58" s="80"/>
      <c r="BC58">
        <v>1</v>
      </c>
      <c r="BD58" s="79" t="str">
        <f>REPLACE(INDEX(GroupVertices[Group],MATCH(Edges24[[#This Row],[Vertex 1]],GroupVertices[Vertex],0)),1,1,"")</f>
        <v>2</v>
      </c>
      <c r="BE58" s="79" t="str">
        <f>REPLACE(INDEX(GroupVertices[Group],MATCH(Edges24[[#This Row],[Vertex 2]],GroupVertices[Vertex],0)),1,1,"")</f>
        <v>2</v>
      </c>
      <c r="BF58" s="48">
        <v>0</v>
      </c>
      <c r="BG58" s="49">
        <v>0</v>
      </c>
      <c r="BH58" s="48">
        <v>0</v>
      </c>
      <c r="BI58" s="49">
        <v>0</v>
      </c>
      <c r="BJ58" s="48">
        <v>0</v>
      </c>
      <c r="BK58" s="49">
        <v>0</v>
      </c>
      <c r="BL58" s="48">
        <v>31</v>
      </c>
      <c r="BM58" s="49">
        <v>100</v>
      </c>
      <c r="BN58" s="48">
        <v>31</v>
      </c>
    </row>
    <row r="59" spans="1:66" ht="15">
      <c r="A59" s="65" t="s">
        <v>297</v>
      </c>
      <c r="B59" s="65" t="s">
        <v>297</v>
      </c>
      <c r="C59" s="66"/>
      <c r="D59" s="67"/>
      <c r="E59" s="68"/>
      <c r="F59" s="69"/>
      <c r="G59" s="66"/>
      <c r="H59" s="70"/>
      <c r="I59" s="71"/>
      <c r="J59" s="71"/>
      <c r="K59" s="34" t="s">
        <v>65</v>
      </c>
      <c r="L59" s="78">
        <v>134</v>
      </c>
      <c r="M59" s="78"/>
      <c r="N59" s="73"/>
      <c r="O59" s="80" t="s">
        <v>210</v>
      </c>
      <c r="P59" s="82">
        <v>43654.39763888889</v>
      </c>
      <c r="Q59" s="80" t="s">
        <v>480</v>
      </c>
      <c r="R59" s="84" t="s">
        <v>581</v>
      </c>
      <c r="S59" s="80" t="s">
        <v>652</v>
      </c>
      <c r="T59" s="80" t="s">
        <v>719</v>
      </c>
      <c r="U59" s="84" t="s">
        <v>817</v>
      </c>
      <c r="V59" s="84" t="s">
        <v>817</v>
      </c>
      <c r="W59" s="82">
        <v>43654.39763888889</v>
      </c>
      <c r="X59" s="86">
        <v>43654</v>
      </c>
      <c r="Y59" s="88" t="s">
        <v>994</v>
      </c>
      <c r="Z59" s="84" t="s">
        <v>1194</v>
      </c>
      <c r="AA59" s="80"/>
      <c r="AB59" s="80"/>
      <c r="AC59" s="88" t="s">
        <v>1398</v>
      </c>
      <c r="AD59" s="80"/>
      <c r="AE59" s="80" t="b">
        <v>0</v>
      </c>
      <c r="AF59" s="80">
        <v>0</v>
      </c>
      <c r="AG59" s="88" t="s">
        <v>1557</v>
      </c>
      <c r="AH59" s="80" t="b">
        <v>0</v>
      </c>
      <c r="AI59" s="80" t="s">
        <v>1573</v>
      </c>
      <c r="AJ59" s="80"/>
      <c r="AK59" s="88" t="s">
        <v>1557</v>
      </c>
      <c r="AL59" s="80" t="b">
        <v>0</v>
      </c>
      <c r="AM59" s="80">
        <v>0</v>
      </c>
      <c r="AN59" s="88" t="s">
        <v>1557</v>
      </c>
      <c r="AO59" s="80" t="s">
        <v>1603</v>
      </c>
      <c r="AP59" s="80" t="b">
        <v>0</v>
      </c>
      <c r="AQ59" s="88" t="s">
        <v>1398</v>
      </c>
      <c r="AR59" s="80" t="s">
        <v>210</v>
      </c>
      <c r="AS59" s="80">
        <v>0</v>
      </c>
      <c r="AT59" s="80">
        <v>0</v>
      </c>
      <c r="AU59" s="80"/>
      <c r="AV59" s="80"/>
      <c r="AW59" s="80"/>
      <c r="AX59" s="80"/>
      <c r="AY59" s="80"/>
      <c r="AZ59" s="80"/>
      <c r="BA59" s="80"/>
      <c r="BB59" s="80"/>
      <c r="BC59">
        <v>1</v>
      </c>
      <c r="BD59" s="79" t="str">
        <f>REPLACE(INDEX(GroupVertices[Group],MATCH(Edges24[[#This Row],[Vertex 1]],GroupVertices[Vertex],0)),1,1,"")</f>
        <v>2</v>
      </c>
      <c r="BE59" s="79" t="str">
        <f>REPLACE(INDEX(GroupVertices[Group],MATCH(Edges24[[#This Row],[Vertex 2]],GroupVertices[Vertex],0)),1,1,"")</f>
        <v>2</v>
      </c>
      <c r="BF59" s="48">
        <v>1</v>
      </c>
      <c r="BG59" s="49">
        <v>7.6923076923076925</v>
      </c>
      <c r="BH59" s="48">
        <v>2</v>
      </c>
      <c r="BI59" s="49">
        <v>15.384615384615385</v>
      </c>
      <c r="BJ59" s="48">
        <v>0</v>
      </c>
      <c r="BK59" s="49">
        <v>0</v>
      </c>
      <c r="BL59" s="48">
        <v>10</v>
      </c>
      <c r="BM59" s="49">
        <v>76.92307692307692</v>
      </c>
      <c r="BN59" s="48">
        <v>13</v>
      </c>
    </row>
    <row r="60" spans="1:66" ht="15">
      <c r="A60" s="65" t="s">
        <v>298</v>
      </c>
      <c r="B60" s="65" t="s">
        <v>298</v>
      </c>
      <c r="C60" s="66"/>
      <c r="D60" s="67"/>
      <c r="E60" s="68"/>
      <c r="F60" s="69"/>
      <c r="G60" s="66"/>
      <c r="H60" s="70"/>
      <c r="I60" s="71"/>
      <c r="J60" s="71"/>
      <c r="K60" s="34" t="s">
        <v>65</v>
      </c>
      <c r="L60" s="78">
        <v>135</v>
      </c>
      <c r="M60" s="78"/>
      <c r="N60" s="73"/>
      <c r="O60" s="80" t="s">
        <v>210</v>
      </c>
      <c r="P60" s="82">
        <v>43654.530335648145</v>
      </c>
      <c r="Q60" s="80" t="s">
        <v>481</v>
      </c>
      <c r="R60" s="84" t="s">
        <v>582</v>
      </c>
      <c r="S60" s="80" t="s">
        <v>653</v>
      </c>
      <c r="T60" s="80" t="s">
        <v>720</v>
      </c>
      <c r="U60" s="80"/>
      <c r="V60" s="84" t="s">
        <v>903</v>
      </c>
      <c r="W60" s="82">
        <v>43654.530335648145</v>
      </c>
      <c r="X60" s="86">
        <v>43654</v>
      </c>
      <c r="Y60" s="88" t="s">
        <v>995</v>
      </c>
      <c r="Z60" s="84" t="s">
        <v>1195</v>
      </c>
      <c r="AA60" s="80"/>
      <c r="AB60" s="80"/>
      <c r="AC60" s="88" t="s">
        <v>1399</v>
      </c>
      <c r="AD60" s="80"/>
      <c r="AE60" s="80" t="b">
        <v>0</v>
      </c>
      <c r="AF60" s="80">
        <v>9</v>
      </c>
      <c r="AG60" s="88" t="s">
        <v>1557</v>
      </c>
      <c r="AH60" s="80" t="b">
        <v>0</v>
      </c>
      <c r="AI60" s="80" t="s">
        <v>1573</v>
      </c>
      <c r="AJ60" s="80"/>
      <c r="AK60" s="88" t="s">
        <v>1557</v>
      </c>
      <c r="AL60" s="80" t="b">
        <v>0</v>
      </c>
      <c r="AM60" s="80">
        <v>2</v>
      </c>
      <c r="AN60" s="88" t="s">
        <v>1557</v>
      </c>
      <c r="AO60" s="80" t="s">
        <v>1604</v>
      </c>
      <c r="AP60" s="80" t="b">
        <v>0</v>
      </c>
      <c r="AQ60" s="88" t="s">
        <v>1399</v>
      </c>
      <c r="AR60" s="80" t="s">
        <v>210</v>
      </c>
      <c r="AS60" s="80">
        <v>0</v>
      </c>
      <c r="AT60" s="80">
        <v>0</v>
      </c>
      <c r="AU60" s="80"/>
      <c r="AV60" s="80"/>
      <c r="AW60" s="80"/>
      <c r="AX60" s="80"/>
      <c r="AY60" s="80"/>
      <c r="AZ60" s="80"/>
      <c r="BA60" s="80"/>
      <c r="BB60" s="80"/>
      <c r="BC60">
        <v>1</v>
      </c>
      <c r="BD60" s="79" t="str">
        <f>REPLACE(INDEX(GroupVertices[Group],MATCH(Edges24[[#This Row],[Vertex 1]],GroupVertices[Vertex],0)),1,1,"")</f>
        <v>2</v>
      </c>
      <c r="BE60" s="79" t="str">
        <f>REPLACE(INDEX(GroupVertices[Group],MATCH(Edges24[[#This Row],[Vertex 2]],GroupVertices[Vertex],0)),1,1,"")</f>
        <v>2</v>
      </c>
      <c r="BF60" s="48">
        <v>0</v>
      </c>
      <c r="BG60" s="49">
        <v>0</v>
      </c>
      <c r="BH60" s="48">
        <v>0</v>
      </c>
      <c r="BI60" s="49">
        <v>0</v>
      </c>
      <c r="BJ60" s="48">
        <v>0</v>
      </c>
      <c r="BK60" s="49">
        <v>0</v>
      </c>
      <c r="BL60" s="48">
        <v>24</v>
      </c>
      <c r="BM60" s="49">
        <v>100</v>
      </c>
      <c r="BN60" s="48">
        <v>24</v>
      </c>
    </row>
    <row r="61" spans="1:66" ht="15">
      <c r="A61" s="65" t="s">
        <v>299</v>
      </c>
      <c r="B61" s="65" t="s">
        <v>299</v>
      </c>
      <c r="C61" s="66"/>
      <c r="D61" s="67"/>
      <c r="E61" s="68"/>
      <c r="F61" s="69"/>
      <c r="G61" s="66"/>
      <c r="H61" s="70"/>
      <c r="I61" s="71"/>
      <c r="J61" s="71"/>
      <c r="K61" s="34" t="s">
        <v>65</v>
      </c>
      <c r="L61" s="78">
        <v>136</v>
      </c>
      <c r="M61" s="78"/>
      <c r="N61" s="73"/>
      <c r="O61" s="80" t="s">
        <v>210</v>
      </c>
      <c r="P61" s="82">
        <v>43654.532372685186</v>
      </c>
      <c r="Q61" s="80" t="s">
        <v>482</v>
      </c>
      <c r="R61" s="84" t="s">
        <v>582</v>
      </c>
      <c r="S61" s="80" t="s">
        <v>653</v>
      </c>
      <c r="T61" s="80" t="s">
        <v>720</v>
      </c>
      <c r="U61" s="80"/>
      <c r="V61" s="84" t="s">
        <v>904</v>
      </c>
      <c r="W61" s="82">
        <v>43654.532372685186</v>
      </c>
      <c r="X61" s="86">
        <v>43654</v>
      </c>
      <c r="Y61" s="88" t="s">
        <v>996</v>
      </c>
      <c r="Z61" s="84" t="s">
        <v>1196</v>
      </c>
      <c r="AA61" s="80"/>
      <c r="AB61" s="80"/>
      <c r="AC61" s="88" t="s">
        <v>1400</v>
      </c>
      <c r="AD61" s="80"/>
      <c r="AE61" s="80" t="b">
        <v>0</v>
      </c>
      <c r="AF61" s="80">
        <v>0</v>
      </c>
      <c r="AG61" s="88" t="s">
        <v>1557</v>
      </c>
      <c r="AH61" s="80" t="b">
        <v>0</v>
      </c>
      <c r="AI61" s="80" t="s">
        <v>1573</v>
      </c>
      <c r="AJ61" s="80"/>
      <c r="AK61" s="88" t="s">
        <v>1557</v>
      </c>
      <c r="AL61" s="80" t="b">
        <v>0</v>
      </c>
      <c r="AM61" s="80">
        <v>0</v>
      </c>
      <c r="AN61" s="88" t="s">
        <v>1557</v>
      </c>
      <c r="AO61" s="80" t="s">
        <v>1605</v>
      </c>
      <c r="AP61" s="80" t="b">
        <v>0</v>
      </c>
      <c r="AQ61" s="88" t="s">
        <v>1400</v>
      </c>
      <c r="AR61" s="80" t="s">
        <v>210</v>
      </c>
      <c r="AS61" s="80">
        <v>0</v>
      </c>
      <c r="AT61" s="80">
        <v>0</v>
      </c>
      <c r="AU61" s="80"/>
      <c r="AV61" s="80"/>
      <c r="AW61" s="80"/>
      <c r="AX61" s="80"/>
      <c r="AY61" s="80"/>
      <c r="AZ61" s="80"/>
      <c r="BA61" s="80"/>
      <c r="BB61" s="80"/>
      <c r="BC61">
        <v>1</v>
      </c>
      <c r="BD61" s="79" t="str">
        <f>REPLACE(INDEX(GroupVertices[Group],MATCH(Edges24[[#This Row],[Vertex 1]],GroupVertices[Vertex],0)),1,1,"")</f>
        <v>2</v>
      </c>
      <c r="BE61" s="79" t="str">
        <f>REPLACE(INDEX(GroupVertices[Group],MATCH(Edges24[[#This Row],[Vertex 2]],GroupVertices[Vertex],0)),1,1,"")</f>
        <v>2</v>
      </c>
      <c r="BF61" s="48">
        <v>0</v>
      </c>
      <c r="BG61" s="49">
        <v>0</v>
      </c>
      <c r="BH61" s="48">
        <v>0</v>
      </c>
      <c r="BI61" s="49">
        <v>0</v>
      </c>
      <c r="BJ61" s="48">
        <v>0</v>
      </c>
      <c r="BK61" s="49">
        <v>0</v>
      </c>
      <c r="BL61" s="48">
        <v>24</v>
      </c>
      <c r="BM61" s="49">
        <v>100</v>
      </c>
      <c r="BN61" s="48">
        <v>24</v>
      </c>
    </row>
    <row r="62" spans="1:66" ht="15">
      <c r="A62" s="65" t="s">
        <v>300</v>
      </c>
      <c r="B62" s="65" t="s">
        <v>321</v>
      </c>
      <c r="C62" s="66"/>
      <c r="D62" s="67"/>
      <c r="E62" s="68"/>
      <c r="F62" s="69"/>
      <c r="G62" s="66"/>
      <c r="H62" s="70"/>
      <c r="I62" s="71"/>
      <c r="J62" s="71"/>
      <c r="K62" s="34" t="s">
        <v>65</v>
      </c>
      <c r="L62" s="78">
        <v>137</v>
      </c>
      <c r="M62" s="78"/>
      <c r="N62" s="73"/>
      <c r="O62" s="80" t="s">
        <v>438</v>
      </c>
      <c r="P62" s="82">
        <v>43654.57494212963</v>
      </c>
      <c r="Q62" s="80" t="s">
        <v>483</v>
      </c>
      <c r="R62" s="80"/>
      <c r="S62" s="80"/>
      <c r="T62" s="80"/>
      <c r="U62" s="80"/>
      <c r="V62" s="84" t="s">
        <v>905</v>
      </c>
      <c r="W62" s="82">
        <v>43654.57494212963</v>
      </c>
      <c r="X62" s="86">
        <v>43654</v>
      </c>
      <c r="Y62" s="88" t="s">
        <v>997</v>
      </c>
      <c r="Z62" s="84" t="s">
        <v>1197</v>
      </c>
      <c r="AA62" s="80"/>
      <c r="AB62" s="80"/>
      <c r="AC62" s="88" t="s">
        <v>1401</v>
      </c>
      <c r="AD62" s="80"/>
      <c r="AE62" s="80" t="b">
        <v>0</v>
      </c>
      <c r="AF62" s="80">
        <v>0</v>
      </c>
      <c r="AG62" s="88" t="s">
        <v>1557</v>
      </c>
      <c r="AH62" s="80" t="b">
        <v>0</v>
      </c>
      <c r="AI62" s="80" t="s">
        <v>1573</v>
      </c>
      <c r="AJ62" s="80"/>
      <c r="AK62" s="88" t="s">
        <v>1557</v>
      </c>
      <c r="AL62" s="80" t="b">
        <v>0</v>
      </c>
      <c r="AM62" s="80">
        <v>1</v>
      </c>
      <c r="AN62" s="88" t="s">
        <v>1428</v>
      </c>
      <c r="AO62" s="80" t="s">
        <v>1590</v>
      </c>
      <c r="AP62" s="80" t="b">
        <v>0</v>
      </c>
      <c r="AQ62" s="88" t="s">
        <v>1428</v>
      </c>
      <c r="AR62" s="80" t="s">
        <v>210</v>
      </c>
      <c r="AS62" s="80">
        <v>0</v>
      </c>
      <c r="AT62" s="80">
        <v>0</v>
      </c>
      <c r="AU62" s="80"/>
      <c r="AV62" s="80"/>
      <c r="AW62" s="80"/>
      <c r="AX62" s="80"/>
      <c r="AY62" s="80"/>
      <c r="AZ62" s="80"/>
      <c r="BA62" s="80"/>
      <c r="BB62" s="80"/>
      <c r="BC62">
        <v>1</v>
      </c>
      <c r="BD62" s="79" t="str">
        <f>REPLACE(INDEX(GroupVertices[Group],MATCH(Edges24[[#This Row],[Vertex 1]],GroupVertices[Vertex],0)),1,1,"")</f>
        <v>24</v>
      </c>
      <c r="BE62" s="79" t="str">
        <f>REPLACE(INDEX(GroupVertices[Group],MATCH(Edges24[[#This Row],[Vertex 2]],GroupVertices[Vertex],0)),1,1,"")</f>
        <v>24</v>
      </c>
      <c r="BF62" s="48">
        <v>1</v>
      </c>
      <c r="BG62" s="49">
        <v>3.3333333333333335</v>
      </c>
      <c r="BH62" s="48">
        <v>0</v>
      </c>
      <c r="BI62" s="49">
        <v>0</v>
      </c>
      <c r="BJ62" s="48">
        <v>0</v>
      </c>
      <c r="BK62" s="49">
        <v>0</v>
      </c>
      <c r="BL62" s="48">
        <v>29</v>
      </c>
      <c r="BM62" s="49">
        <v>96.66666666666667</v>
      </c>
      <c r="BN62" s="48">
        <v>30</v>
      </c>
    </row>
    <row r="63" spans="1:66" ht="15">
      <c r="A63" s="65" t="s">
        <v>301</v>
      </c>
      <c r="B63" s="65" t="s">
        <v>325</v>
      </c>
      <c r="C63" s="66"/>
      <c r="D63" s="67"/>
      <c r="E63" s="68"/>
      <c r="F63" s="69"/>
      <c r="G63" s="66"/>
      <c r="H63" s="70"/>
      <c r="I63" s="71"/>
      <c r="J63" s="71"/>
      <c r="K63" s="34" t="s">
        <v>65</v>
      </c>
      <c r="L63" s="78">
        <v>138</v>
      </c>
      <c r="M63" s="78"/>
      <c r="N63" s="73"/>
      <c r="O63" s="80" t="s">
        <v>438</v>
      </c>
      <c r="P63" s="82">
        <v>43654.73292824074</v>
      </c>
      <c r="Q63" s="80" t="s">
        <v>484</v>
      </c>
      <c r="R63" s="84" t="s">
        <v>583</v>
      </c>
      <c r="S63" s="80" t="s">
        <v>654</v>
      </c>
      <c r="T63" s="80" t="s">
        <v>721</v>
      </c>
      <c r="U63" s="80"/>
      <c r="V63" s="84" t="s">
        <v>906</v>
      </c>
      <c r="W63" s="82">
        <v>43654.73292824074</v>
      </c>
      <c r="X63" s="86">
        <v>43654</v>
      </c>
      <c r="Y63" s="88" t="s">
        <v>998</v>
      </c>
      <c r="Z63" s="84" t="s">
        <v>1198</v>
      </c>
      <c r="AA63" s="80"/>
      <c r="AB63" s="80"/>
      <c r="AC63" s="88" t="s">
        <v>1402</v>
      </c>
      <c r="AD63" s="80"/>
      <c r="AE63" s="80" t="b">
        <v>0</v>
      </c>
      <c r="AF63" s="80">
        <v>0</v>
      </c>
      <c r="AG63" s="88" t="s">
        <v>1557</v>
      </c>
      <c r="AH63" s="80" t="b">
        <v>0</v>
      </c>
      <c r="AI63" s="80" t="s">
        <v>1573</v>
      </c>
      <c r="AJ63" s="80"/>
      <c r="AK63" s="88" t="s">
        <v>1557</v>
      </c>
      <c r="AL63" s="80" t="b">
        <v>0</v>
      </c>
      <c r="AM63" s="80">
        <v>2</v>
      </c>
      <c r="AN63" s="88" t="s">
        <v>1436</v>
      </c>
      <c r="AO63" s="80" t="s">
        <v>1588</v>
      </c>
      <c r="AP63" s="80" t="b">
        <v>0</v>
      </c>
      <c r="AQ63" s="88" t="s">
        <v>1436</v>
      </c>
      <c r="AR63" s="80" t="s">
        <v>210</v>
      </c>
      <c r="AS63" s="80">
        <v>0</v>
      </c>
      <c r="AT63" s="80">
        <v>0</v>
      </c>
      <c r="AU63" s="80"/>
      <c r="AV63" s="80"/>
      <c r="AW63" s="80"/>
      <c r="AX63" s="80"/>
      <c r="AY63" s="80"/>
      <c r="AZ63" s="80"/>
      <c r="BA63" s="80"/>
      <c r="BB63" s="80"/>
      <c r="BC63">
        <v>1</v>
      </c>
      <c r="BD63" s="79" t="str">
        <f>REPLACE(INDEX(GroupVertices[Group],MATCH(Edges24[[#This Row],[Vertex 1]],GroupVertices[Vertex],0)),1,1,"")</f>
        <v>11</v>
      </c>
      <c r="BE63" s="79" t="str">
        <f>REPLACE(INDEX(GroupVertices[Group],MATCH(Edges24[[#This Row],[Vertex 2]],GroupVertices[Vertex],0)),1,1,"")</f>
        <v>11</v>
      </c>
      <c r="BF63" s="48">
        <v>0</v>
      </c>
      <c r="BG63" s="49">
        <v>0</v>
      </c>
      <c r="BH63" s="48">
        <v>0</v>
      </c>
      <c r="BI63" s="49">
        <v>0</v>
      </c>
      <c r="BJ63" s="48">
        <v>0</v>
      </c>
      <c r="BK63" s="49">
        <v>0</v>
      </c>
      <c r="BL63" s="48">
        <v>19</v>
      </c>
      <c r="BM63" s="49">
        <v>100</v>
      </c>
      <c r="BN63" s="48">
        <v>19</v>
      </c>
    </row>
    <row r="64" spans="1:66" ht="15">
      <c r="A64" s="65" t="s">
        <v>302</v>
      </c>
      <c r="B64" s="65" t="s">
        <v>302</v>
      </c>
      <c r="C64" s="66"/>
      <c r="D64" s="67"/>
      <c r="E64" s="68"/>
      <c r="F64" s="69"/>
      <c r="G64" s="66"/>
      <c r="H64" s="70"/>
      <c r="I64" s="71"/>
      <c r="J64" s="71"/>
      <c r="K64" s="34" t="s">
        <v>65</v>
      </c>
      <c r="L64" s="78">
        <v>139</v>
      </c>
      <c r="M64" s="78"/>
      <c r="N64" s="73"/>
      <c r="O64" s="80" t="s">
        <v>210</v>
      </c>
      <c r="P64" s="82">
        <v>43650.111805555556</v>
      </c>
      <c r="Q64" s="80" t="s">
        <v>485</v>
      </c>
      <c r="R64" s="84" t="s">
        <v>584</v>
      </c>
      <c r="S64" s="80" t="s">
        <v>655</v>
      </c>
      <c r="T64" s="80" t="s">
        <v>722</v>
      </c>
      <c r="U64" s="80"/>
      <c r="V64" s="84" t="s">
        <v>907</v>
      </c>
      <c r="W64" s="82">
        <v>43650.111805555556</v>
      </c>
      <c r="X64" s="86">
        <v>43650</v>
      </c>
      <c r="Y64" s="88" t="s">
        <v>999</v>
      </c>
      <c r="Z64" s="84" t="s">
        <v>1199</v>
      </c>
      <c r="AA64" s="80"/>
      <c r="AB64" s="80"/>
      <c r="AC64" s="88" t="s">
        <v>1403</v>
      </c>
      <c r="AD64" s="80"/>
      <c r="AE64" s="80" t="b">
        <v>0</v>
      </c>
      <c r="AF64" s="80">
        <v>2</v>
      </c>
      <c r="AG64" s="88" t="s">
        <v>1557</v>
      </c>
      <c r="AH64" s="80" t="b">
        <v>0</v>
      </c>
      <c r="AI64" s="80" t="s">
        <v>1573</v>
      </c>
      <c r="AJ64" s="80"/>
      <c r="AK64" s="88" t="s">
        <v>1557</v>
      </c>
      <c r="AL64" s="80" t="b">
        <v>0</v>
      </c>
      <c r="AM64" s="80">
        <v>0</v>
      </c>
      <c r="AN64" s="88" t="s">
        <v>1557</v>
      </c>
      <c r="AO64" s="80" t="s">
        <v>1606</v>
      </c>
      <c r="AP64" s="80" t="b">
        <v>0</v>
      </c>
      <c r="AQ64" s="88" t="s">
        <v>1403</v>
      </c>
      <c r="AR64" s="80" t="s">
        <v>210</v>
      </c>
      <c r="AS64" s="80">
        <v>0</v>
      </c>
      <c r="AT64" s="80">
        <v>0</v>
      </c>
      <c r="AU64" s="80"/>
      <c r="AV64" s="80"/>
      <c r="AW64" s="80"/>
      <c r="AX64" s="80"/>
      <c r="AY64" s="80"/>
      <c r="AZ64" s="80"/>
      <c r="BA64" s="80"/>
      <c r="BB64" s="80"/>
      <c r="BC64">
        <v>2</v>
      </c>
      <c r="BD64" s="79" t="str">
        <f>REPLACE(INDEX(GroupVertices[Group],MATCH(Edges24[[#This Row],[Vertex 1]],GroupVertices[Vertex],0)),1,1,"")</f>
        <v>2</v>
      </c>
      <c r="BE64" s="79" t="str">
        <f>REPLACE(INDEX(GroupVertices[Group],MATCH(Edges24[[#This Row],[Vertex 2]],GroupVertices[Vertex],0)),1,1,"")</f>
        <v>2</v>
      </c>
      <c r="BF64" s="48">
        <v>0</v>
      </c>
      <c r="BG64" s="49">
        <v>0</v>
      </c>
      <c r="BH64" s="48">
        <v>1</v>
      </c>
      <c r="BI64" s="49">
        <v>2.7027027027027026</v>
      </c>
      <c r="BJ64" s="48">
        <v>0</v>
      </c>
      <c r="BK64" s="49">
        <v>0</v>
      </c>
      <c r="BL64" s="48">
        <v>36</v>
      </c>
      <c r="BM64" s="49">
        <v>97.29729729729729</v>
      </c>
      <c r="BN64" s="48">
        <v>37</v>
      </c>
    </row>
    <row r="65" spans="1:66" ht="15">
      <c r="A65" s="65" t="s">
        <v>302</v>
      </c>
      <c r="B65" s="65" t="s">
        <v>302</v>
      </c>
      <c r="C65" s="66"/>
      <c r="D65" s="67"/>
      <c r="E65" s="68"/>
      <c r="F65" s="69"/>
      <c r="G65" s="66"/>
      <c r="H65" s="70"/>
      <c r="I65" s="71"/>
      <c r="J65" s="71"/>
      <c r="K65" s="34" t="s">
        <v>65</v>
      </c>
      <c r="L65" s="78">
        <v>140</v>
      </c>
      <c r="M65" s="78"/>
      <c r="N65" s="73"/>
      <c r="O65" s="80" t="s">
        <v>210</v>
      </c>
      <c r="P65" s="82">
        <v>43654.73616898148</v>
      </c>
      <c r="Q65" s="80" t="s">
        <v>486</v>
      </c>
      <c r="R65" s="84" t="s">
        <v>585</v>
      </c>
      <c r="S65" s="80" t="s">
        <v>655</v>
      </c>
      <c r="T65" s="80" t="s">
        <v>723</v>
      </c>
      <c r="U65" s="84" t="s">
        <v>818</v>
      </c>
      <c r="V65" s="84" t="s">
        <v>818</v>
      </c>
      <c r="W65" s="82">
        <v>43654.73616898148</v>
      </c>
      <c r="X65" s="86">
        <v>43654</v>
      </c>
      <c r="Y65" s="88" t="s">
        <v>1000</v>
      </c>
      <c r="Z65" s="84" t="s">
        <v>1200</v>
      </c>
      <c r="AA65" s="80"/>
      <c r="AB65" s="80"/>
      <c r="AC65" s="88" t="s">
        <v>1404</v>
      </c>
      <c r="AD65" s="80"/>
      <c r="AE65" s="80" t="b">
        <v>0</v>
      </c>
      <c r="AF65" s="80">
        <v>2</v>
      </c>
      <c r="AG65" s="88" t="s">
        <v>1557</v>
      </c>
      <c r="AH65" s="80" t="b">
        <v>0</v>
      </c>
      <c r="AI65" s="80" t="s">
        <v>1573</v>
      </c>
      <c r="AJ65" s="80"/>
      <c r="AK65" s="88" t="s">
        <v>1557</v>
      </c>
      <c r="AL65" s="80" t="b">
        <v>0</v>
      </c>
      <c r="AM65" s="80">
        <v>0</v>
      </c>
      <c r="AN65" s="88" t="s">
        <v>1557</v>
      </c>
      <c r="AO65" s="80" t="s">
        <v>1606</v>
      </c>
      <c r="AP65" s="80" t="b">
        <v>0</v>
      </c>
      <c r="AQ65" s="88" t="s">
        <v>1404</v>
      </c>
      <c r="AR65" s="80" t="s">
        <v>210</v>
      </c>
      <c r="AS65" s="80">
        <v>0</v>
      </c>
      <c r="AT65" s="80">
        <v>0</v>
      </c>
      <c r="AU65" s="80"/>
      <c r="AV65" s="80"/>
      <c r="AW65" s="80"/>
      <c r="AX65" s="80"/>
      <c r="AY65" s="80"/>
      <c r="AZ65" s="80"/>
      <c r="BA65" s="80"/>
      <c r="BB65" s="80"/>
      <c r="BC65">
        <v>2</v>
      </c>
      <c r="BD65" s="79" t="str">
        <f>REPLACE(INDEX(GroupVertices[Group],MATCH(Edges24[[#This Row],[Vertex 1]],GroupVertices[Vertex],0)),1,1,"")</f>
        <v>2</v>
      </c>
      <c r="BE65" s="79" t="str">
        <f>REPLACE(INDEX(GroupVertices[Group],MATCH(Edges24[[#This Row],[Vertex 2]],GroupVertices[Vertex],0)),1,1,"")</f>
        <v>2</v>
      </c>
      <c r="BF65" s="48">
        <v>0</v>
      </c>
      <c r="BG65" s="49">
        <v>0</v>
      </c>
      <c r="BH65" s="48">
        <v>1</v>
      </c>
      <c r="BI65" s="49">
        <v>3.0303030303030303</v>
      </c>
      <c r="BJ65" s="48">
        <v>0</v>
      </c>
      <c r="BK65" s="49">
        <v>0</v>
      </c>
      <c r="BL65" s="48">
        <v>32</v>
      </c>
      <c r="BM65" s="49">
        <v>96.96969696969697</v>
      </c>
      <c r="BN65" s="48">
        <v>33</v>
      </c>
    </row>
    <row r="66" spans="1:66" ht="15">
      <c r="A66" s="65" t="s">
        <v>303</v>
      </c>
      <c r="B66" s="65" t="s">
        <v>303</v>
      </c>
      <c r="C66" s="66"/>
      <c r="D66" s="67"/>
      <c r="E66" s="68"/>
      <c r="F66" s="69"/>
      <c r="G66" s="66"/>
      <c r="H66" s="70"/>
      <c r="I66" s="71"/>
      <c r="J66" s="71"/>
      <c r="K66" s="34" t="s">
        <v>65</v>
      </c>
      <c r="L66" s="78">
        <v>141</v>
      </c>
      <c r="M66" s="78"/>
      <c r="N66" s="73"/>
      <c r="O66" s="80" t="s">
        <v>210</v>
      </c>
      <c r="P66" s="82">
        <v>43654.80724537037</v>
      </c>
      <c r="Q66" s="80" t="s">
        <v>487</v>
      </c>
      <c r="R66" s="84" t="s">
        <v>586</v>
      </c>
      <c r="S66" s="80" t="s">
        <v>634</v>
      </c>
      <c r="T66" s="80" t="s">
        <v>701</v>
      </c>
      <c r="U66" s="84" t="s">
        <v>819</v>
      </c>
      <c r="V66" s="84" t="s">
        <v>819</v>
      </c>
      <c r="W66" s="82">
        <v>43654.80724537037</v>
      </c>
      <c r="X66" s="86">
        <v>43654</v>
      </c>
      <c r="Y66" s="88" t="s">
        <v>1001</v>
      </c>
      <c r="Z66" s="84" t="s">
        <v>1201</v>
      </c>
      <c r="AA66" s="80"/>
      <c r="AB66" s="80"/>
      <c r="AC66" s="88" t="s">
        <v>1405</v>
      </c>
      <c r="AD66" s="80"/>
      <c r="AE66" s="80" t="b">
        <v>0</v>
      </c>
      <c r="AF66" s="80">
        <v>3</v>
      </c>
      <c r="AG66" s="88" t="s">
        <v>1557</v>
      </c>
      <c r="AH66" s="80" t="b">
        <v>1</v>
      </c>
      <c r="AI66" s="80" t="s">
        <v>1573</v>
      </c>
      <c r="AJ66" s="80"/>
      <c r="AK66" s="88" t="s">
        <v>1581</v>
      </c>
      <c r="AL66" s="80" t="b">
        <v>0</v>
      </c>
      <c r="AM66" s="80">
        <v>0</v>
      </c>
      <c r="AN66" s="88" t="s">
        <v>1557</v>
      </c>
      <c r="AO66" s="80" t="s">
        <v>1588</v>
      </c>
      <c r="AP66" s="80" t="b">
        <v>0</v>
      </c>
      <c r="AQ66" s="88" t="s">
        <v>1405</v>
      </c>
      <c r="AR66" s="80" t="s">
        <v>210</v>
      </c>
      <c r="AS66" s="80">
        <v>0</v>
      </c>
      <c r="AT66" s="80">
        <v>0</v>
      </c>
      <c r="AU66" s="80"/>
      <c r="AV66" s="80"/>
      <c r="AW66" s="80"/>
      <c r="AX66" s="80"/>
      <c r="AY66" s="80"/>
      <c r="AZ66" s="80"/>
      <c r="BA66" s="80"/>
      <c r="BB66" s="80"/>
      <c r="BC66">
        <v>1</v>
      </c>
      <c r="BD66" s="79" t="str">
        <f>REPLACE(INDEX(GroupVertices[Group],MATCH(Edges24[[#This Row],[Vertex 1]],GroupVertices[Vertex],0)),1,1,"")</f>
        <v>2</v>
      </c>
      <c r="BE66" s="79" t="str">
        <f>REPLACE(INDEX(GroupVertices[Group],MATCH(Edges24[[#This Row],[Vertex 2]],GroupVertices[Vertex],0)),1,1,"")</f>
        <v>2</v>
      </c>
      <c r="BF66" s="48">
        <v>1</v>
      </c>
      <c r="BG66" s="49">
        <v>7.6923076923076925</v>
      </c>
      <c r="BH66" s="48">
        <v>0</v>
      </c>
      <c r="BI66" s="49">
        <v>0</v>
      </c>
      <c r="BJ66" s="48">
        <v>0</v>
      </c>
      <c r="BK66" s="49">
        <v>0</v>
      </c>
      <c r="BL66" s="48">
        <v>12</v>
      </c>
      <c r="BM66" s="49">
        <v>92.3076923076923</v>
      </c>
      <c r="BN66" s="48">
        <v>13</v>
      </c>
    </row>
    <row r="67" spans="1:66" ht="15">
      <c r="A67" s="65" t="s">
        <v>304</v>
      </c>
      <c r="B67" s="65" t="s">
        <v>343</v>
      </c>
      <c r="C67" s="66"/>
      <c r="D67" s="67"/>
      <c r="E67" s="68"/>
      <c r="F67" s="69"/>
      <c r="G67" s="66"/>
      <c r="H67" s="70"/>
      <c r="I67" s="71"/>
      <c r="J67" s="71"/>
      <c r="K67" s="34" t="s">
        <v>65</v>
      </c>
      <c r="L67" s="78">
        <v>142</v>
      </c>
      <c r="M67" s="78"/>
      <c r="N67" s="73"/>
      <c r="O67" s="80" t="s">
        <v>438</v>
      </c>
      <c r="P67" s="82">
        <v>43655.16436342592</v>
      </c>
      <c r="Q67" s="80" t="s">
        <v>488</v>
      </c>
      <c r="R67" s="84" t="s">
        <v>587</v>
      </c>
      <c r="S67" s="80" t="s">
        <v>656</v>
      </c>
      <c r="T67" s="80" t="s">
        <v>724</v>
      </c>
      <c r="U67" s="80"/>
      <c r="V67" s="84" t="s">
        <v>908</v>
      </c>
      <c r="W67" s="82">
        <v>43655.16436342592</v>
      </c>
      <c r="X67" s="86">
        <v>43655</v>
      </c>
      <c r="Y67" s="88" t="s">
        <v>1002</v>
      </c>
      <c r="Z67" s="84" t="s">
        <v>1202</v>
      </c>
      <c r="AA67" s="80"/>
      <c r="AB67" s="80"/>
      <c r="AC67" s="88" t="s">
        <v>1406</v>
      </c>
      <c r="AD67" s="80"/>
      <c r="AE67" s="80" t="b">
        <v>0</v>
      </c>
      <c r="AF67" s="80">
        <v>0</v>
      </c>
      <c r="AG67" s="88" t="s">
        <v>1557</v>
      </c>
      <c r="AH67" s="80" t="b">
        <v>0</v>
      </c>
      <c r="AI67" s="80" t="s">
        <v>1575</v>
      </c>
      <c r="AJ67" s="80"/>
      <c r="AK67" s="88" t="s">
        <v>1557</v>
      </c>
      <c r="AL67" s="80" t="b">
        <v>0</v>
      </c>
      <c r="AM67" s="80">
        <v>16</v>
      </c>
      <c r="AN67" s="88" t="s">
        <v>1503</v>
      </c>
      <c r="AO67" s="80" t="s">
        <v>1594</v>
      </c>
      <c r="AP67" s="80" t="b">
        <v>0</v>
      </c>
      <c r="AQ67" s="88" t="s">
        <v>1503</v>
      </c>
      <c r="AR67" s="80" t="s">
        <v>210</v>
      </c>
      <c r="AS67" s="80">
        <v>0</v>
      </c>
      <c r="AT67" s="80">
        <v>0</v>
      </c>
      <c r="AU67" s="80"/>
      <c r="AV67" s="80"/>
      <c r="AW67" s="80"/>
      <c r="AX67" s="80"/>
      <c r="AY67" s="80"/>
      <c r="AZ67" s="80"/>
      <c r="BA67" s="80"/>
      <c r="BB67" s="80"/>
      <c r="BC67">
        <v>1</v>
      </c>
      <c r="BD67" s="79" t="str">
        <f>REPLACE(INDEX(GroupVertices[Group],MATCH(Edges24[[#This Row],[Vertex 1]],GroupVertices[Vertex],0)),1,1,"")</f>
        <v>3</v>
      </c>
      <c r="BE67" s="79" t="str">
        <f>REPLACE(INDEX(GroupVertices[Group],MATCH(Edges24[[#This Row],[Vertex 2]],GroupVertices[Vertex],0)),1,1,"")</f>
        <v>3</v>
      </c>
      <c r="BF67" s="48">
        <v>0</v>
      </c>
      <c r="BG67" s="49">
        <v>0</v>
      </c>
      <c r="BH67" s="48">
        <v>0</v>
      </c>
      <c r="BI67" s="49">
        <v>0</v>
      </c>
      <c r="BJ67" s="48">
        <v>0</v>
      </c>
      <c r="BK67" s="49">
        <v>0</v>
      </c>
      <c r="BL67" s="48">
        <v>21</v>
      </c>
      <c r="BM67" s="49">
        <v>100</v>
      </c>
      <c r="BN67" s="48">
        <v>21</v>
      </c>
    </row>
    <row r="68" spans="1:66" ht="15">
      <c r="A68" s="65" t="s">
        <v>305</v>
      </c>
      <c r="B68" s="65" t="s">
        <v>315</v>
      </c>
      <c r="C68" s="66"/>
      <c r="D68" s="67"/>
      <c r="E68" s="68"/>
      <c r="F68" s="69"/>
      <c r="G68" s="66"/>
      <c r="H68" s="70"/>
      <c r="I68" s="71"/>
      <c r="J68" s="71"/>
      <c r="K68" s="34" t="s">
        <v>65</v>
      </c>
      <c r="L68" s="78">
        <v>143</v>
      </c>
      <c r="M68" s="78"/>
      <c r="N68" s="73"/>
      <c r="O68" s="80" t="s">
        <v>438</v>
      </c>
      <c r="P68" s="82">
        <v>43655.26388888889</v>
      </c>
      <c r="Q68" s="80" t="s">
        <v>489</v>
      </c>
      <c r="R68" s="80"/>
      <c r="S68" s="80"/>
      <c r="T68" s="80" t="s">
        <v>725</v>
      </c>
      <c r="U68" s="84" t="s">
        <v>820</v>
      </c>
      <c r="V68" s="84" t="s">
        <v>820</v>
      </c>
      <c r="W68" s="82">
        <v>43655.26388888889</v>
      </c>
      <c r="X68" s="86">
        <v>43655</v>
      </c>
      <c r="Y68" s="88" t="s">
        <v>1003</v>
      </c>
      <c r="Z68" s="84" t="s">
        <v>1203</v>
      </c>
      <c r="AA68" s="80"/>
      <c r="AB68" s="80"/>
      <c r="AC68" s="88" t="s">
        <v>1407</v>
      </c>
      <c r="AD68" s="80"/>
      <c r="AE68" s="80" t="b">
        <v>0</v>
      </c>
      <c r="AF68" s="80">
        <v>0</v>
      </c>
      <c r="AG68" s="88" t="s">
        <v>1557</v>
      </c>
      <c r="AH68" s="80" t="b">
        <v>0</v>
      </c>
      <c r="AI68" s="80" t="s">
        <v>1573</v>
      </c>
      <c r="AJ68" s="80"/>
      <c r="AK68" s="88" t="s">
        <v>1557</v>
      </c>
      <c r="AL68" s="80" t="b">
        <v>0</v>
      </c>
      <c r="AM68" s="80">
        <v>5</v>
      </c>
      <c r="AN68" s="88" t="s">
        <v>1418</v>
      </c>
      <c r="AO68" s="80" t="s">
        <v>1588</v>
      </c>
      <c r="AP68" s="80" t="b">
        <v>0</v>
      </c>
      <c r="AQ68" s="88" t="s">
        <v>1418</v>
      </c>
      <c r="AR68" s="80" t="s">
        <v>210</v>
      </c>
      <c r="AS68" s="80">
        <v>0</v>
      </c>
      <c r="AT68" s="80">
        <v>0</v>
      </c>
      <c r="AU68" s="80"/>
      <c r="AV68" s="80"/>
      <c r="AW68" s="80"/>
      <c r="AX68" s="80"/>
      <c r="AY68" s="80"/>
      <c r="AZ68" s="80"/>
      <c r="BA68" s="80"/>
      <c r="BB68" s="80"/>
      <c r="BC68">
        <v>1</v>
      </c>
      <c r="BD68" s="79" t="str">
        <f>REPLACE(INDEX(GroupVertices[Group],MATCH(Edges24[[#This Row],[Vertex 1]],GroupVertices[Vertex],0)),1,1,"")</f>
        <v>9</v>
      </c>
      <c r="BE68" s="79" t="str">
        <f>REPLACE(INDEX(GroupVertices[Group],MATCH(Edges24[[#This Row],[Vertex 2]],GroupVertices[Vertex],0)),1,1,"")</f>
        <v>9</v>
      </c>
      <c r="BF68" s="48">
        <v>1</v>
      </c>
      <c r="BG68" s="49">
        <v>9.090909090909092</v>
      </c>
      <c r="BH68" s="48">
        <v>0</v>
      </c>
      <c r="BI68" s="49">
        <v>0</v>
      </c>
      <c r="BJ68" s="48">
        <v>0</v>
      </c>
      <c r="BK68" s="49">
        <v>0</v>
      </c>
      <c r="BL68" s="48">
        <v>10</v>
      </c>
      <c r="BM68" s="49">
        <v>90.9090909090909</v>
      </c>
      <c r="BN68" s="48">
        <v>11</v>
      </c>
    </row>
    <row r="69" spans="1:66" ht="15">
      <c r="A69" s="65" t="s">
        <v>306</v>
      </c>
      <c r="B69" s="65" t="s">
        <v>306</v>
      </c>
      <c r="C69" s="66"/>
      <c r="D69" s="67"/>
      <c r="E69" s="68"/>
      <c r="F69" s="69"/>
      <c r="G69" s="66"/>
      <c r="H69" s="70"/>
      <c r="I69" s="71"/>
      <c r="J69" s="71"/>
      <c r="K69" s="34" t="s">
        <v>65</v>
      </c>
      <c r="L69" s="78">
        <v>144</v>
      </c>
      <c r="M69" s="78"/>
      <c r="N69" s="73"/>
      <c r="O69" s="80" t="s">
        <v>210</v>
      </c>
      <c r="P69" s="82">
        <v>43655.386712962965</v>
      </c>
      <c r="Q69" s="80" t="s">
        <v>490</v>
      </c>
      <c r="R69" s="80"/>
      <c r="S69" s="80"/>
      <c r="T69" s="80" t="s">
        <v>701</v>
      </c>
      <c r="U69" s="84" t="s">
        <v>821</v>
      </c>
      <c r="V69" s="84" t="s">
        <v>821</v>
      </c>
      <c r="W69" s="82">
        <v>43655.386712962965</v>
      </c>
      <c r="X69" s="86">
        <v>43655</v>
      </c>
      <c r="Y69" s="88" t="s">
        <v>1004</v>
      </c>
      <c r="Z69" s="84" t="s">
        <v>1204</v>
      </c>
      <c r="AA69" s="80"/>
      <c r="AB69" s="80"/>
      <c r="AC69" s="88" t="s">
        <v>1408</v>
      </c>
      <c r="AD69" s="80"/>
      <c r="AE69" s="80" t="b">
        <v>0</v>
      </c>
      <c r="AF69" s="80">
        <v>0</v>
      </c>
      <c r="AG69" s="88" t="s">
        <v>1557</v>
      </c>
      <c r="AH69" s="80" t="b">
        <v>0</v>
      </c>
      <c r="AI69" s="80" t="s">
        <v>1573</v>
      </c>
      <c r="AJ69" s="80"/>
      <c r="AK69" s="88" t="s">
        <v>1557</v>
      </c>
      <c r="AL69" s="80" t="b">
        <v>0</v>
      </c>
      <c r="AM69" s="80">
        <v>0</v>
      </c>
      <c r="AN69" s="88" t="s">
        <v>1557</v>
      </c>
      <c r="AO69" s="80" t="s">
        <v>1588</v>
      </c>
      <c r="AP69" s="80" t="b">
        <v>0</v>
      </c>
      <c r="AQ69" s="88" t="s">
        <v>1408</v>
      </c>
      <c r="AR69" s="80" t="s">
        <v>210</v>
      </c>
      <c r="AS69" s="80">
        <v>0</v>
      </c>
      <c r="AT69" s="80">
        <v>0</v>
      </c>
      <c r="AU69" s="80" t="s">
        <v>1615</v>
      </c>
      <c r="AV69" s="80" t="s">
        <v>1620</v>
      </c>
      <c r="AW69" s="80" t="s">
        <v>1625</v>
      </c>
      <c r="AX69" s="80" t="s">
        <v>1630</v>
      </c>
      <c r="AY69" s="80" t="s">
        <v>1634</v>
      </c>
      <c r="AZ69" s="80" t="s">
        <v>1639</v>
      </c>
      <c r="BA69" s="80" t="s">
        <v>1640</v>
      </c>
      <c r="BB69" s="84" t="s">
        <v>1645</v>
      </c>
      <c r="BC69">
        <v>1</v>
      </c>
      <c r="BD69" s="79" t="str">
        <f>REPLACE(INDEX(GroupVertices[Group],MATCH(Edges24[[#This Row],[Vertex 1]],GroupVertices[Vertex],0)),1,1,"")</f>
        <v>2</v>
      </c>
      <c r="BE69" s="79" t="str">
        <f>REPLACE(INDEX(GroupVertices[Group],MATCH(Edges24[[#This Row],[Vertex 2]],GroupVertices[Vertex],0)),1,1,"")</f>
        <v>2</v>
      </c>
      <c r="BF69" s="48">
        <v>0</v>
      </c>
      <c r="BG69" s="49">
        <v>0</v>
      </c>
      <c r="BH69" s="48">
        <v>0</v>
      </c>
      <c r="BI69" s="49">
        <v>0</v>
      </c>
      <c r="BJ69" s="48">
        <v>0</v>
      </c>
      <c r="BK69" s="49">
        <v>0</v>
      </c>
      <c r="BL69" s="48">
        <v>4</v>
      </c>
      <c r="BM69" s="49">
        <v>100</v>
      </c>
      <c r="BN69" s="48">
        <v>4</v>
      </c>
    </row>
    <row r="70" spans="1:66" ht="15">
      <c r="A70" s="65" t="s">
        <v>307</v>
      </c>
      <c r="B70" s="65" t="s">
        <v>404</v>
      </c>
      <c r="C70" s="66"/>
      <c r="D70" s="67"/>
      <c r="E70" s="68"/>
      <c r="F70" s="69"/>
      <c r="G70" s="66"/>
      <c r="H70" s="70"/>
      <c r="I70" s="71"/>
      <c r="J70" s="71"/>
      <c r="K70" s="34" t="s">
        <v>65</v>
      </c>
      <c r="L70" s="78">
        <v>145</v>
      </c>
      <c r="M70" s="78"/>
      <c r="N70" s="73"/>
      <c r="O70" s="80" t="s">
        <v>439</v>
      </c>
      <c r="P70" s="82">
        <v>43587.484293981484</v>
      </c>
      <c r="Q70" s="80" t="s">
        <v>472</v>
      </c>
      <c r="R70" s="84" t="s">
        <v>588</v>
      </c>
      <c r="S70" s="80" t="s">
        <v>657</v>
      </c>
      <c r="T70" s="80" t="s">
        <v>726</v>
      </c>
      <c r="U70" s="84" t="s">
        <v>822</v>
      </c>
      <c r="V70" s="84" t="s">
        <v>822</v>
      </c>
      <c r="W70" s="82">
        <v>43587.484293981484</v>
      </c>
      <c r="X70" s="86">
        <v>43587</v>
      </c>
      <c r="Y70" s="88" t="s">
        <v>1005</v>
      </c>
      <c r="Z70" s="84" t="s">
        <v>1205</v>
      </c>
      <c r="AA70" s="80"/>
      <c r="AB70" s="80"/>
      <c r="AC70" s="88" t="s">
        <v>1409</v>
      </c>
      <c r="AD70" s="80"/>
      <c r="AE70" s="80" t="b">
        <v>0</v>
      </c>
      <c r="AF70" s="80">
        <v>11</v>
      </c>
      <c r="AG70" s="88" t="s">
        <v>1557</v>
      </c>
      <c r="AH70" s="80" t="b">
        <v>0</v>
      </c>
      <c r="AI70" s="80" t="s">
        <v>1576</v>
      </c>
      <c r="AJ70" s="80"/>
      <c r="AK70" s="88" t="s">
        <v>1557</v>
      </c>
      <c r="AL70" s="80" t="b">
        <v>0</v>
      </c>
      <c r="AM70" s="80">
        <v>5</v>
      </c>
      <c r="AN70" s="88" t="s">
        <v>1557</v>
      </c>
      <c r="AO70" s="80" t="s">
        <v>1590</v>
      </c>
      <c r="AP70" s="80" t="b">
        <v>0</v>
      </c>
      <c r="AQ70" s="88" t="s">
        <v>1409</v>
      </c>
      <c r="AR70" s="80" t="s">
        <v>438</v>
      </c>
      <c r="AS70" s="80">
        <v>0</v>
      </c>
      <c r="AT70" s="80">
        <v>0</v>
      </c>
      <c r="AU70" s="80"/>
      <c r="AV70" s="80"/>
      <c r="AW70" s="80"/>
      <c r="AX70" s="80"/>
      <c r="AY70" s="80"/>
      <c r="AZ70" s="80"/>
      <c r="BA70" s="80"/>
      <c r="BB70" s="80"/>
      <c r="BC70">
        <v>1</v>
      </c>
      <c r="BD70" s="79" t="str">
        <f>REPLACE(INDEX(GroupVertices[Group],MATCH(Edges24[[#This Row],[Vertex 1]],GroupVertices[Vertex],0)),1,1,"")</f>
        <v>8</v>
      </c>
      <c r="BE70" s="79" t="str">
        <f>REPLACE(INDEX(GroupVertices[Group],MATCH(Edges24[[#This Row],[Vertex 2]],GroupVertices[Vertex],0)),1,1,"")</f>
        <v>8</v>
      </c>
      <c r="BF70" s="48">
        <v>0</v>
      </c>
      <c r="BG70" s="49">
        <v>0</v>
      </c>
      <c r="BH70" s="48">
        <v>1</v>
      </c>
      <c r="BI70" s="49">
        <v>3.5714285714285716</v>
      </c>
      <c r="BJ70" s="48">
        <v>0</v>
      </c>
      <c r="BK70" s="49">
        <v>0</v>
      </c>
      <c r="BL70" s="48">
        <v>27</v>
      </c>
      <c r="BM70" s="49">
        <v>96.42857142857143</v>
      </c>
      <c r="BN70" s="48">
        <v>28</v>
      </c>
    </row>
    <row r="71" spans="1:66" ht="15">
      <c r="A71" s="65" t="s">
        <v>308</v>
      </c>
      <c r="B71" s="65" t="s">
        <v>315</v>
      </c>
      <c r="C71" s="66"/>
      <c r="D71" s="67"/>
      <c r="E71" s="68"/>
      <c r="F71" s="69"/>
      <c r="G71" s="66"/>
      <c r="H71" s="70"/>
      <c r="I71" s="71"/>
      <c r="J71" s="71"/>
      <c r="K71" s="34" t="s">
        <v>65</v>
      </c>
      <c r="L71" s="78">
        <v>146</v>
      </c>
      <c r="M71" s="78"/>
      <c r="N71" s="73"/>
      <c r="O71" s="80" t="s">
        <v>438</v>
      </c>
      <c r="P71" s="82">
        <v>43655.534421296295</v>
      </c>
      <c r="Q71" s="80" t="s">
        <v>489</v>
      </c>
      <c r="R71" s="80"/>
      <c r="S71" s="80"/>
      <c r="T71" s="80" t="s">
        <v>725</v>
      </c>
      <c r="U71" s="84" t="s">
        <v>820</v>
      </c>
      <c r="V71" s="84" t="s">
        <v>820</v>
      </c>
      <c r="W71" s="82">
        <v>43655.534421296295</v>
      </c>
      <c r="X71" s="86">
        <v>43655</v>
      </c>
      <c r="Y71" s="88" t="s">
        <v>1006</v>
      </c>
      <c r="Z71" s="84" t="s">
        <v>1206</v>
      </c>
      <c r="AA71" s="80"/>
      <c r="AB71" s="80"/>
      <c r="AC71" s="88" t="s">
        <v>1410</v>
      </c>
      <c r="AD71" s="80"/>
      <c r="AE71" s="80" t="b">
        <v>0</v>
      </c>
      <c r="AF71" s="80">
        <v>0</v>
      </c>
      <c r="AG71" s="88" t="s">
        <v>1557</v>
      </c>
      <c r="AH71" s="80" t="b">
        <v>0</v>
      </c>
      <c r="AI71" s="80" t="s">
        <v>1573</v>
      </c>
      <c r="AJ71" s="80"/>
      <c r="AK71" s="88" t="s">
        <v>1557</v>
      </c>
      <c r="AL71" s="80" t="b">
        <v>0</v>
      </c>
      <c r="AM71" s="80">
        <v>5</v>
      </c>
      <c r="AN71" s="88" t="s">
        <v>1418</v>
      </c>
      <c r="AO71" s="80" t="s">
        <v>1590</v>
      </c>
      <c r="AP71" s="80" t="b">
        <v>0</v>
      </c>
      <c r="AQ71" s="88" t="s">
        <v>1418</v>
      </c>
      <c r="AR71" s="80" t="s">
        <v>210</v>
      </c>
      <c r="AS71" s="80">
        <v>0</v>
      </c>
      <c r="AT71" s="80">
        <v>0</v>
      </c>
      <c r="AU71" s="80"/>
      <c r="AV71" s="80"/>
      <c r="AW71" s="80"/>
      <c r="AX71" s="80"/>
      <c r="AY71" s="80"/>
      <c r="AZ71" s="80"/>
      <c r="BA71" s="80"/>
      <c r="BB71" s="80"/>
      <c r="BC71">
        <v>1</v>
      </c>
      <c r="BD71" s="79" t="str">
        <f>REPLACE(INDEX(GroupVertices[Group],MATCH(Edges24[[#This Row],[Vertex 1]],GroupVertices[Vertex],0)),1,1,"")</f>
        <v>9</v>
      </c>
      <c r="BE71" s="79" t="str">
        <f>REPLACE(INDEX(GroupVertices[Group],MATCH(Edges24[[#This Row],[Vertex 2]],GroupVertices[Vertex],0)),1,1,"")</f>
        <v>9</v>
      </c>
      <c r="BF71" s="48">
        <v>1</v>
      </c>
      <c r="BG71" s="49">
        <v>9.090909090909092</v>
      </c>
      <c r="BH71" s="48">
        <v>0</v>
      </c>
      <c r="BI71" s="49">
        <v>0</v>
      </c>
      <c r="BJ71" s="48">
        <v>0</v>
      </c>
      <c r="BK71" s="49">
        <v>0</v>
      </c>
      <c r="BL71" s="48">
        <v>10</v>
      </c>
      <c r="BM71" s="49">
        <v>90.9090909090909</v>
      </c>
      <c r="BN71" s="48">
        <v>11</v>
      </c>
    </row>
    <row r="72" spans="1:66" ht="15">
      <c r="A72" s="65" t="s">
        <v>309</v>
      </c>
      <c r="B72" s="65" t="s">
        <v>309</v>
      </c>
      <c r="C72" s="66"/>
      <c r="D72" s="67"/>
      <c r="E72" s="68"/>
      <c r="F72" s="69"/>
      <c r="G72" s="66"/>
      <c r="H72" s="70"/>
      <c r="I72" s="71"/>
      <c r="J72" s="71"/>
      <c r="K72" s="34" t="s">
        <v>65</v>
      </c>
      <c r="L72" s="78">
        <v>147</v>
      </c>
      <c r="M72" s="78"/>
      <c r="N72" s="73"/>
      <c r="O72" s="80" t="s">
        <v>210</v>
      </c>
      <c r="P72" s="82">
        <v>43653.85229166667</v>
      </c>
      <c r="Q72" s="80" t="s">
        <v>491</v>
      </c>
      <c r="R72" s="84" t="s">
        <v>589</v>
      </c>
      <c r="S72" s="80" t="s">
        <v>636</v>
      </c>
      <c r="T72" s="80" t="s">
        <v>727</v>
      </c>
      <c r="U72" s="80"/>
      <c r="V72" s="84" t="s">
        <v>909</v>
      </c>
      <c r="W72" s="82">
        <v>43653.85229166667</v>
      </c>
      <c r="X72" s="86">
        <v>43653</v>
      </c>
      <c r="Y72" s="88" t="s">
        <v>1007</v>
      </c>
      <c r="Z72" s="84" t="s">
        <v>1207</v>
      </c>
      <c r="AA72" s="80"/>
      <c r="AB72" s="80"/>
      <c r="AC72" s="88" t="s">
        <v>1411</v>
      </c>
      <c r="AD72" s="80"/>
      <c r="AE72" s="80" t="b">
        <v>0</v>
      </c>
      <c r="AF72" s="80">
        <v>0</v>
      </c>
      <c r="AG72" s="88" t="s">
        <v>1557</v>
      </c>
      <c r="AH72" s="80" t="b">
        <v>0</v>
      </c>
      <c r="AI72" s="80" t="s">
        <v>1573</v>
      </c>
      <c r="AJ72" s="80"/>
      <c r="AK72" s="88" t="s">
        <v>1557</v>
      </c>
      <c r="AL72" s="80" t="b">
        <v>0</v>
      </c>
      <c r="AM72" s="80">
        <v>0</v>
      </c>
      <c r="AN72" s="88" t="s">
        <v>1557</v>
      </c>
      <c r="AO72" s="80" t="s">
        <v>1591</v>
      </c>
      <c r="AP72" s="80" t="b">
        <v>0</v>
      </c>
      <c r="AQ72" s="88" t="s">
        <v>1411</v>
      </c>
      <c r="AR72" s="80" t="s">
        <v>210</v>
      </c>
      <c r="AS72" s="80">
        <v>0</v>
      </c>
      <c r="AT72" s="80">
        <v>0</v>
      </c>
      <c r="AU72" s="80"/>
      <c r="AV72" s="80"/>
      <c r="AW72" s="80"/>
      <c r="AX72" s="80"/>
      <c r="AY72" s="80"/>
      <c r="AZ72" s="80"/>
      <c r="BA72" s="80"/>
      <c r="BB72" s="80"/>
      <c r="BC72">
        <v>2</v>
      </c>
      <c r="BD72" s="79" t="str">
        <f>REPLACE(INDEX(GroupVertices[Group],MATCH(Edges24[[#This Row],[Vertex 1]],GroupVertices[Vertex],0)),1,1,"")</f>
        <v>2</v>
      </c>
      <c r="BE72" s="79" t="str">
        <f>REPLACE(INDEX(GroupVertices[Group],MATCH(Edges24[[#This Row],[Vertex 2]],GroupVertices[Vertex],0)),1,1,"")</f>
        <v>2</v>
      </c>
      <c r="BF72" s="48">
        <v>2</v>
      </c>
      <c r="BG72" s="49">
        <v>8</v>
      </c>
      <c r="BH72" s="48">
        <v>1</v>
      </c>
      <c r="BI72" s="49">
        <v>4</v>
      </c>
      <c r="BJ72" s="48">
        <v>0</v>
      </c>
      <c r="BK72" s="49">
        <v>0</v>
      </c>
      <c r="BL72" s="48">
        <v>22</v>
      </c>
      <c r="BM72" s="49">
        <v>88</v>
      </c>
      <c r="BN72" s="48">
        <v>25</v>
      </c>
    </row>
    <row r="73" spans="1:66" ht="15">
      <c r="A73" s="65" t="s">
        <v>309</v>
      </c>
      <c r="B73" s="65" t="s">
        <v>309</v>
      </c>
      <c r="C73" s="66"/>
      <c r="D73" s="67"/>
      <c r="E73" s="68"/>
      <c r="F73" s="69"/>
      <c r="G73" s="66"/>
      <c r="H73" s="70"/>
      <c r="I73" s="71"/>
      <c r="J73" s="71"/>
      <c r="K73" s="34" t="s">
        <v>65</v>
      </c>
      <c r="L73" s="78">
        <v>148</v>
      </c>
      <c r="M73" s="78"/>
      <c r="N73" s="73"/>
      <c r="O73" s="80" t="s">
        <v>210</v>
      </c>
      <c r="P73" s="82">
        <v>43655.55045138889</v>
      </c>
      <c r="Q73" s="80" t="s">
        <v>492</v>
      </c>
      <c r="R73" s="84" t="s">
        <v>590</v>
      </c>
      <c r="S73" s="80" t="s">
        <v>636</v>
      </c>
      <c r="T73" s="80" t="s">
        <v>728</v>
      </c>
      <c r="U73" s="80"/>
      <c r="V73" s="84" t="s">
        <v>909</v>
      </c>
      <c r="W73" s="82">
        <v>43655.55045138889</v>
      </c>
      <c r="X73" s="86">
        <v>43655</v>
      </c>
      <c r="Y73" s="88" t="s">
        <v>1008</v>
      </c>
      <c r="Z73" s="84" t="s">
        <v>1208</v>
      </c>
      <c r="AA73" s="80"/>
      <c r="AB73" s="80"/>
      <c r="AC73" s="88" t="s">
        <v>1412</v>
      </c>
      <c r="AD73" s="80"/>
      <c r="AE73" s="80" t="b">
        <v>0</v>
      </c>
      <c r="AF73" s="80">
        <v>0</v>
      </c>
      <c r="AG73" s="88" t="s">
        <v>1557</v>
      </c>
      <c r="AH73" s="80" t="b">
        <v>0</v>
      </c>
      <c r="AI73" s="80" t="s">
        <v>1573</v>
      </c>
      <c r="AJ73" s="80"/>
      <c r="AK73" s="88" t="s">
        <v>1557</v>
      </c>
      <c r="AL73" s="80" t="b">
        <v>0</v>
      </c>
      <c r="AM73" s="80">
        <v>0</v>
      </c>
      <c r="AN73" s="88" t="s">
        <v>1557</v>
      </c>
      <c r="AO73" s="80" t="s">
        <v>1591</v>
      </c>
      <c r="AP73" s="80" t="b">
        <v>0</v>
      </c>
      <c r="AQ73" s="88" t="s">
        <v>1412</v>
      </c>
      <c r="AR73" s="80" t="s">
        <v>210</v>
      </c>
      <c r="AS73" s="80">
        <v>0</v>
      </c>
      <c r="AT73" s="80">
        <v>0</v>
      </c>
      <c r="AU73" s="80"/>
      <c r="AV73" s="80"/>
      <c r="AW73" s="80"/>
      <c r="AX73" s="80"/>
      <c r="AY73" s="80"/>
      <c r="AZ73" s="80"/>
      <c r="BA73" s="80"/>
      <c r="BB73" s="80"/>
      <c r="BC73">
        <v>2</v>
      </c>
      <c r="BD73" s="79" t="str">
        <f>REPLACE(INDEX(GroupVertices[Group],MATCH(Edges24[[#This Row],[Vertex 1]],GroupVertices[Vertex],0)),1,1,"")</f>
        <v>2</v>
      </c>
      <c r="BE73" s="79" t="str">
        <f>REPLACE(INDEX(GroupVertices[Group],MATCH(Edges24[[#This Row],[Vertex 2]],GroupVertices[Vertex],0)),1,1,"")</f>
        <v>2</v>
      </c>
      <c r="BF73" s="48">
        <v>0</v>
      </c>
      <c r="BG73" s="49">
        <v>0</v>
      </c>
      <c r="BH73" s="48">
        <v>0</v>
      </c>
      <c r="BI73" s="49">
        <v>0</v>
      </c>
      <c r="BJ73" s="48">
        <v>0</v>
      </c>
      <c r="BK73" s="49">
        <v>0</v>
      </c>
      <c r="BL73" s="48">
        <v>11</v>
      </c>
      <c r="BM73" s="49">
        <v>100</v>
      </c>
      <c r="BN73" s="48">
        <v>11</v>
      </c>
    </row>
    <row r="74" spans="1:66" ht="15">
      <c r="A74" s="65" t="s">
        <v>310</v>
      </c>
      <c r="B74" s="65" t="s">
        <v>315</v>
      </c>
      <c r="C74" s="66"/>
      <c r="D74" s="67"/>
      <c r="E74" s="68"/>
      <c r="F74" s="69"/>
      <c r="G74" s="66"/>
      <c r="H74" s="70"/>
      <c r="I74" s="71"/>
      <c r="J74" s="71"/>
      <c r="K74" s="34" t="s">
        <v>65</v>
      </c>
      <c r="L74" s="78">
        <v>149</v>
      </c>
      <c r="M74" s="78"/>
      <c r="N74" s="73"/>
      <c r="O74" s="80" t="s">
        <v>438</v>
      </c>
      <c r="P74" s="82">
        <v>43655.69829861111</v>
      </c>
      <c r="Q74" s="80" t="s">
        <v>489</v>
      </c>
      <c r="R74" s="80"/>
      <c r="S74" s="80"/>
      <c r="T74" s="80" t="s">
        <v>725</v>
      </c>
      <c r="U74" s="84" t="s">
        <v>820</v>
      </c>
      <c r="V74" s="84" t="s">
        <v>820</v>
      </c>
      <c r="W74" s="82">
        <v>43655.69829861111</v>
      </c>
      <c r="X74" s="86">
        <v>43655</v>
      </c>
      <c r="Y74" s="88" t="s">
        <v>1009</v>
      </c>
      <c r="Z74" s="84" t="s">
        <v>1209</v>
      </c>
      <c r="AA74" s="80"/>
      <c r="AB74" s="80"/>
      <c r="AC74" s="88" t="s">
        <v>1413</v>
      </c>
      <c r="AD74" s="80"/>
      <c r="AE74" s="80" t="b">
        <v>0</v>
      </c>
      <c r="AF74" s="80">
        <v>0</v>
      </c>
      <c r="AG74" s="88" t="s">
        <v>1557</v>
      </c>
      <c r="AH74" s="80" t="b">
        <v>0</v>
      </c>
      <c r="AI74" s="80" t="s">
        <v>1573</v>
      </c>
      <c r="AJ74" s="80"/>
      <c r="AK74" s="88" t="s">
        <v>1557</v>
      </c>
      <c r="AL74" s="80" t="b">
        <v>0</v>
      </c>
      <c r="AM74" s="80">
        <v>5</v>
      </c>
      <c r="AN74" s="88" t="s">
        <v>1418</v>
      </c>
      <c r="AO74" s="80" t="s">
        <v>1589</v>
      </c>
      <c r="AP74" s="80" t="b">
        <v>0</v>
      </c>
      <c r="AQ74" s="88" t="s">
        <v>1418</v>
      </c>
      <c r="AR74" s="80" t="s">
        <v>210</v>
      </c>
      <c r="AS74" s="80">
        <v>0</v>
      </c>
      <c r="AT74" s="80">
        <v>0</v>
      </c>
      <c r="AU74" s="80"/>
      <c r="AV74" s="80"/>
      <c r="AW74" s="80"/>
      <c r="AX74" s="80"/>
      <c r="AY74" s="80"/>
      <c r="AZ74" s="80"/>
      <c r="BA74" s="80"/>
      <c r="BB74" s="80"/>
      <c r="BC74">
        <v>1</v>
      </c>
      <c r="BD74" s="79" t="str">
        <f>REPLACE(INDEX(GroupVertices[Group],MATCH(Edges24[[#This Row],[Vertex 1]],GroupVertices[Vertex],0)),1,1,"")</f>
        <v>9</v>
      </c>
      <c r="BE74" s="79" t="str">
        <f>REPLACE(INDEX(GroupVertices[Group],MATCH(Edges24[[#This Row],[Vertex 2]],GroupVertices[Vertex],0)),1,1,"")</f>
        <v>9</v>
      </c>
      <c r="BF74" s="48">
        <v>1</v>
      </c>
      <c r="BG74" s="49">
        <v>9.090909090909092</v>
      </c>
      <c r="BH74" s="48">
        <v>0</v>
      </c>
      <c r="BI74" s="49">
        <v>0</v>
      </c>
      <c r="BJ74" s="48">
        <v>0</v>
      </c>
      <c r="BK74" s="49">
        <v>0</v>
      </c>
      <c r="BL74" s="48">
        <v>10</v>
      </c>
      <c r="BM74" s="49">
        <v>90.9090909090909</v>
      </c>
      <c r="BN74" s="48">
        <v>11</v>
      </c>
    </row>
    <row r="75" spans="1:66" ht="15">
      <c r="A75" s="65" t="s">
        <v>311</v>
      </c>
      <c r="B75" s="65" t="s">
        <v>311</v>
      </c>
      <c r="C75" s="66"/>
      <c r="D75" s="67"/>
      <c r="E75" s="68"/>
      <c r="F75" s="69"/>
      <c r="G75" s="66"/>
      <c r="H75" s="70"/>
      <c r="I75" s="71"/>
      <c r="J75" s="71"/>
      <c r="K75" s="34" t="s">
        <v>65</v>
      </c>
      <c r="L75" s="78">
        <v>150</v>
      </c>
      <c r="M75" s="78"/>
      <c r="N75" s="73"/>
      <c r="O75" s="80" t="s">
        <v>210</v>
      </c>
      <c r="P75" s="82">
        <v>43655.71487268519</v>
      </c>
      <c r="Q75" s="80" t="s">
        <v>493</v>
      </c>
      <c r="R75" s="84" t="s">
        <v>591</v>
      </c>
      <c r="S75" s="80" t="s">
        <v>658</v>
      </c>
      <c r="T75" s="80" t="s">
        <v>729</v>
      </c>
      <c r="U75" s="80"/>
      <c r="V75" s="84" t="s">
        <v>910</v>
      </c>
      <c r="W75" s="82">
        <v>43655.71487268519</v>
      </c>
      <c r="X75" s="86">
        <v>43655</v>
      </c>
      <c r="Y75" s="88" t="s">
        <v>1010</v>
      </c>
      <c r="Z75" s="84" t="s">
        <v>1210</v>
      </c>
      <c r="AA75" s="80"/>
      <c r="AB75" s="80"/>
      <c r="AC75" s="88" t="s">
        <v>1414</v>
      </c>
      <c r="AD75" s="80"/>
      <c r="AE75" s="80" t="b">
        <v>0</v>
      </c>
      <c r="AF75" s="80">
        <v>0</v>
      </c>
      <c r="AG75" s="88" t="s">
        <v>1557</v>
      </c>
      <c r="AH75" s="80" t="b">
        <v>0</v>
      </c>
      <c r="AI75" s="80" t="s">
        <v>1573</v>
      </c>
      <c r="AJ75" s="80"/>
      <c r="AK75" s="88" t="s">
        <v>1557</v>
      </c>
      <c r="AL75" s="80" t="b">
        <v>0</v>
      </c>
      <c r="AM75" s="80">
        <v>0</v>
      </c>
      <c r="AN75" s="88" t="s">
        <v>1557</v>
      </c>
      <c r="AO75" s="80" t="s">
        <v>1590</v>
      </c>
      <c r="AP75" s="80" t="b">
        <v>0</v>
      </c>
      <c r="AQ75" s="88" t="s">
        <v>1414</v>
      </c>
      <c r="AR75" s="80" t="s">
        <v>210</v>
      </c>
      <c r="AS75" s="80">
        <v>0</v>
      </c>
      <c r="AT75" s="80">
        <v>0</v>
      </c>
      <c r="AU75" s="80"/>
      <c r="AV75" s="80"/>
      <c r="AW75" s="80"/>
      <c r="AX75" s="80"/>
      <c r="AY75" s="80"/>
      <c r="AZ75" s="80"/>
      <c r="BA75" s="80"/>
      <c r="BB75" s="80"/>
      <c r="BC75">
        <v>1</v>
      </c>
      <c r="BD75" s="79" t="str">
        <f>REPLACE(INDEX(GroupVertices[Group],MATCH(Edges24[[#This Row],[Vertex 1]],GroupVertices[Vertex],0)),1,1,"")</f>
        <v>2</v>
      </c>
      <c r="BE75" s="79" t="str">
        <f>REPLACE(INDEX(GroupVertices[Group],MATCH(Edges24[[#This Row],[Vertex 2]],GroupVertices[Vertex],0)),1,1,"")</f>
        <v>2</v>
      </c>
      <c r="BF75" s="48">
        <v>0</v>
      </c>
      <c r="BG75" s="49">
        <v>0</v>
      </c>
      <c r="BH75" s="48">
        <v>0</v>
      </c>
      <c r="BI75" s="49">
        <v>0</v>
      </c>
      <c r="BJ75" s="48">
        <v>0</v>
      </c>
      <c r="BK75" s="49">
        <v>0</v>
      </c>
      <c r="BL75" s="48">
        <v>8</v>
      </c>
      <c r="BM75" s="49">
        <v>100</v>
      </c>
      <c r="BN75" s="48">
        <v>8</v>
      </c>
    </row>
    <row r="76" spans="1:66" ht="15">
      <c r="A76" s="65" t="s">
        <v>312</v>
      </c>
      <c r="B76" s="65" t="s">
        <v>313</v>
      </c>
      <c r="C76" s="66"/>
      <c r="D76" s="67"/>
      <c r="E76" s="68"/>
      <c r="F76" s="69"/>
      <c r="G76" s="66"/>
      <c r="H76" s="70"/>
      <c r="I76" s="71"/>
      <c r="J76" s="71"/>
      <c r="K76" s="34" t="s">
        <v>65</v>
      </c>
      <c r="L76" s="78">
        <v>151</v>
      </c>
      <c r="M76" s="78"/>
      <c r="N76" s="73"/>
      <c r="O76" s="80" t="s">
        <v>438</v>
      </c>
      <c r="P76" s="82">
        <v>43655.726481481484</v>
      </c>
      <c r="Q76" s="80" t="s">
        <v>494</v>
      </c>
      <c r="R76" s="80"/>
      <c r="S76" s="80"/>
      <c r="T76" s="80" t="s">
        <v>730</v>
      </c>
      <c r="U76" s="80"/>
      <c r="V76" s="84" t="s">
        <v>911</v>
      </c>
      <c r="W76" s="82">
        <v>43655.726481481484</v>
      </c>
      <c r="X76" s="86">
        <v>43655</v>
      </c>
      <c r="Y76" s="88" t="s">
        <v>1011</v>
      </c>
      <c r="Z76" s="84" t="s">
        <v>1211</v>
      </c>
      <c r="AA76" s="80"/>
      <c r="AB76" s="80"/>
      <c r="AC76" s="88" t="s">
        <v>1415</v>
      </c>
      <c r="AD76" s="80"/>
      <c r="AE76" s="80" t="b">
        <v>0</v>
      </c>
      <c r="AF76" s="80">
        <v>0</v>
      </c>
      <c r="AG76" s="88" t="s">
        <v>1557</v>
      </c>
      <c r="AH76" s="80" t="b">
        <v>0</v>
      </c>
      <c r="AI76" s="80" t="s">
        <v>1573</v>
      </c>
      <c r="AJ76" s="80"/>
      <c r="AK76" s="88" t="s">
        <v>1557</v>
      </c>
      <c r="AL76" s="80" t="b">
        <v>0</v>
      </c>
      <c r="AM76" s="80">
        <v>2</v>
      </c>
      <c r="AN76" s="88" t="s">
        <v>1416</v>
      </c>
      <c r="AO76" s="80" t="s">
        <v>1588</v>
      </c>
      <c r="AP76" s="80" t="b">
        <v>0</v>
      </c>
      <c r="AQ76" s="88" t="s">
        <v>1416</v>
      </c>
      <c r="AR76" s="80" t="s">
        <v>210</v>
      </c>
      <c r="AS76" s="80">
        <v>0</v>
      </c>
      <c r="AT76" s="80">
        <v>0</v>
      </c>
      <c r="AU76" s="80"/>
      <c r="AV76" s="80"/>
      <c r="AW76" s="80"/>
      <c r="AX76" s="80"/>
      <c r="AY76" s="80"/>
      <c r="AZ76" s="80"/>
      <c r="BA76" s="80"/>
      <c r="BB76" s="80"/>
      <c r="BC76">
        <v>1</v>
      </c>
      <c r="BD76" s="79" t="str">
        <f>REPLACE(INDEX(GroupVertices[Group],MATCH(Edges24[[#This Row],[Vertex 1]],GroupVertices[Vertex],0)),1,1,"")</f>
        <v>15</v>
      </c>
      <c r="BE76" s="79" t="str">
        <f>REPLACE(INDEX(GroupVertices[Group],MATCH(Edges24[[#This Row],[Vertex 2]],GroupVertices[Vertex],0)),1,1,"")</f>
        <v>15</v>
      </c>
      <c r="BF76" s="48">
        <v>0</v>
      </c>
      <c r="BG76" s="49">
        <v>0</v>
      </c>
      <c r="BH76" s="48">
        <v>2</v>
      </c>
      <c r="BI76" s="49">
        <v>7.142857142857143</v>
      </c>
      <c r="BJ76" s="48">
        <v>0</v>
      </c>
      <c r="BK76" s="49">
        <v>0</v>
      </c>
      <c r="BL76" s="48">
        <v>26</v>
      </c>
      <c r="BM76" s="49">
        <v>92.85714285714286</v>
      </c>
      <c r="BN76" s="48">
        <v>28</v>
      </c>
    </row>
    <row r="77" spans="1:66" ht="15">
      <c r="A77" s="65" t="s">
        <v>313</v>
      </c>
      <c r="B77" s="65" t="s">
        <v>313</v>
      </c>
      <c r="C77" s="66"/>
      <c r="D77" s="67"/>
      <c r="E77" s="68"/>
      <c r="F77" s="69"/>
      <c r="G77" s="66"/>
      <c r="H77" s="70"/>
      <c r="I77" s="71"/>
      <c r="J77" s="71"/>
      <c r="K77" s="34" t="s">
        <v>65</v>
      </c>
      <c r="L77" s="78">
        <v>152</v>
      </c>
      <c r="M77" s="78"/>
      <c r="N77" s="73"/>
      <c r="O77" s="80" t="s">
        <v>210</v>
      </c>
      <c r="P77" s="82">
        <v>43655.72047453704</v>
      </c>
      <c r="Q77" s="80" t="s">
        <v>494</v>
      </c>
      <c r="R77" s="84" t="s">
        <v>592</v>
      </c>
      <c r="S77" s="80" t="s">
        <v>659</v>
      </c>
      <c r="T77" s="80" t="s">
        <v>731</v>
      </c>
      <c r="U77" s="80"/>
      <c r="V77" s="84" t="s">
        <v>912</v>
      </c>
      <c r="W77" s="82">
        <v>43655.72047453704</v>
      </c>
      <c r="X77" s="86">
        <v>43655</v>
      </c>
      <c r="Y77" s="88" t="s">
        <v>1012</v>
      </c>
      <c r="Z77" s="84" t="s">
        <v>1212</v>
      </c>
      <c r="AA77" s="80"/>
      <c r="AB77" s="80"/>
      <c r="AC77" s="88" t="s">
        <v>1416</v>
      </c>
      <c r="AD77" s="80"/>
      <c r="AE77" s="80" t="b">
        <v>0</v>
      </c>
      <c r="AF77" s="80">
        <v>2</v>
      </c>
      <c r="AG77" s="88" t="s">
        <v>1557</v>
      </c>
      <c r="AH77" s="80" t="b">
        <v>0</v>
      </c>
      <c r="AI77" s="80" t="s">
        <v>1573</v>
      </c>
      <c r="AJ77" s="80"/>
      <c r="AK77" s="88" t="s">
        <v>1557</v>
      </c>
      <c r="AL77" s="80" t="b">
        <v>0</v>
      </c>
      <c r="AM77" s="80">
        <v>2</v>
      </c>
      <c r="AN77" s="88" t="s">
        <v>1557</v>
      </c>
      <c r="AO77" s="80" t="s">
        <v>1590</v>
      </c>
      <c r="AP77" s="80" t="b">
        <v>0</v>
      </c>
      <c r="AQ77" s="88" t="s">
        <v>1416</v>
      </c>
      <c r="AR77" s="80" t="s">
        <v>210</v>
      </c>
      <c r="AS77" s="80">
        <v>0</v>
      </c>
      <c r="AT77" s="80">
        <v>0</v>
      </c>
      <c r="AU77" s="80"/>
      <c r="AV77" s="80"/>
      <c r="AW77" s="80"/>
      <c r="AX77" s="80"/>
      <c r="AY77" s="80"/>
      <c r="AZ77" s="80"/>
      <c r="BA77" s="80"/>
      <c r="BB77" s="80"/>
      <c r="BC77">
        <v>1</v>
      </c>
      <c r="BD77" s="79" t="str">
        <f>REPLACE(INDEX(GroupVertices[Group],MATCH(Edges24[[#This Row],[Vertex 1]],GroupVertices[Vertex],0)),1,1,"")</f>
        <v>15</v>
      </c>
      <c r="BE77" s="79" t="str">
        <f>REPLACE(INDEX(GroupVertices[Group],MATCH(Edges24[[#This Row],[Vertex 2]],GroupVertices[Vertex],0)),1,1,"")</f>
        <v>15</v>
      </c>
      <c r="BF77" s="48">
        <v>0</v>
      </c>
      <c r="BG77" s="49">
        <v>0</v>
      </c>
      <c r="BH77" s="48">
        <v>2</v>
      </c>
      <c r="BI77" s="49">
        <v>7.142857142857143</v>
      </c>
      <c r="BJ77" s="48">
        <v>0</v>
      </c>
      <c r="BK77" s="49">
        <v>0</v>
      </c>
      <c r="BL77" s="48">
        <v>26</v>
      </c>
      <c r="BM77" s="49">
        <v>92.85714285714286</v>
      </c>
      <c r="BN77" s="48">
        <v>28</v>
      </c>
    </row>
    <row r="78" spans="1:66" ht="15">
      <c r="A78" s="65" t="s">
        <v>314</v>
      </c>
      <c r="B78" s="65" t="s">
        <v>313</v>
      </c>
      <c r="C78" s="66"/>
      <c r="D78" s="67"/>
      <c r="E78" s="68"/>
      <c r="F78" s="69"/>
      <c r="G78" s="66"/>
      <c r="H78" s="70"/>
      <c r="I78" s="71"/>
      <c r="J78" s="71"/>
      <c r="K78" s="34" t="s">
        <v>65</v>
      </c>
      <c r="L78" s="78">
        <v>153</v>
      </c>
      <c r="M78" s="78"/>
      <c r="N78" s="73"/>
      <c r="O78" s="80" t="s">
        <v>438</v>
      </c>
      <c r="P78" s="82">
        <v>43655.731875</v>
      </c>
      <c r="Q78" s="80" t="s">
        <v>494</v>
      </c>
      <c r="R78" s="80"/>
      <c r="S78" s="80"/>
      <c r="T78" s="80" t="s">
        <v>730</v>
      </c>
      <c r="U78" s="80"/>
      <c r="V78" s="84" t="s">
        <v>913</v>
      </c>
      <c r="W78" s="82">
        <v>43655.731875</v>
      </c>
      <c r="X78" s="86">
        <v>43655</v>
      </c>
      <c r="Y78" s="88" t="s">
        <v>1013</v>
      </c>
      <c r="Z78" s="84" t="s">
        <v>1213</v>
      </c>
      <c r="AA78" s="80"/>
      <c r="AB78" s="80"/>
      <c r="AC78" s="88" t="s">
        <v>1417</v>
      </c>
      <c r="AD78" s="80"/>
      <c r="AE78" s="80" t="b">
        <v>0</v>
      </c>
      <c r="AF78" s="80">
        <v>0</v>
      </c>
      <c r="AG78" s="88" t="s">
        <v>1557</v>
      </c>
      <c r="AH78" s="80" t="b">
        <v>0</v>
      </c>
      <c r="AI78" s="80" t="s">
        <v>1573</v>
      </c>
      <c r="AJ78" s="80"/>
      <c r="AK78" s="88" t="s">
        <v>1557</v>
      </c>
      <c r="AL78" s="80" t="b">
        <v>0</v>
      </c>
      <c r="AM78" s="80">
        <v>2</v>
      </c>
      <c r="AN78" s="88" t="s">
        <v>1416</v>
      </c>
      <c r="AO78" s="80" t="s">
        <v>1588</v>
      </c>
      <c r="AP78" s="80" t="b">
        <v>0</v>
      </c>
      <c r="AQ78" s="88" t="s">
        <v>1416</v>
      </c>
      <c r="AR78" s="80" t="s">
        <v>210</v>
      </c>
      <c r="AS78" s="80">
        <v>0</v>
      </c>
      <c r="AT78" s="80">
        <v>0</v>
      </c>
      <c r="AU78" s="80"/>
      <c r="AV78" s="80"/>
      <c r="AW78" s="80"/>
      <c r="AX78" s="80"/>
      <c r="AY78" s="80"/>
      <c r="AZ78" s="80"/>
      <c r="BA78" s="80"/>
      <c r="BB78" s="80"/>
      <c r="BC78">
        <v>1</v>
      </c>
      <c r="BD78" s="79" t="str">
        <f>REPLACE(INDEX(GroupVertices[Group],MATCH(Edges24[[#This Row],[Vertex 1]],GroupVertices[Vertex],0)),1,1,"")</f>
        <v>15</v>
      </c>
      <c r="BE78" s="79" t="str">
        <f>REPLACE(INDEX(GroupVertices[Group],MATCH(Edges24[[#This Row],[Vertex 2]],GroupVertices[Vertex],0)),1,1,"")</f>
        <v>15</v>
      </c>
      <c r="BF78" s="48">
        <v>0</v>
      </c>
      <c r="BG78" s="49">
        <v>0</v>
      </c>
      <c r="BH78" s="48">
        <v>2</v>
      </c>
      <c r="BI78" s="49">
        <v>7.142857142857143</v>
      </c>
      <c r="BJ78" s="48">
        <v>0</v>
      </c>
      <c r="BK78" s="49">
        <v>0</v>
      </c>
      <c r="BL78" s="48">
        <v>26</v>
      </c>
      <c r="BM78" s="49">
        <v>92.85714285714286</v>
      </c>
      <c r="BN78" s="48">
        <v>28</v>
      </c>
    </row>
    <row r="79" spans="1:66" ht="15">
      <c r="A79" s="65" t="s">
        <v>315</v>
      </c>
      <c r="B79" s="65" t="s">
        <v>315</v>
      </c>
      <c r="C79" s="66"/>
      <c r="D79" s="67"/>
      <c r="E79" s="68"/>
      <c r="F79" s="69"/>
      <c r="G79" s="66"/>
      <c r="H79" s="70"/>
      <c r="I79" s="71"/>
      <c r="J79" s="71"/>
      <c r="K79" s="34" t="s">
        <v>65</v>
      </c>
      <c r="L79" s="78">
        <v>154</v>
      </c>
      <c r="M79" s="78"/>
      <c r="N79" s="73"/>
      <c r="O79" s="80" t="s">
        <v>210</v>
      </c>
      <c r="P79" s="82">
        <v>43655.041284722225</v>
      </c>
      <c r="Q79" s="80" t="s">
        <v>489</v>
      </c>
      <c r="R79" s="80"/>
      <c r="S79" s="80"/>
      <c r="T79" s="80" t="s">
        <v>725</v>
      </c>
      <c r="U79" s="84" t="s">
        <v>820</v>
      </c>
      <c r="V79" s="84" t="s">
        <v>820</v>
      </c>
      <c r="W79" s="82">
        <v>43655.041284722225</v>
      </c>
      <c r="X79" s="86">
        <v>43655</v>
      </c>
      <c r="Y79" s="88" t="s">
        <v>1014</v>
      </c>
      <c r="Z79" s="84" t="s">
        <v>1214</v>
      </c>
      <c r="AA79" s="80"/>
      <c r="AB79" s="80"/>
      <c r="AC79" s="88" t="s">
        <v>1418</v>
      </c>
      <c r="AD79" s="80"/>
      <c r="AE79" s="80" t="b">
        <v>0</v>
      </c>
      <c r="AF79" s="80">
        <v>12</v>
      </c>
      <c r="AG79" s="88" t="s">
        <v>1557</v>
      </c>
      <c r="AH79" s="80" t="b">
        <v>0</v>
      </c>
      <c r="AI79" s="80" t="s">
        <v>1573</v>
      </c>
      <c r="AJ79" s="80"/>
      <c r="AK79" s="88" t="s">
        <v>1557</v>
      </c>
      <c r="AL79" s="80" t="b">
        <v>0</v>
      </c>
      <c r="AM79" s="80">
        <v>5</v>
      </c>
      <c r="AN79" s="88" t="s">
        <v>1557</v>
      </c>
      <c r="AO79" s="80" t="s">
        <v>1588</v>
      </c>
      <c r="AP79" s="80" t="b">
        <v>0</v>
      </c>
      <c r="AQ79" s="88" t="s">
        <v>1418</v>
      </c>
      <c r="AR79" s="80" t="s">
        <v>210</v>
      </c>
      <c r="AS79" s="80">
        <v>0</v>
      </c>
      <c r="AT79" s="80">
        <v>0</v>
      </c>
      <c r="AU79" s="80" t="s">
        <v>1616</v>
      </c>
      <c r="AV79" s="80" t="s">
        <v>1621</v>
      </c>
      <c r="AW79" s="80" t="s">
        <v>1626</v>
      </c>
      <c r="AX79" s="80" t="s">
        <v>1621</v>
      </c>
      <c r="AY79" s="80" t="s">
        <v>1635</v>
      </c>
      <c r="AZ79" s="80" t="s">
        <v>1621</v>
      </c>
      <c r="BA79" s="80" t="s">
        <v>1641</v>
      </c>
      <c r="BB79" s="84" t="s">
        <v>1646</v>
      </c>
      <c r="BC79">
        <v>1</v>
      </c>
      <c r="BD79" s="79" t="str">
        <f>REPLACE(INDEX(GroupVertices[Group],MATCH(Edges24[[#This Row],[Vertex 1]],GroupVertices[Vertex],0)),1,1,"")</f>
        <v>9</v>
      </c>
      <c r="BE79" s="79" t="str">
        <f>REPLACE(INDEX(GroupVertices[Group],MATCH(Edges24[[#This Row],[Vertex 2]],GroupVertices[Vertex],0)),1,1,"")</f>
        <v>9</v>
      </c>
      <c r="BF79" s="48">
        <v>1</v>
      </c>
      <c r="BG79" s="49">
        <v>9.090909090909092</v>
      </c>
      <c r="BH79" s="48">
        <v>0</v>
      </c>
      <c r="BI79" s="49">
        <v>0</v>
      </c>
      <c r="BJ79" s="48">
        <v>0</v>
      </c>
      <c r="BK79" s="49">
        <v>0</v>
      </c>
      <c r="BL79" s="48">
        <v>10</v>
      </c>
      <c r="BM79" s="49">
        <v>90.9090909090909</v>
      </c>
      <c r="BN79" s="48">
        <v>11</v>
      </c>
    </row>
    <row r="80" spans="1:66" ht="15">
      <c r="A80" s="65" t="s">
        <v>316</v>
      </c>
      <c r="B80" s="65" t="s">
        <v>315</v>
      </c>
      <c r="C80" s="66"/>
      <c r="D80" s="67"/>
      <c r="E80" s="68"/>
      <c r="F80" s="69"/>
      <c r="G80" s="66"/>
      <c r="H80" s="70"/>
      <c r="I80" s="71"/>
      <c r="J80" s="71"/>
      <c r="K80" s="34" t="s">
        <v>65</v>
      </c>
      <c r="L80" s="78">
        <v>155</v>
      </c>
      <c r="M80" s="78"/>
      <c r="N80" s="73"/>
      <c r="O80" s="80" t="s">
        <v>438</v>
      </c>
      <c r="P80" s="82">
        <v>43655.74240740741</v>
      </c>
      <c r="Q80" s="80" t="s">
        <v>489</v>
      </c>
      <c r="R80" s="80"/>
      <c r="S80" s="80"/>
      <c r="T80" s="80" t="s">
        <v>725</v>
      </c>
      <c r="U80" s="84" t="s">
        <v>820</v>
      </c>
      <c r="V80" s="84" t="s">
        <v>820</v>
      </c>
      <c r="W80" s="82">
        <v>43655.74240740741</v>
      </c>
      <c r="X80" s="86">
        <v>43655</v>
      </c>
      <c r="Y80" s="88" t="s">
        <v>1015</v>
      </c>
      <c r="Z80" s="84" t="s">
        <v>1215</v>
      </c>
      <c r="AA80" s="80"/>
      <c r="AB80" s="80"/>
      <c r="AC80" s="88" t="s">
        <v>1419</v>
      </c>
      <c r="AD80" s="80"/>
      <c r="AE80" s="80" t="b">
        <v>0</v>
      </c>
      <c r="AF80" s="80">
        <v>0</v>
      </c>
      <c r="AG80" s="88" t="s">
        <v>1557</v>
      </c>
      <c r="AH80" s="80" t="b">
        <v>0</v>
      </c>
      <c r="AI80" s="80" t="s">
        <v>1573</v>
      </c>
      <c r="AJ80" s="80"/>
      <c r="AK80" s="88" t="s">
        <v>1557</v>
      </c>
      <c r="AL80" s="80" t="b">
        <v>0</v>
      </c>
      <c r="AM80" s="80">
        <v>5</v>
      </c>
      <c r="AN80" s="88" t="s">
        <v>1418</v>
      </c>
      <c r="AO80" s="80" t="s">
        <v>1588</v>
      </c>
      <c r="AP80" s="80" t="b">
        <v>0</v>
      </c>
      <c r="AQ80" s="88" t="s">
        <v>1418</v>
      </c>
      <c r="AR80" s="80" t="s">
        <v>210</v>
      </c>
      <c r="AS80" s="80">
        <v>0</v>
      </c>
      <c r="AT80" s="80">
        <v>0</v>
      </c>
      <c r="AU80" s="80"/>
      <c r="AV80" s="80"/>
      <c r="AW80" s="80"/>
      <c r="AX80" s="80"/>
      <c r="AY80" s="80"/>
      <c r="AZ80" s="80"/>
      <c r="BA80" s="80"/>
      <c r="BB80" s="80"/>
      <c r="BC80">
        <v>1</v>
      </c>
      <c r="BD80" s="79" t="str">
        <f>REPLACE(INDEX(GroupVertices[Group],MATCH(Edges24[[#This Row],[Vertex 1]],GroupVertices[Vertex],0)),1,1,"")</f>
        <v>9</v>
      </c>
      <c r="BE80" s="79" t="str">
        <f>REPLACE(INDEX(GroupVertices[Group],MATCH(Edges24[[#This Row],[Vertex 2]],GroupVertices[Vertex],0)),1,1,"")</f>
        <v>9</v>
      </c>
      <c r="BF80" s="48">
        <v>1</v>
      </c>
      <c r="BG80" s="49">
        <v>9.090909090909092</v>
      </c>
      <c r="BH80" s="48">
        <v>0</v>
      </c>
      <c r="BI80" s="49">
        <v>0</v>
      </c>
      <c r="BJ80" s="48">
        <v>0</v>
      </c>
      <c r="BK80" s="49">
        <v>0</v>
      </c>
      <c r="BL80" s="48">
        <v>10</v>
      </c>
      <c r="BM80" s="49">
        <v>90.9090909090909</v>
      </c>
      <c r="BN80" s="48">
        <v>11</v>
      </c>
    </row>
    <row r="81" spans="1:66" ht="15">
      <c r="A81" s="65" t="s">
        <v>317</v>
      </c>
      <c r="B81" s="65" t="s">
        <v>307</v>
      </c>
      <c r="C81" s="66"/>
      <c r="D81" s="67"/>
      <c r="E81" s="68"/>
      <c r="F81" s="69"/>
      <c r="G81" s="66"/>
      <c r="H81" s="70"/>
      <c r="I81" s="71"/>
      <c r="J81" s="71"/>
      <c r="K81" s="34" t="s">
        <v>65</v>
      </c>
      <c r="L81" s="78">
        <v>156</v>
      </c>
      <c r="M81" s="78"/>
      <c r="N81" s="73"/>
      <c r="O81" s="80" t="s">
        <v>438</v>
      </c>
      <c r="P81" s="82">
        <v>43655.78126157408</v>
      </c>
      <c r="Q81" s="80" t="s">
        <v>495</v>
      </c>
      <c r="R81" s="84" t="s">
        <v>593</v>
      </c>
      <c r="S81" s="80" t="s">
        <v>657</v>
      </c>
      <c r="T81" s="80" t="s">
        <v>732</v>
      </c>
      <c r="U81" s="80"/>
      <c r="V81" s="84" t="s">
        <v>914</v>
      </c>
      <c r="W81" s="82">
        <v>43655.78126157408</v>
      </c>
      <c r="X81" s="86">
        <v>43655</v>
      </c>
      <c r="Y81" s="88" t="s">
        <v>1016</v>
      </c>
      <c r="Z81" s="84" t="s">
        <v>1216</v>
      </c>
      <c r="AA81" s="80"/>
      <c r="AB81" s="80"/>
      <c r="AC81" s="88" t="s">
        <v>1420</v>
      </c>
      <c r="AD81" s="80"/>
      <c r="AE81" s="80" t="b">
        <v>0</v>
      </c>
      <c r="AF81" s="80">
        <v>0</v>
      </c>
      <c r="AG81" s="88" t="s">
        <v>1557</v>
      </c>
      <c r="AH81" s="80" t="b">
        <v>0</v>
      </c>
      <c r="AI81" s="80" t="s">
        <v>1576</v>
      </c>
      <c r="AJ81" s="80"/>
      <c r="AK81" s="88" t="s">
        <v>1557</v>
      </c>
      <c r="AL81" s="80" t="b">
        <v>0</v>
      </c>
      <c r="AM81" s="80">
        <v>2</v>
      </c>
      <c r="AN81" s="88" t="s">
        <v>1431</v>
      </c>
      <c r="AO81" s="80" t="s">
        <v>1588</v>
      </c>
      <c r="AP81" s="80" t="b">
        <v>0</v>
      </c>
      <c r="AQ81" s="88" t="s">
        <v>1431</v>
      </c>
      <c r="AR81" s="80" t="s">
        <v>210</v>
      </c>
      <c r="AS81" s="80">
        <v>0</v>
      </c>
      <c r="AT81" s="80">
        <v>0</v>
      </c>
      <c r="AU81" s="80"/>
      <c r="AV81" s="80"/>
      <c r="AW81" s="80"/>
      <c r="AX81" s="80"/>
      <c r="AY81" s="80"/>
      <c r="AZ81" s="80"/>
      <c r="BA81" s="80"/>
      <c r="BB81" s="80"/>
      <c r="BC81">
        <v>1</v>
      </c>
      <c r="BD81" s="79" t="str">
        <f>REPLACE(INDEX(GroupVertices[Group],MATCH(Edges24[[#This Row],[Vertex 1]],GroupVertices[Vertex],0)),1,1,"")</f>
        <v>8</v>
      </c>
      <c r="BE81" s="79" t="str">
        <f>REPLACE(INDEX(GroupVertices[Group],MATCH(Edges24[[#This Row],[Vertex 2]],GroupVertices[Vertex],0)),1,1,"")</f>
        <v>8</v>
      </c>
      <c r="BF81" s="48">
        <v>0</v>
      </c>
      <c r="BG81" s="49">
        <v>0</v>
      </c>
      <c r="BH81" s="48">
        <v>1</v>
      </c>
      <c r="BI81" s="49">
        <v>4.166666666666667</v>
      </c>
      <c r="BJ81" s="48">
        <v>0</v>
      </c>
      <c r="BK81" s="49">
        <v>0</v>
      </c>
      <c r="BL81" s="48">
        <v>23</v>
      </c>
      <c r="BM81" s="49">
        <v>95.83333333333333</v>
      </c>
      <c r="BN81" s="48">
        <v>24</v>
      </c>
    </row>
    <row r="82" spans="1:66" ht="15">
      <c r="A82" s="65" t="s">
        <v>318</v>
      </c>
      <c r="B82" s="65" t="s">
        <v>417</v>
      </c>
      <c r="C82" s="66"/>
      <c r="D82" s="67"/>
      <c r="E82" s="68"/>
      <c r="F82" s="69"/>
      <c r="G82" s="66"/>
      <c r="H82" s="70"/>
      <c r="I82" s="71"/>
      <c r="J82" s="71"/>
      <c r="K82" s="34" t="s">
        <v>65</v>
      </c>
      <c r="L82" s="78">
        <v>157</v>
      </c>
      <c r="M82" s="78"/>
      <c r="N82" s="73"/>
      <c r="O82" s="80" t="s">
        <v>439</v>
      </c>
      <c r="P82" s="82">
        <v>43655.2187962963</v>
      </c>
      <c r="Q82" s="80" t="s">
        <v>496</v>
      </c>
      <c r="R82" s="80"/>
      <c r="S82" s="80"/>
      <c r="T82" s="80" t="s">
        <v>733</v>
      </c>
      <c r="U82" s="80"/>
      <c r="V82" s="84" t="s">
        <v>915</v>
      </c>
      <c r="W82" s="82">
        <v>43655.2187962963</v>
      </c>
      <c r="X82" s="86">
        <v>43655</v>
      </c>
      <c r="Y82" s="88" t="s">
        <v>1017</v>
      </c>
      <c r="Z82" s="84" t="s">
        <v>1217</v>
      </c>
      <c r="AA82" s="80"/>
      <c r="AB82" s="80"/>
      <c r="AC82" s="88" t="s">
        <v>1421</v>
      </c>
      <c r="AD82" s="80"/>
      <c r="AE82" s="80" t="b">
        <v>0</v>
      </c>
      <c r="AF82" s="80">
        <v>0</v>
      </c>
      <c r="AG82" s="88" t="s">
        <v>1557</v>
      </c>
      <c r="AH82" s="80" t="b">
        <v>1</v>
      </c>
      <c r="AI82" s="80" t="s">
        <v>1573</v>
      </c>
      <c r="AJ82" s="80"/>
      <c r="AK82" s="88" t="s">
        <v>1582</v>
      </c>
      <c r="AL82" s="80" t="b">
        <v>0</v>
      </c>
      <c r="AM82" s="80">
        <v>1</v>
      </c>
      <c r="AN82" s="88" t="s">
        <v>1422</v>
      </c>
      <c r="AO82" s="80" t="s">
        <v>1607</v>
      </c>
      <c r="AP82" s="80" t="b">
        <v>0</v>
      </c>
      <c r="AQ82" s="88" t="s">
        <v>1422</v>
      </c>
      <c r="AR82" s="80" t="s">
        <v>210</v>
      </c>
      <c r="AS82" s="80">
        <v>0</v>
      </c>
      <c r="AT82" s="80">
        <v>0</v>
      </c>
      <c r="AU82" s="80"/>
      <c r="AV82" s="80"/>
      <c r="AW82" s="80"/>
      <c r="AX82" s="80"/>
      <c r="AY82" s="80"/>
      <c r="AZ82" s="80"/>
      <c r="BA82" s="80"/>
      <c r="BB82" s="80"/>
      <c r="BC82">
        <v>1</v>
      </c>
      <c r="BD82" s="79" t="str">
        <f>REPLACE(INDEX(GroupVertices[Group],MATCH(Edges24[[#This Row],[Vertex 1]],GroupVertices[Vertex],0)),1,1,"")</f>
        <v>5</v>
      </c>
      <c r="BE82" s="79" t="str">
        <f>REPLACE(INDEX(GroupVertices[Group],MATCH(Edges24[[#This Row],[Vertex 2]],GroupVertices[Vertex],0)),1,1,"")</f>
        <v>5</v>
      </c>
      <c r="BF82" s="48"/>
      <c r="BG82" s="49"/>
      <c r="BH82" s="48"/>
      <c r="BI82" s="49"/>
      <c r="BJ82" s="48"/>
      <c r="BK82" s="49"/>
      <c r="BL82" s="48"/>
      <c r="BM82" s="49"/>
      <c r="BN82" s="48"/>
    </row>
    <row r="83" spans="1:66" ht="15">
      <c r="A83" s="65" t="s">
        <v>319</v>
      </c>
      <c r="B83" s="65" t="s">
        <v>417</v>
      </c>
      <c r="C83" s="66"/>
      <c r="D83" s="67"/>
      <c r="E83" s="68"/>
      <c r="F83" s="69"/>
      <c r="G83" s="66"/>
      <c r="H83" s="70"/>
      <c r="I83" s="71"/>
      <c r="J83" s="71"/>
      <c r="K83" s="34" t="s">
        <v>65</v>
      </c>
      <c r="L83" s="78">
        <v>158</v>
      </c>
      <c r="M83" s="78"/>
      <c r="N83" s="73"/>
      <c r="O83" s="80" t="s">
        <v>439</v>
      </c>
      <c r="P83" s="82">
        <v>43655.21737268518</v>
      </c>
      <c r="Q83" s="80" t="s">
        <v>496</v>
      </c>
      <c r="R83" s="84" t="s">
        <v>594</v>
      </c>
      <c r="S83" s="80" t="s">
        <v>634</v>
      </c>
      <c r="T83" s="80" t="s">
        <v>734</v>
      </c>
      <c r="U83" s="80"/>
      <c r="V83" s="84" t="s">
        <v>916</v>
      </c>
      <c r="W83" s="82">
        <v>43655.21737268518</v>
      </c>
      <c r="X83" s="86">
        <v>43655</v>
      </c>
      <c r="Y83" s="88" t="s">
        <v>1018</v>
      </c>
      <c r="Z83" s="84" t="s">
        <v>1218</v>
      </c>
      <c r="AA83" s="80"/>
      <c r="AB83" s="80"/>
      <c r="AC83" s="88" t="s">
        <v>1422</v>
      </c>
      <c r="AD83" s="80"/>
      <c r="AE83" s="80" t="b">
        <v>0</v>
      </c>
      <c r="AF83" s="80">
        <v>1</v>
      </c>
      <c r="AG83" s="88" t="s">
        <v>1563</v>
      </c>
      <c r="AH83" s="80" t="b">
        <v>1</v>
      </c>
      <c r="AI83" s="80" t="s">
        <v>1573</v>
      </c>
      <c r="AJ83" s="80"/>
      <c r="AK83" s="88" t="s">
        <v>1582</v>
      </c>
      <c r="AL83" s="80" t="b">
        <v>0</v>
      </c>
      <c r="AM83" s="80">
        <v>1</v>
      </c>
      <c r="AN83" s="88" t="s">
        <v>1557</v>
      </c>
      <c r="AO83" s="80" t="s">
        <v>1594</v>
      </c>
      <c r="AP83" s="80" t="b">
        <v>0</v>
      </c>
      <c r="AQ83" s="88" t="s">
        <v>1422</v>
      </c>
      <c r="AR83" s="80" t="s">
        <v>210</v>
      </c>
      <c r="AS83" s="80">
        <v>0</v>
      </c>
      <c r="AT83" s="80">
        <v>0</v>
      </c>
      <c r="AU83" s="80"/>
      <c r="AV83" s="80"/>
      <c r="AW83" s="80"/>
      <c r="AX83" s="80"/>
      <c r="AY83" s="80"/>
      <c r="AZ83" s="80"/>
      <c r="BA83" s="80"/>
      <c r="BB83" s="80"/>
      <c r="BC83">
        <v>1</v>
      </c>
      <c r="BD83" s="79" t="str">
        <f>REPLACE(INDEX(GroupVertices[Group],MATCH(Edges24[[#This Row],[Vertex 1]],GroupVertices[Vertex],0)),1,1,"")</f>
        <v>5</v>
      </c>
      <c r="BE83" s="79" t="str">
        <f>REPLACE(INDEX(GroupVertices[Group],MATCH(Edges24[[#This Row],[Vertex 2]],GroupVertices[Vertex],0)),1,1,"")</f>
        <v>5</v>
      </c>
      <c r="BF83" s="48"/>
      <c r="BG83" s="49"/>
      <c r="BH83" s="48"/>
      <c r="BI83" s="49"/>
      <c r="BJ83" s="48"/>
      <c r="BK83" s="49"/>
      <c r="BL83" s="48"/>
      <c r="BM83" s="49"/>
      <c r="BN83" s="48"/>
    </row>
    <row r="84" spans="1:66" ht="15">
      <c r="A84" s="65" t="s">
        <v>319</v>
      </c>
      <c r="B84" s="65" t="s">
        <v>419</v>
      </c>
      <c r="C84" s="66"/>
      <c r="D84" s="67"/>
      <c r="E84" s="68"/>
      <c r="F84" s="69"/>
      <c r="G84" s="66"/>
      <c r="H84" s="70"/>
      <c r="I84" s="71"/>
      <c r="J84" s="71"/>
      <c r="K84" s="34" t="s">
        <v>65</v>
      </c>
      <c r="L84" s="78">
        <v>161</v>
      </c>
      <c r="M84" s="78"/>
      <c r="N84" s="73"/>
      <c r="O84" s="80" t="s">
        <v>439</v>
      </c>
      <c r="P84" s="82">
        <v>43655.97944444444</v>
      </c>
      <c r="Q84" s="80" t="s">
        <v>497</v>
      </c>
      <c r="R84" s="84" t="s">
        <v>595</v>
      </c>
      <c r="S84" s="80" t="s">
        <v>634</v>
      </c>
      <c r="T84" s="80" t="s">
        <v>735</v>
      </c>
      <c r="U84" s="80"/>
      <c r="V84" s="84" t="s">
        <v>916</v>
      </c>
      <c r="W84" s="82">
        <v>43655.97944444444</v>
      </c>
      <c r="X84" s="86">
        <v>43655</v>
      </c>
      <c r="Y84" s="88" t="s">
        <v>1019</v>
      </c>
      <c r="Z84" s="84" t="s">
        <v>1219</v>
      </c>
      <c r="AA84" s="80"/>
      <c r="AB84" s="80"/>
      <c r="AC84" s="88" t="s">
        <v>1423</v>
      </c>
      <c r="AD84" s="80"/>
      <c r="AE84" s="80" t="b">
        <v>0</v>
      </c>
      <c r="AF84" s="80">
        <v>1</v>
      </c>
      <c r="AG84" s="88" t="s">
        <v>1564</v>
      </c>
      <c r="AH84" s="80" t="b">
        <v>1</v>
      </c>
      <c r="AI84" s="80" t="s">
        <v>1573</v>
      </c>
      <c r="AJ84" s="80"/>
      <c r="AK84" s="88" t="s">
        <v>1583</v>
      </c>
      <c r="AL84" s="80" t="b">
        <v>0</v>
      </c>
      <c r="AM84" s="80">
        <v>0</v>
      </c>
      <c r="AN84" s="88" t="s">
        <v>1557</v>
      </c>
      <c r="AO84" s="80" t="s">
        <v>1594</v>
      </c>
      <c r="AP84" s="80" t="b">
        <v>0</v>
      </c>
      <c r="AQ84" s="88" t="s">
        <v>1423</v>
      </c>
      <c r="AR84" s="80" t="s">
        <v>210</v>
      </c>
      <c r="AS84" s="80">
        <v>0</v>
      </c>
      <c r="AT84" s="80">
        <v>0</v>
      </c>
      <c r="AU84" s="80"/>
      <c r="AV84" s="80"/>
      <c r="AW84" s="80"/>
      <c r="AX84" s="80"/>
      <c r="AY84" s="80"/>
      <c r="AZ84" s="80"/>
      <c r="BA84" s="80"/>
      <c r="BB84" s="80"/>
      <c r="BC84">
        <v>1</v>
      </c>
      <c r="BD84" s="79" t="str">
        <f>REPLACE(INDEX(GroupVertices[Group],MATCH(Edges24[[#This Row],[Vertex 1]],GroupVertices[Vertex],0)),1,1,"")</f>
        <v>5</v>
      </c>
      <c r="BE84" s="79" t="str">
        <f>REPLACE(INDEX(GroupVertices[Group],MATCH(Edges24[[#This Row],[Vertex 2]],GroupVertices[Vertex],0)),1,1,"")</f>
        <v>5</v>
      </c>
      <c r="BF84" s="48"/>
      <c r="BG84" s="49"/>
      <c r="BH84" s="48"/>
      <c r="BI84" s="49"/>
      <c r="BJ84" s="48"/>
      <c r="BK84" s="49"/>
      <c r="BL84" s="48"/>
      <c r="BM84" s="49"/>
      <c r="BN84" s="48"/>
    </row>
    <row r="85" spans="1:66" ht="15">
      <c r="A85" s="65" t="s">
        <v>319</v>
      </c>
      <c r="B85" s="65" t="s">
        <v>318</v>
      </c>
      <c r="C85" s="66"/>
      <c r="D85" s="67"/>
      <c r="E85" s="68"/>
      <c r="F85" s="69"/>
      <c r="G85" s="66"/>
      <c r="H85" s="70"/>
      <c r="I85" s="71"/>
      <c r="J85" s="71"/>
      <c r="K85" s="34" t="s">
        <v>66</v>
      </c>
      <c r="L85" s="78">
        <v>170</v>
      </c>
      <c r="M85" s="78"/>
      <c r="N85" s="73"/>
      <c r="O85" s="80" t="s">
        <v>439</v>
      </c>
      <c r="P85" s="82">
        <v>43650.827523148146</v>
      </c>
      <c r="Q85" s="80" t="s">
        <v>498</v>
      </c>
      <c r="R85" s="84" t="s">
        <v>596</v>
      </c>
      <c r="S85" s="80" t="s">
        <v>634</v>
      </c>
      <c r="T85" s="80" t="s">
        <v>736</v>
      </c>
      <c r="U85" s="80"/>
      <c r="V85" s="84" t="s">
        <v>916</v>
      </c>
      <c r="W85" s="82">
        <v>43650.827523148146</v>
      </c>
      <c r="X85" s="86">
        <v>43650</v>
      </c>
      <c r="Y85" s="88" t="s">
        <v>1020</v>
      </c>
      <c r="Z85" s="84" t="s">
        <v>1220</v>
      </c>
      <c r="AA85" s="80"/>
      <c r="AB85" s="80"/>
      <c r="AC85" s="88" t="s">
        <v>1424</v>
      </c>
      <c r="AD85" s="80"/>
      <c r="AE85" s="80" t="b">
        <v>0</v>
      </c>
      <c r="AF85" s="80">
        <v>1</v>
      </c>
      <c r="AG85" s="88" t="s">
        <v>1557</v>
      </c>
      <c r="AH85" s="80" t="b">
        <v>1</v>
      </c>
      <c r="AI85" s="80" t="s">
        <v>1573</v>
      </c>
      <c r="AJ85" s="80"/>
      <c r="AK85" s="88" t="s">
        <v>1584</v>
      </c>
      <c r="AL85" s="80" t="b">
        <v>0</v>
      </c>
      <c r="AM85" s="80">
        <v>0</v>
      </c>
      <c r="AN85" s="88" t="s">
        <v>1557</v>
      </c>
      <c r="AO85" s="80" t="s">
        <v>1594</v>
      </c>
      <c r="AP85" s="80" t="b">
        <v>0</v>
      </c>
      <c r="AQ85" s="88" t="s">
        <v>1424</v>
      </c>
      <c r="AR85" s="80" t="s">
        <v>210</v>
      </c>
      <c r="AS85" s="80">
        <v>0</v>
      </c>
      <c r="AT85" s="80">
        <v>0</v>
      </c>
      <c r="AU85" s="80"/>
      <c r="AV85" s="80"/>
      <c r="AW85" s="80"/>
      <c r="AX85" s="80"/>
      <c r="AY85" s="80"/>
      <c r="AZ85" s="80"/>
      <c r="BA85" s="80"/>
      <c r="BB85" s="80"/>
      <c r="BC85">
        <v>3</v>
      </c>
      <c r="BD85" s="79" t="str">
        <f>REPLACE(INDEX(GroupVertices[Group],MATCH(Edges24[[#This Row],[Vertex 1]],GroupVertices[Vertex],0)),1,1,"")</f>
        <v>5</v>
      </c>
      <c r="BE85" s="79" t="str">
        <f>REPLACE(INDEX(GroupVertices[Group],MATCH(Edges24[[#This Row],[Vertex 2]],GroupVertices[Vertex],0)),1,1,"")</f>
        <v>5</v>
      </c>
      <c r="BF85" s="48"/>
      <c r="BG85" s="49"/>
      <c r="BH85" s="48"/>
      <c r="BI85" s="49"/>
      <c r="BJ85" s="48"/>
      <c r="BK85" s="49"/>
      <c r="BL85" s="48"/>
      <c r="BM85" s="49"/>
      <c r="BN85" s="48"/>
    </row>
    <row r="86" spans="1:66" ht="15">
      <c r="A86" s="65" t="s">
        <v>320</v>
      </c>
      <c r="B86" s="65" t="s">
        <v>425</v>
      </c>
      <c r="C86" s="66"/>
      <c r="D86" s="67"/>
      <c r="E86" s="68"/>
      <c r="F86" s="69"/>
      <c r="G86" s="66"/>
      <c r="H86" s="70"/>
      <c r="I86" s="71"/>
      <c r="J86" s="71"/>
      <c r="K86" s="34" t="s">
        <v>65</v>
      </c>
      <c r="L86" s="78">
        <v>185</v>
      </c>
      <c r="M86" s="78"/>
      <c r="N86" s="73"/>
      <c r="O86" s="80" t="s">
        <v>440</v>
      </c>
      <c r="P86" s="82">
        <v>43656.101747685185</v>
      </c>
      <c r="Q86" s="80" t="s">
        <v>499</v>
      </c>
      <c r="R86" s="80"/>
      <c r="S86" s="80"/>
      <c r="T86" s="80" t="s">
        <v>737</v>
      </c>
      <c r="U86" s="80"/>
      <c r="V86" s="84" t="s">
        <v>917</v>
      </c>
      <c r="W86" s="82">
        <v>43656.101747685185</v>
      </c>
      <c r="X86" s="86">
        <v>43656</v>
      </c>
      <c r="Y86" s="88" t="s">
        <v>1021</v>
      </c>
      <c r="Z86" s="84" t="s">
        <v>1221</v>
      </c>
      <c r="AA86" s="80"/>
      <c r="AB86" s="80"/>
      <c r="AC86" s="88" t="s">
        <v>1425</v>
      </c>
      <c r="AD86" s="88" t="s">
        <v>1551</v>
      </c>
      <c r="AE86" s="80" t="b">
        <v>0</v>
      </c>
      <c r="AF86" s="80">
        <v>0</v>
      </c>
      <c r="AG86" s="88" t="s">
        <v>1565</v>
      </c>
      <c r="AH86" s="80" t="b">
        <v>0</v>
      </c>
      <c r="AI86" s="80" t="s">
        <v>1573</v>
      </c>
      <c r="AJ86" s="80"/>
      <c r="AK86" s="88" t="s">
        <v>1557</v>
      </c>
      <c r="AL86" s="80" t="b">
        <v>0</v>
      </c>
      <c r="AM86" s="80">
        <v>0</v>
      </c>
      <c r="AN86" s="88" t="s">
        <v>1557</v>
      </c>
      <c r="AO86" s="80" t="s">
        <v>1589</v>
      </c>
      <c r="AP86" s="80" t="b">
        <v>0</v>
      </c>
      <c r="AQ86" s="88" t="s">
        <v>1551</v>
      </c>
      <c r="AR86" s="80" t="s">
        <v>210</v>
      </c>
      <c r="AS86" s="80">
        <v>0</v>
      </c>
      <c r="AT86" s="80">
        <v>0</v>
      </c>
      <c r="AU86" s="80"/>
      <c r="AV86" s="80"/>
      <c r="AW86" s="80"/>
      <c r="AX86" s="80"/>
      <c r="AY86" s="80"/>
      <c r="AZ86" s="80"/>
      <c r="BA86" s="80"/>
      <c r="BB86" s="80"/>
      <c r="BC86">
        <v>1</v>
      </c>
      <c r="BD86" s="79" t="str">
        <f>REPLACE(INDEX(GroupVertices[Group],MATCH(Edges24[[#This Row],[Vertex 1]],GroupVertices[Vertex],0)),1,1,"")</f>
        <v>23</v>
      </c>
      <c r="BE86" s="79" t="str">
        <f>REPLACE(INDEX(GroupVertices[Group],MATCH(Edges24[[#This Row],[Vertex 2]],GroupVertices[Vertex],0)),1,1,"")</f>
        <v>23</v>
      </c>
      <c r="BF86" s="48">
        <v>2</v>
      </c>
      <c r="BG86" s="49">
        <v>7.407407407407407</v>
      </c>
      <c r="BH86" s="48">
        <v>1</v>
      </c>
      <c r="BI86" s="49">
        <v>3.7037037037037037</v>
      </c>
      <c r="BJ86" s="48">
        <v>0</v>
      </c>
      <c r="BK86" s="49">
        <v>0</v>
      </c>
      <c r="BL86" s="48">
        <v>24</v>
      </c>
      <c r="BM86" s="49">
        <v>88.88888888888889</v>
      </c>
      <c r="BN86" s="48">
        <v>27</v>
      </c>
    </row>
    <row r="87" spans="1:66" ht="15">
      <c r="A87" s="65" t="s">
        <v>321</v>
      </c>
      <c r="B87" s="65" t="s">
        <v>321</v>
      </c>
      <c r="C87" s="66"/>
      <c r="D87" s="67"/>
      <c r="E87" s="68"/>
      <c r="F87" s="69"/>
      <c r="G87" s="66"/>
      <c r="H87" s="70"/>
      <c r="I87" s="71"/>
      <c r="J87" s="71"/>
      <c r="K87" s="34" t="s">
        <v>65</v>
      </c>
      <c r="L87" s="78">
        <v>186</v>
      </c>
      <c r="M87" s="78"/>
      <c r="N87" s="73"/>
      <c r="O87" s="80" t="s">
        <v>210</v>
      </c>
      <c r="P87" s="82">
        <v>43654.434375</v>
      </c>
      <c r="Q87" s="80" t="s">
        <v>500</v>
      </c>
      <c r="R87" s="84" t="s">
        <v>597</v>
      </c>
      <c r="S87" s="80" t="s">
        <v>647</v>
      </c>
      <c r="T87" s="80" t="s">
        <v>738</v>
      </c>
      <c r="U87" s="84" t="s">
        <v>823</v>
      </c>
      <c r="V87" s="84" t="s">
        <v>823</v>
      </c>
      <c r="W87" s="82">
        <v>43654.434375</v>
      </c>
      <c r="X87" s="86">
        <v>43654</v>
      </c>
      <c r="Y87" s="88" t="s">
        <v>1022</v>
      </c>
      <c r="Z87" s="84" t="s">
        <v>1222</v>
      </c>
      <c r="AA87" s="80"/>
      <c r="AB87" s="80"/>
      <c r="AC87" s="88" t="s">
        <v>1426</v>
      </c>
      <c r="AD87" s="80"/>
      <c r="AE87" s="80" t="b">
        <v>0</v>
      </c>
      <c r="AF87" s="80">
        <v>0</v>
      </c>
      <c r="AG87" s="88" t="s">
        <v>1557</v>
      </c>
      <c r="AH87" s="80" t="b">
        <v>0</v>
      </c>
      <c r="AI87" s="80" t="s">
        <v>1573</v>
      </c>
      <c r="AJ87" s="80"/>
      <c r="AK87" s="88" t="s">
        <v>1557</v>
      </c>
      <c r="AL87" s="80" t="b">
        <v>0</v>
      </c>
      <c r="AM87" s="80">
        <v>0</v>
      </c>
      <c r="AN87" s="88" t="s">
        <v>1557</v>
      </c>
      <c r="AO87" s="80" t="s">
        <v>1590</v>
      </c>
      <c r="AP87" s="80" t="b">
        <v>0</v>
      </c>
      <c r="AQ87" s="88" t="s">
        <v>1426</v>
      </c>
      <c r="AR87" s="80" t="s">
        <v>210</v>
      </c>
      <c r="AS87" s="80">
        <v>0</v>
      </c>
      <c r="AT87" s="80">
        <v>0</v>
      </c>
      <c r="AU87" s="80"/>
      <c r="AV87" s="80"/>
      <c r="AW87" s="80"/>
      <c r="AX87" s="80"/>
      <c r="AY87" s="80"/>
      <c r="AZ87" s="80"/>
      <c r="BA87" s="80"/>
      <c r="BB87" s="80"/>
      <c r="BC87">
        <v>5</v>
      </c>
      <c r="BD87" s="79" t="str">
        <f>REPLACE(INDEX(GroupVertices[Group],MATCH(Edges24[[#This Row],[Vertex 1]],GroupVertices[Vertex],0)),1,1,"")</f>
        <v>24</v>
      </c>
      <c r="BE87" s="79" t="str">
        <f>REPLACE(INDEX(GroupVertices[Group],MATCH(Edges24[[#This Row],[Vertex 2]],GroupVertices[Vertex],0)),1,1,"")</f>
        <v>24</v>
      </c>
      <c r="BF87" s="48">
        <v>0</v>
      </c>
      <c r="BG87" s="49">
        <v>0</v>
      </c>
      <c r="BH87" s="48">
        <v>0</v>
      </c>
      <c r="BI87" s="49">
        <v>0</v>
      </c>
      <c r="BJ87" s="48">
        <v>0</v>
      </c>
      <c r="BK87" s="49">
        <v>0</v>
      </c>
      <c r="BL87" s="48">
        <v>34</v>
      </c>
      <c r="BM87" s="49">
        <v>100</v>
      </c>
      <c r="BN87" s="48">
        <v>34</v>
      </c>
    </row>
    <row r="88" spans="1:66" ht="15">
      <c r="A88" s="65" t="s">
        <v>321</v>
      </c>
      <c r="B88" s="65" t="s">
        <v>321</v>
      </c>
      <c r="C88" s="66"/>
      <c r="D88" s="67"/>
      <c r="E88" s="68"/>
      <c r="F88" s="69"/>
      <c r="G88" s="66"/>
      <c r="H88" s="70"/>
      <c r="I88" s="71"/>
      <c r="J88" s="71"/>
      <c r="K88" s="34" t="s">
        <v>65</v>
      </c>
      <c r="L88" s="78">
        <v>187</v>
      </c>
      <c r="M88" s="78"/>
      <c r="N88" s="73"/>
      <c r="O88" s="80" t="s">
        <v>210</v>
      </c>
      <c r="P88" s="82">
        <v>43654.456828703704</v>
      </c>
      <c r="Q88" s="80" t="s">
        <v>501</v>
      </c>
      <c r="R88" s="84" t="s">
        <v>597</v>
      </c>
      <c r="S88" s="80" t="s">
        <v>647</v>
      </c>
      <c r="T88" s="80" t="s">
        <v>739</v>
      </c>
      <c r="U88" s="84" t="s">
        <v>824</v>
      </c>
      <c r="V88" s="84" t="s">
        <v>824</v>
      </c>
      <c r="W88" s="82">
        <v>43654.456828703704</v>
      </c>
      <c r="X88" s="86">
        <v>43654</v>
      </c>
      <c r="Y88" s="88" t="s">
        <v>1023</v>
      </c>
      <c r="Z88" s="84" t="s">
        <v>1223</v>
      </c>
      <c r="AA88" s="80"/>
      <c r="AB88" s="80"/>
      <c r="AC88" s="88" t="s">
        <v>1427</v>
      </c>
      <c r="AD88" s="80"/>
      <c r="AE88" s="80" t="b">
        <v>0</v>
      </c>
      <c r="AF88" s="80">
        <v>0</v>
      </c>
      <c r="AG88" s="88" t="s">
        <v>1557</v>
      </c>
      <c r="AH88" s="80" t="b">
        <v>0</v>
      </c>
      <c r="AI88" s="80" t="s">
        <v>1573</v>
      </c>
      <c r="AJ88" s="80"/>
      <c r="AK88" s="88" t="s">
        <v>1557</v>
      </c>
      <c r="AL88" s="80" t="b">
        <v>0</v>
      </c>
      <c r="AM88" s="80">
        <v>0</v>
      </c>
      <c r="AN88" s="88" t="s">
        <v>1557</v>
      </c>
      <c r="AO88" s="80" t="s">
        <v>1590</v>
      </c>
      <c r="AP88" s="80" t="b">
        <v>0</v>
      </c>
      <c r="AQ88" s="88" t="s">
        <v>1427</v>
      </c>
      <c r="AR88" s="80" t="s">
        <v>210</v>
      </c>
      <c r="AS88" s="80">
        <v>0</v>
      </c>
      <c r="AT88" s="80">
        <v>0</v>
      </c>
      <c r="AU88" s="80"/>
      <c r="AV88" s="80"/>
      <c r="AW88" s="80"/>
      <c r="AX88" s="80"/>
      <c r="AY88" s="80"/>
      <c r="AZ88" s="80"/>
      <c r="BA88" s="80"/>
      <c r="BB88" s="80"/>
      <c r="BC88">
        <v>5</v>
      </c>
      <c r="BD88" s="79" t="str">
        <f>REPLACE(INDEX(GroupVertices[Group],MATCH(Edges24[[#This Row],[Vertex 1]],GroupVertices[Vertex],0)),1,1,"")</f>
        <v>24</v>
      </c>
      <c r="BE88" s="79" t="str">
        <f>REPLACE(INDEX(GroupVertices[Group],MATCH(Edges24[[#This Row],[Vertex 2]],GroupVertices[Vertex],0)),1,1,"")</f>
        <v>24</v>
      </c>
      <c r="BF88" s="48">
        <v>2</v>
      </c>
      <c r="BG88" s="49">
        <v>4.25531914893617</v>
      </c>
      <c r="BH88" s="48">
        <v>0</v>
      </c>
      <c r="BI88" s="49">
        <v>0</v>
      </c>
      <c r="BJ88" s="48">
        <v>0</v>
      </c>
      <c r="BK88" s="49">
        <v>0</v>
      </c>
      <c r="BL88" s="48">
        <v>45</v>
      </c>
      <c r="BM88" s="49">
        <v>95.74468085106383</v>
      </c>
      <c r="BN88" s="48">
        <v>47</v>
      </c>
    </row>
    <row r="89" spans="1:66" ht="15">
      <c r="A89" s="65" t="s">
        <v>321</v>
      </c>
      <c r="B89" s="65" t="s">
        <v>321</v>
      </c>
      <c r="C89" s="66"/>
      <c r="D89" s="67"/>
      <c r="E89" s="68"/>
      <c r="F89" s="69"/>
      <c r="G89" s="66"/>
      <c r="H89" s="70"/>
      <c r="I89" s="71"/>
      <c r="J89" s="71"/>
      <c r="K89" s="34" t="s">
        <v>65</v>
      </c>
      <c r="L89" s="78">
        <v>188</v>
      </c>
      <c r="M89" s="78"/>
      <c r="N89" s="73"/>
      <c r="O89" s="80" t="s">
        <v>210</v>
      </c>
      <c r="P89" s="82">
        <v>43654.46074074074</v>
      </c>
      <c r="Q89" s="80" t="s">
        <v>483</v>
      </c>
      <c r="R89" s="84" t="s">
        <v>597</v>
      </c>
      <c r="S89" s="80" t="s">
        <v>647</v>
      </c>
      <c r="T89" s="80" t="s">
        <v>740</v>
      </c>
      <c r="U89" s="84" t="s">
        <v>825</v>
      </c>
      <c r="V89" s="84" t="s">
        <v>825</v>
      </c>
      <c r="W89" s="82">
        <v>43654.46074074074</v>
      </c>
      <c r="X89" s="86">
        <v>43654</v>
      </c>
      <c r="Y89" s="88" t="s">
        <v>1024</v>
      </c>
      <c r="Z89" s="84" t="s">
        <v>1224</v>
      </c>
      <c r="AA89" s="80"/>
      <c r="AB89" s="80"/>
      <c r="AC89" s="88" t="s">
        <v>1428</v>
      </c>
      <c r="AD89" s="80"/>
      <c r="AE89" s="80" t="b">
        <v>0</v>
      </c>
      <c r="AF89" s="80">
        <v>1</v>
      </c>
      <c r="AG89" s="88" t="s">
        <v>1557</v>
      </c>
      <c r="AH89" s="80" t="b">
        <v>0</v>
      </c>
      <c r="AI89" s="80" t="s">
        <v>1573</v>
      </c>
      <c r="AJ89" s="80"/>
      <c r="AK89" s="88" t="s">
        <v>1557</v>
      </c>
      <c r="AL89" s="80" t="b">
        <v>0</v>
      </c>
      <c r="AM89" s="80">
        <v>1</v>
      </c>
      <c r="AN89" s="88" t="s">
        <v>1557</v>
      </c>
      <c r="AO89" s="80" t="s">
        <v>1590</v>
      </c>
      <c r="AP89" s="80" t="b">
        <v>0</v>
      </c>
      <c r="AQ89" s="88" t="s">
        <v>1428</v>
      </c>
      <c r="AR89" s="80" t="s">
        <v>210</v>
      </c>
      <c r="AS89" s="80">
        <v>0</v>
      </c>
      <c r="AT89" s="80">
        <v>0</v>
      </c>
      <c r="AU89" s="80"/>
      <c r="AV89" s="80"/>
      <c r="AW89" s="80"/>
      <c r="AX89" s="80"/>
      <c r="AY89" s="80"/>
      <c r="AZ89" s="80"/>
      <c r="BA89" s="80"/>
      <c r="BB89" s="80"/>
      <c r="BC89">
        <v>5</v>
      </c>
      <c r="BD89" s="79" t="str">
        <f>REPLACE(INDEX(GroupVertices[Group],MATCH(Edges24[[#This Row],[Vertex 1]],GroupVertices[Vertex],0)),1,1,"")</f>
        <v>24</v>
      </c>
      <c r="BE89" s="79" t="str">
        <f>REPLACE(INDEX(GroupVertices[Group],MATCH(Edges24[[#This Row],[Vertex 2]],GroupVertices[Vertex],0)),1,1,"")</f>
        <v>24</v>
      </c>
      <c r="BF89" s="48">
        <v>1</v>
      </c>
      <c r="BG89" s="49">
        <v>3.3333333333333335</v>
      </c>
      <c r="BH89" s="48">
        <v>0</v>
      </c>
      <c r="BI89" s="49">
        <v>0</v>
      </c>
      <c r="BJ89" s="48">
        <v>0</v>
      </c>
      <c r="BK89" s="49">
        <v>0</v>
      </c>
      <c r="BL89" s="48">
        <v>29</v>
      </c>
      <c r="BM89" s="49">
        <v>96.66666666666667</v>
      </c>
      <c r="BN89" s="48">
        <v>30</v>
      </c>
    </row>
    <row r="90" spans="1:66" ht="15">
      <c r="A90" s="65" t="s">
        <v>321</v>
      </c>
      <c r="B90" s="65" t="s">
        <v>321</v>
      </c>
      <c r="C90" s="66"/>
      <c r="D90" s="67"/>
      <c r="E90" s="68"/>
      <c r="F90" s="69"/>
      <c r="G90" s="66"/>
      <c r="H90" s="70"/>
      <c r="I90" s="71"/>
      <c r="J90" s="71"/>
      <c r="K90" s="34" t="s">
        <v>65</v>
      </c>
      <c r="L90" s="78">
        <v>189</v>
      </c>
      <c r="M90" s="78"/>
      <c r="N90" s="73"/>
      <c r="O90" s="80" t="s">
        <v>210</v>
      </c>
      <c r="P90" s="82">
        <v>43654.56959490741</v>
      </c>
      <c r="Q90" s="80" t="s">
        <v>502</v>
      </c>
      <c r="R90" s="84" t="s">
        <v>597</v>
      </c>
      <c r="S90" s="80" t="s">
        <v>647</v>
      </c>
      <c r="T90" s="80" t="s">
        <v>740</v>
      </c>
      <c r="U90" s="84" t="s">
        <v>826</v>
      </c>
      <c r="V90" s="84" t="s">
        <v>826</v>
      </c>
      <c r="W90" s="82">
        <v>43654.56959490741</v>
      </c>
      <c r="X90" s="86">
        <v>43654</v>
      </c>
      <c r="Y90" s="88" t="s">
        <v>1025</v>
      </c>
      <c r="Z90" s="84" t="s">
        <v>1225</v>
      </c>
      <c r="AA90" s="80"/>
      <c r="AB90" s="80"/>
      <c r="AC90" s="88" t="s">
        <v>1429</v>
      </c>
      <c r="AD90" s="80"/>
      <c r="AE90" s="80" t="b">
        <v>0</v>
      </c>
      <c r="AF90" s="80">
        <v>0</v>
      </c>
      <c r="AG90" s="88" t="s">
        <v>1557</v>
      </c>
      <c r="AH90" s="80" t="b">
        <v>0</v>
      </c>
      <c r="AI90" s="80" t="s">
        <v>1573</v>
      </c>
      <c r="AJ90" s="80"/>
      <c r="AK90" s="88" t="s">
        <v>1557</v>
      </c>
      <c r="AL90" s="80" t="b">
        <v>0</v>
      </c>
      <c r="AM90" s="80">
        <v>0</v>
      </c>
      <c r="AN90" s="88" t="s">
        <v>1557</v>
      </c>
      <c r="AO90" s="80" t="s">
        <v>1590</v>
      </c>
      <c r="AP90" s="80" t="b">
        <v>0</v>
      </c>
      <c r="AQ90" s="88" t="s">
        <v>1429</v>
      </c>
      <c r="AR90" s="80" t="s">
        <v>210</v>
      </c>
      <c r="AS90" s="80">
        <v>0</v>
      </c>
      <c r="AT90" s="80">
        <v>0</v>
      </c>
      <c r="AU90" s="80"/>
      <c r="AV90" s="80"/>
      <c r="AW90" s="80"/>
      <c r="AX90" s="80"/>
      <c r="AY90" s="80"/>
      <c r="AZ90" s="80"/>
      <c r="BA90" s="80"/>
      <c r="BB90" s="80"/>
      <c r="BC90">
        <v>5</v>
      </c>
      <c r="BD90" s="79" t="str">
        <f>REPLACE(INDEX(GroupVertices[Group],MATCH(Edges24[[#This Row],[Vertex 1]],GroupVertices[Vertex],0)),1,1,"")</f>
        <v>24</v>
      </c>
      <c r="BE90" s="79" t="str">
        <f>REPLACE(INDEX(GroupVertices[Group],MATCH(Edges24[[#This Row],[Vertex 2]],GroupVertices[Vertex],0)),1,1,"")</f>
        <v>24</v>
      </c>
      <c r="BF90" s="48">
        <v>1</v>
      </c>
      <c r="BG90" s="49">
        <v>2.7027027027027026</v>
      </c>
      <c r="BH90" s="48">
        <v>0</v>
      </c>
      <c r="BI90" s="49">
        <v>0</v>
      </c>
      <c r="BJ90" s="48">
        <v>0</v>
      </c>
      <c r="BK90" s="49">
        <v>0</v>
      </c>
      <c r="BL90" s="48">
        <v>36</v>
      </c>
      <c r="BM90" s="49">
        <v>97.29729729729729</v>
      </c>
      <c r="BN90" s="48">
        <v>37</v>
      </c>
    </row>
    <row r="91" spans="1:66" ht="15">
      <c r="A91" s="65" t="s">
        <v>321</v>
      </c>
      <c r="B91" s="65" t="s">
        <v>321</v>
      </c>
      <c r="C91" s="66"/>
      <c r="D91" s="67"/>
      <c r="E91" s="68"/>
      <c r="F91" s="69"/>
      <c r="G91" s="66"/>
      <c r="H91" s="70"/>
      <c r="I91" s="71"/>
      <c r="J91" s="71"/>
      <c r="K91" s="34" t="s">
        <v>65</v>
      </c>
      <c r="L91" s="78">
        <v>190</v>
      </c>
      <c r="M91" s="78"/>
      <c r="N91" s="73"/>
      <c r="O91" s="80" t="s">
        <v>210</v>
      </c>
      <c r="P91" s="82">
        <v>43656.339791666665</v>
      </c>
      <c r="Q91" s="80" t="s">
        <v>503</v>
      </c>
      <c r="R91" s="84" t="s">
        <v>597</v>
      </c>
      <c r="S91" s="80" t="s">
        <v>647</v>
      </c>
      <c r="T91" s="80" t="s">
        <v>741</v>
      </c>
      <c r="U91" s="84" t="s">
        <v>827</v>
      </c>
      <c r="V91" s="84" t="s">
        <v>827</v>
      </c>
      <c r="W91" s="82">
        <v>43656.339791666665</v>
      </c>
      <c r="X91" s="86">
        <v>43656</v>
      </c>
      <c r="Y91" s="88" t="s">
        <v>1026</v>
      </c>
      <c r="Z91" s="84" t="s">
        <v>1226</v>
      </c>
      <c r="AA91" s="80"/>
      <c r="AB91" s="80"/>
      <c r="AC91" s="88" t="s">
        <v>1430</v>
      </c>
      <c r="AD91" s="80"/>
      <c r="AE91" s="80" t="b">
        <v>0</v>
      </c>
      <c r="AF91" s="80">
        <v>0</v>
      </c>
      <c r="AG91" s="88" t="s">
        <v>1557</v>
      </c>
      <c r="AH91" s="80" t="b">
        <v>0</v>
      </c>
      <c r="AI91" s="80" t="s">
        <v>1573</v>
      </c>
      <c r="AJ91" s="80"/>
      <c r="AK91" s="88" t="s">
        <v>1557</v>
      </c>
      <c r="AL91" s="80" t="b">
        <v>0</v>
      </c>
      <c r="AM91" s="80">
        <v>0</v>
      </c>
      <c r="AN91" s="88" t="s">
        <v>1557</v>
      </c>
      <c r="AO91" s="80" t="s">
        <v>1590</v>
      </c>
      <c r="AP91" s="80" t="b">
        <v>0</v>
      </c>
      <c r="AQ91" s="88" t="s">
        <v>1430</v>
      </c>
      <c r="AR91" s="80" t="s">
        <v>210</v>
      </c>
      <c r="AS91" s="80">
        <v>0</v>
      </c>
      <c r="AT91" s="80">
        <v>0</v>
      </c>
      <c r="AU91" s="80"/>
      <c r="AV91" s="80"/>
      <c r="AW91" s="80"/>
      <c r="AX91" s="80"/>
      <c r="AY91" s="80"/>
      <c r="AZ91" s="80"/>
      <c r="BA91" s="80"/>
      <c r="BB91" s="80"/>
      <c r="BC91">
        <v>5</v>
      </c>
      <c r="BD91" s="79" t="str">
        <f>REPLACE(INDEX(GroupVertices[Group],MATCH(Edges24[[#This Row],[Vertex 1]],GroupVertices[Vertex],0)),1,1,"")</f>
        <v>24</v>
      </c>
      <c r="BE91" s="79" t="str">
        <f>REPLACE(INDEX(GroupVertices[Group],MATCH(Edges24[[#This Row],[Vertex 2]],GroupVertices[Vertex],0)),1,1,"")</f>
        <v>24</v>
      </c>
      <c r="BF91" s="48">
        <v>3</v>
      </c>
      <c r="BG91" s="49">
        <v>7.6923076923076925</v>
      </c>
      <c r="BH91" s="48">
        <v>0</v>
      </c>
      <c r="BI91" s="49">
        <v>0</v>
      </c>
      <c r="BJ91" s="48">
        <v>0</v>
      </c>
      <c r="BK91" s="49">
        <v>0</v>
      </c>
      <c r="BL91" s="48">
        <v>36</v>
      </c>
      <c r="BM91" s="49">
        <v>92.3076923076923</v>
      </c>
      <c r="BN91" s="48">
        <v>39</v>
      </c>
    </row>
    <row r="92" spans="1:66" ht="15">
      <c r="A92" s="65" t="s">
        <v>307</v>
      </c>
      <c r="B92" s="65" t="s">
        <v>307</v>
      </c>
      <c r="C92" s="66"/>
      <c r="D92" s="67"/>
      <c r="E92" s="68"/>
      <c r="F92" s="69"/>
      <c r="G92" s="66"/>
      <c r="H92" s="70"/>
      <c r="I92" s="71"/>
      <c r="J92" s="71"/>
      <c r="K92" s="34" t="s">
        <v>65</v>
      </c>
      <c r="L92" s="78">
        <v>191</v>
      </c>
      <c r="M92" s="78"/>
      <c r="N92" s="73"/>
      <c r="O92" s="80" t="s">
        <v>210</v>
      </c>
      <c r="P92" s="82">
        <v>43655.41532407407</v>
      </c>
      <c r="Q92" s="80" t="s">
        <v>495</v>
      </c>
      <c r="R92" s="84" t="s">
        <v>593</v>
      </c>
      <c r="S92" s="80" t="s">
        <v>657</v>
      </c>
      <c r="T92" s="80" t="s">
        <v>742</v>
      </c>
      <c r="U92" s="84" t="s">
        <v>828</v>
      </c>
      <c r="V92" s="84" t="s">
        <v>828</v>
      </c>
      <c r="W92" s="82">
        <v>43655.41532407407</v>
      </c>
      <c r="X92" s="86">
        <v>43655</v>
      </c>
      <c r="Y92" s="88" t="s">
        <v>1027</v>
      </c>
      <c r="Z92" s="84" t="s">
        <v>1227</v>
      </c>
      <c r="AA92" s="80"/>
      <c r="AB92" s="80"/>
      <c r="AC92" s="88" t="s">
        <v>1431</v>
      </c>
      <c r="AD92" s="80"/>
      <c r="AE92" s="80" t="b">
        <v>0</v>
      </c>
      <c r="AF92" s="80">
        <v>2</v>
      </c>
      <c r="AG92" s="88" t="s">
        <v>1557</v>
      </c>
      <c r="AH92" s="80" t="b">
        <v>0</v>
      </c>
      <c r="AI92" s="80" t="s">
        <v>1576</v>
      </c>
      <c r="AJ92" s="80"/>
      <c r="AK92" s="88" t="s">
        <v>1557</v>
      </c>
      <c r="AL92" s="80" t="b">
        <v>0</v>
      </c>
      <c r="AM92" s="80">
        <v>2</v>
      </c>
      <c r="AN92" s="88" t="s">
        <v>1557</v>
      </c>
      <c r="AO92" s="80" t="s">
        <v>1590</v>
      </c>
      <c r="AP92" s="80" t="b">
        <v>0</v>
      </c>
      <c r="AQ92" s="88" t="s">
        <v>1431</v>
      </c>
      <c r="AR92" s="80" t="s">
        <v>210</v>
      </c>
      <c r="AS92" s="80">
        <v>0</v>
      </c>
      <c r="AT92" s="80">
        <v>0</v>
      </c>
      <c r="AU92" s="80"/>
      <c r="AV92" s="80"/>
      <c r="AW92" s="80"/>
      <c r="AX92" s="80"/>
      <c r="AY92" s="80"/>
      <c r="AZ92" s="80"/>
      <c r="BA92" s="80"/>
      <c r="BB92" s="80"/>
      <c r="BC92">
        <v>1</v>
      </c>
      <c r="BD92" s="79" t="str">
        <f>REPLACE(INDEX(GroupVertices[Group],MATCH(Edges24[[#This Row],[Vertex 1]],GroupVertices[Vertex],0)),1,1,"")</f>
        <v>8</v>
      </c>
      <c r="BE92" s="79" t="str">
        <f>REPLACE(INDEX(GroupVertices[Group],MATCH(Edges24[[#This Row],[Vertex 2]],GroupVertices[Vertex],0)),1,1,"")</f>
        <v>8</v>
      </c>
      <c r="BF92" s="48">
        <v>0</v>
      </c>
      <c r="BG92" s="49">
        <v>0</v>
      </c>
      <c r="BH92" s="48">
        <v>1</v>
      </c>
      <c r="BI92" s="49">
        <v>4.166666666666667</v>
      </c>
      <c r="BJ92" s="48">
        <v>0</v>
      </c>
      <c r="BK92" s="49">
        <v>0</v>
      </c>
      <c r="BL92" s="48">
        <v>23</v>
      </c>
      <c r="BM92" s="49">
        <v>95.83333333333333</v>
      </c>
      <c r="BN92" s="48">
        <v>24</v>
      </c>
    </row>
    <row r="93" spans="1:66" ht="15">
      <c r="A93" s="65" t="s">
        <v>322</v>
      </c>
      <c r="B93" s="65" t="s">
        <v>307</v>
      </c>
      <c r="C93" s="66"/>
      <c r="D93" s="67"/>
      <c r="E93" s="68"/>
      <c r="F93" s="69"/>
      <c r="G93" s="66"/>
      <c r="H93" s="70"/>
      <c r="I93" s="71"/>
      <c r="J93" s="71"/>
      <c r="K93" s="34" t="s">
        <v>65</v>
      </c>
      <c r="L93" s="78">
        <v>192</v>
      </c>
      <c r="M93" s="78"/>
      <c r="N93" s="73"/>
      <c r="O93" s="80" t="s">
        <v>438</v>
      </c>
      <c r="P93" s="82">
        <v>43656.381006944444</v>
      </c>
      <c r="Q93" s="80" t="s">
        <v>495</v>
      </c>
      <c r="R93" s="84" t="s">
        <v>593</v>
      </c>
      <c r="S93" s="80" t="s">
        <v>657</v>
      </c>
      <c r="T93" s="80" t="s">
        <v>732</v>
      </c>
      <c r="U93" s="80"/>
      <c r="V93" s="84" t="s">
        <v>918</v>
      </c>
      <c r="W93" s="82">
        <v>43656.381006944444</v>
      </c>
      <c r="X93" s="86">
        <v>43656</v>
      </c>
      <c r="Y93" s="88" t="s">
        <v>1028</v>
      </c>
      <c r="Z93" s="84" t="s">
        <v>1228</v>
      </c>
      <c r="AA93" s="80"/>
      <c r="AB93" s="80"/>
      <c r="AC93" s="88" t="s">
        <v>1432</v>
      </c>
      <c r="AD93" s="80"/>
      <c r="AE93" s="80" t="b">
        <v>0</v>
      </c>
      <c r="AF93" s="80">
        <v>0</v>
      </c>
      <c r="AG93" s="88" t="s">
        <v>1557</v>
      </c>
      <c r="AH93" s="80" t="b">
        <v>0</v>
      </c>
      <c r="AI93" s="80" t="s">
        <v>1576</v>
      </c>
      <c r="AJ93" s="80"/>
      <c r="AK93" s="88" t="s">
        <v>1557</v>
      </c>
      <c r="AL93" s="80" t="b">
        <v>0</v>
      </c>
      <c r="AM93" s="80">
        <v>2</v>
      </c>
      <c r="AN93" s="88" t="s">
        <v>1431</v>
      </c>
      <c r="AO93" s="80" t="s">
        <v>1590</v>
      </c>
      <c r="AP93" s="80" t="b">
        <v>0</v>
      </c>
      <c r="AQ93" s="88" t="s">
        <v>1431</v>
      </c>
      <c r="AR93" s="80" t="s">
        <v>210</v>
      </c>
      <c r="AS93" s="80">
        <v>0</v>
      </c>
      <c r="AT93" s="80">
        <v>0</v>
      </c>
      <c r="AU93" s="80"/>
      <c r="AV93" s="80"/>
      <c r="AW93" s="80"/>
      <c r="AX93" s="80"/>
      <c r="AY93" s="80"/>
      <c r="AZ93" s="80"/>
      <c r="BA93" s="80"/>
      <c r="BB93" s="80"/>
      <c r="BC93">
        <v>1</v>
      </c>
      <c r="BD93" s="79" t="str">
        <f>REPLACE(INDEX(GroupVertices[Group],MATCH(Edges24[[#This Row],[Vertex 1]],GroupVertices[Vertex],0)),1,1,"")</f>
        <v>8</v>
      </c>
      <c r="BE93" s="79" t="str">
        <f>REPLACE(INDEX(GroupVertices[Group],MATCH(Edges24[[#This Row],[Vertex 2]],GroupVertices[Vertex],0)),1,1,"")</f>
        <v>8</v>
      </c>
      <c r="BF93" s="48">
        <v>0</v>
      </c>
      <c r="BG93" s="49">
        <v>0</v>
      </c>
      <c r="BH93" s="48">
        <v>1</v>
      </c>
      <c r="BI93" s="49">
        <v>4.166666666666667</v>
      </c>
      <c r="BJ93" s="48">
        <v>0</v>
      </c>
      <c r="BK93" s="49">
        <v>0</v>
      </c>
      <c r="BL93" s="48">
        <v>23</v>
      </c>
      <c r="BM93" s="49">
        <v>95.83333333333333</v>
      </c>
      <c r="BN93" s="48">
        <v>24</v>
      </c>
    </row>
    <row r="94" spans="1:66" ht="15">
      <c r="A94" s="65" t="s">
        <v>323</v>
      </c>
      <c r="B94" s="65" t="s">
        <v>323</v>
      </c>
      <c r="C94" s="66"/>
      <c r="D94" s="67"/>
      <c r="E94" s="68"/>
      <c r="F94" s="69"/>
      <c r="G94" s="66"/>
      <c r="H94" s="70"/>
      <c r="I94" s="71"/>
      <c r="J94" s="71"/>
      <c r="K94" s="34" t="s">
        <v>65</v>
      </c>
      <c r="L94" s="78">
        <v>193</v>
      </c>
      <c r="M94" s="78"/>
      <c r="N94" s="73"/>
      <c r="O94" s="80" t="s">
        <v>210</v>
      </c>
      <c r="P94" s="82">
        <v>43656.47702546296</v>
      </c>
      <c r="Q94" s="80" t="s">
        <v>504</v>
      </c>
      <c r="R94" s="84" t="s">
        <v>598</v>
      </c>
      <c r="S94" s="80" t="s">
        <v>660</v>
      </c>
      <c r="T94" s="80" t="s">
        <v>743</v>
      </c>
      <c r="U94" s="80"/>
      <c r="V94" s="84" t="s">
        <v>919</v>
      </c>
      <c r="W94" s="82">
        <v>43656.47702546296</v>
      </c>
      <c r="X94" s="86">
        <v>43656</v>
      </c>
      <c r="Y94" s="88" t="s">
        <v>1029</v>
      </c>
      <c r="Z94" s="84" t="s">
        <v>1229</v>
      </c>
      <c r="AA94" s="80"/>
      <c r="AB94" s="80"/>
      <c r="AC94" s="88" t="s">
        <v>1433</v>
      </c>
      <c r="AD94" s="80"/>
      <c r="AE94" s="80" t="b">
        <v>0</v>
      </c>
      <c r="AF94" s="80">
        <v>0</v>
      </c>
      <c r="AG94" s="88" t="s">
        <v>1557</v>
      </c>
      <c r="AH94" s="80" t="b">
        <v>0</v>
      </c>
      <c r="AI94" s="80" t="s">
        <v>1578</v>
      </c>
      <c r="AJ94" s="80"/>
      <c r="AK94" s="88" t="s">
        <v>1557</v>
      </c>
      <c r="AL94" s="80" t="b">
        <v>0</v>
      </c>
      <c r="AM94" s="80">
        <v>0</v>
      </c>
      <c r="AN94" s="88" t="s">
        <v>1557</v>
      </c>
      <c r="AO94" s="80" t="s">
        <v>1590</v>
      </c>
      <c r="AP94" s="80" t="b">
        <v>0</v>
      </c>
      <c r="AQ94" s="88" t="s">
        <v>1433</v>
      </c>
      <c r="AR94" s="80" t="s">
        <v>210</v>
      </c>
      <c r="AS94" s="80">
        <v>0</v>
      </c>
      <c r="AT94" s="80">
        <v>0</v>
      </c>
      <c r="AU94" s="80"/>
      <c r="AV94" s="80"/>
      <c r="AW94" s="80"/>
      <c r="AX94" s="80"/>
      <c r="AY94" s="80"/>
      <c r="AZ94" s="80"/>
      <c r="BA94" s="80"/>
      <c r="BB94" s="80"/>
      <c r="BC94">
        <v>1</v>
      </c>
      <c r="BD94" s="79" t="str">
        <f>REPLACE(INDEX(GroupVertices[Group],MATCH(Edges24[[#This Row],[Vertex 1]],GroupVertices[Vertex],0)),1,1,"")</f>
        <v>2</v>
      </c>
      <c r="BE94" s="79" t="str">
        <f>REPLACE(INDEX(GroupVertices[Group],MATCH(Edges24[[#This Row],[Vertex 2]],GroupVertices[Vertex],0)),1,1,"")</f>
        <v>2</v>
      </c>
      <c r="BF94" s="48">
        <v>0</v>
      </c>
      <c r="BG94" s="49">
        <v>0</v>
      </c>
      <c r="BH94" s="48">
        <v>1</v>
      </c>
      <c r="BI94" s="49">
        <v>3.7037037037037037</v>
      </c>
      <c r="BJ94" s="48">
        <v>0</v>
      </c>
      <c r="BK94" s="49">
        <v>0</v>
      </c>
      <c r="BL94" s="48">
        <v>26</v>
      </c>
      <c r="BM94" s="49">
        <v>96.29629629629629</v>
      </c>
      <c r="BN94" s="48">
        <v>27</v>
      </c>
    </row>
    <row r="95" spans="1:66" ht="15">
      <c r="A95" s="65" t="s">
        <v>324</v>
      </c>
      <c r="B95" s="65" t="s">
        <v>324</v>
      </c>
      <c r="C95" s="66"/>
      <c r="D95" s="67"/>
      <c r="E95" s="68"/>
      <c r="F95" s="69"/>
      <c r="G95" s="66"/>
      <c r="H95" s="70"/>
      <c r="I95" s="71"/>
      <c r="J95" s="71"/>
      <c r="K95" s="34" t="s">
        <v>65</v>
      </c>
      <c r="L95" s="78">
        <v>194</v>
      </c>
      <c r="M95" s="78"/>
      <c r="N95" s="73"/>
      <c r="O95" s="80" t="s">
        <v>210</v>
      </c>
      <c r="P95" s="82">
        <v>43656.492997685185</v>
      </c>
      <c r="Q95" s="80" t="s">
        <v>505</v>
      </c>
      <c r="R95" s="80"/>
      <c r="S95" s="80"/>
      <c r="T95" s="80" t="s">
        <v>701</v>
      </c>
      <c r="U95" s="84" t="s">
        <v>829</v>
      </c>
      <c r="V95" s="84" t="s">
        <v>829</v>
      </c>
      <c r="W95" s="82">
        <v>43656.492997685185</v>
      </c>
      <c r="X95" s="86">
        <v>43656</v>
      </c>
      <c r="Y95" s="88" t="s">
        <v>1030</v>
      </c>
      <c r="Z95" s="84" t="s">
        <v>1230</v>
      </c>
      <c r="AA95" s="80"/>
      <c r="AB95" s="80"/>
      <c r="AC95" s="88" t="s">
        <v>1434</v>
      </c>
      <c r="AD95" s="80"/>
      <c r="AE95" s="80" t="b">
        <v>0</v>
      </c>
      <c r="AF95" s="80">
        <v>2</v>
      </c>
      <c r="AG95" s="88" t="s">
        <v>1557</v>
      </c>
      <c r="AH95" s="80" t="b">
        <v>0</v>
      </c>
      <c r="AI95" s="80" t="s">
        <v>1575</v>
      </c>
      <c r="AJ95" s="80"/>
      <c r="AK95" s="88" t="s">
        <v>1557</v>
      </c>
      <c r="AL95" s="80" t="b">
        <v>0</v>
      </c>
      <c r="AM95" s="80">
        <v>0</v>
      </c>
      <c r="AN95" s="88" t="s">
        <v>1557</v>
      </c>
      <c r="AO95" s="80" t="s">
        <v>1588</v>
      </c>
      <c r="AP95" s="80" t="b">
        <v>0</v>
      </c>
      <c r="AQ95" s="88" t="s">
        <v>1434</v>
      </c>
      <c r="AR95" s="80" t="s">
        <v>210</v>
      </c>
      <c r="AS95" s="80">
        <v>0</v>
      </c>
      <c r="AT95" s="80">
        <v>0</v>
      </c>
      <c r="AU95" s="80"/>
      <c r="AV95" s="80"/>
      <c r="AW95" s="80"/>
      <c r="AX95" s="80"/>
      <c r="AY95" s="80"/>
      <c r="AZ95" s="80"/>
      <c r="BA95" s="80"/>
      <c r="BB95" s="80"/>
      <c r="BC95">
        <v>1</v>
      </c>
      <c r="BD95" s="79" t="str">
        <f>REPLACE(INDEX(GroupVertices[Group],MATCH(Edges24[[#This Row],[Vertex 1]],GroupVertices[Vertex],0)),1,1,"")</f>
        <v>2</v>
      </c>
      <c r="BE95" s="79" t="str">
        <f>REPLACE(INDEX(GroupVertices[Group],MATCH(Edges24[[#This Row],[Vertex 2]],GroupVertices[Vertex],0)),1,1,"")</f>
        <v>2</v>
      </c>
      <c r="BF95" s="48">
        <v>0</v>
      </c>
      <c r="BG95" s="49">
        <v>0</v>
      </c>
      <c r="BH95" s="48">
        <v>0</v>
      </c>
      <c r="BI95" s="49">
        <v>0</v>
      </c>
      <c r="BJ95" s="48">
        <v>0</v>
      </c>
      <c r="BK95" s="49">
        <v>0</v>
      </c>
      <c r="BL95" s="48">
        <v>1</v>
      </c>
      <c r="BM95" s="49">
        <v>100</v>
      </c>
      <c r="BN95" s="48">
        <v>1</v>
      </c>
    </row>
    <row r="96" spans="1:66" ht="15">
      <c r="A96" s="65" t="s">
        <v>325</v>
      </c>
      <c r="B96" s="65" t="s">
        <v>325</v>
      </c>
      <c r="C96" s="66"/>
      <c r="D96" s="67"/>
      <c r="E96" s="68"/>
      <c r="F96" s="69"/>
      <c r="G96" s="66"/>
      <c r="H96" s="70"/>
      <c r="I96" s="71"/>
      <c r="J96" s="71"/>
      <c r="K96" s="34" t="s">
        <v>65</v>
      </c>
      <c r="L96" s="78">
        <v>195</v>
      </c>
      <c r="M96" s="78"/>
      <c r="N96" s="73"/>
      <c r="O96" s="80" t="s">
        <v>210</v>
      </c>
      <c r="P96" s="82">
        <v>43652.66762731481</v>
      </c>
      <c r="Q96" s="80" t="s">
        <v>506</v>
      </c>
      <c r="R96" s="84" t="s">
        <v>599</v>
      </c>
      <c r="S96" s="80" t="s">
        <v>654</v>
      </c>
      <c r="T96" s="80" t="s">
        <v>744</v>
      </c>
      <c r="U96" s="84" t="s">
        <v>830</v>
      </c>
      <c r="V96" s="84" t="s">
        <v>830</v>
      </c>
      <c r="W96" s="82">
        <v>43652.66762731481</v>
      </c>
      <c r="X96" s="86">
        <v>43652</v>
      </c>
      <c r="Y96" s="88" t="s">
        <v>1031</v>
      </c>
      <c r="Z96" s="84" t="s">
        <v>1231</v>
      </c>
      <c r="AA96" s="80"/>
      <c r="AB96" s="80"/>
      <c r="AC96" s="88" t="s">
        <v>1435</v>
      </c>
      <c r="AD96" s="80"/>
      <c r="AE96" s="80" t="b">
        <v>0</v>
      </c>
      <c r="AF96" s="80">
        <v>0</v>
      </c>
      <c r="AG96" s="88" t="s">
        <v>1557</v>
      </c>
      <c r="AH96" s="80" t="b">
        <v>0</v>
      </c>
      <c r="AI96" s="80" t="s">
        <v>1573</v>
      </c>
      <c r="AJ96" s="80"/>
      <c r="AK96" s="88" t="s">
        <v>1557</v>
      </c>
      <c r="AL96" s="80" t="b">
        <v>0</v>
      </c>
      <c r="AM96" s="80">
        <v>0</v>
      </c>
      <c r="AN96" s="88" t="s">
        <v>1557</v>
      </c>
      <c r="AO96" s="80" t="s">
        <v>1601</v>
      </c>
      <c r="AP96" s="80" t="b">
        <v>0</v>
      </c>
      <c r="AQ96" s="88" t="s">
        <v>1435</v>
      </c>
      <c r="AR96" s="80" t="s">
        <v>210</v>
      </c>
      <c r="AS96" s="80">
        <v>0</v>
      </c>
      <c r="AT96" s="80">
        <v>0</v>
      </c>
      <c r="AU96" s="80"/>
      <c r="AV96" s="80"/>
      <c r="AW96" s="80"/>
      <c r="AX96" s="80"/>
      <c r="AY96" s="80"/>
      <c r="AZ96" s="80"/>
      <c r="BA96" s="80"/>
      <c r="BB96" s="80"/>
      <c r="BC96">
        <v>2</v>
      </c>
      <c r="BD96" s="79" t="str">
        <f>REPLACE(INDEX(GroupVertices[Group],MATCH(Edges24[[#This Row],[Vertex 1]],GroupVertices[Vertex],0)),1,1,"")</f>
        <v>11</v>
      </c>
      <c r="BE96" s="79" t="str">
        <f>REPLACE(INDEX(GroupVertices[Group],MATCH(Edges24[[#This Row],[Vertex 2]],GroupVertices[Vertex],0)),1,1,"")</f>
        <v>11</v>
      </c>
      <c r="BF96" s="48">
        <v>1</v>
      </c>
      <c r="BG96" s="49">
        <v>3.225806451612903</v>
      </c>
      <c r="BH96" s="48">
        <v>1</v>
      </c>
      <c r="BI96" s="49">
        <v>3.225806451612903</v>
      </c>
      <c r="BJ96" s="48">
        <v>0</v>
      </c>
      <c r="BK96" s="49">
        <v>0</v>
      </c>
      <c r="BL96" s="48">
        <v>29</v>
      </c>
      <c r="BM96" s="49">
        <v>93.54838709677419</v>
      </c>
      <c r="BN96" s="48">
        <v>31</v>
      </c>
    </row>
    <row r="97" spans="1:66" ht="15">
      <c r="A97" s="65" t="s">
        <v>325</v>
      </c>
      <c r="B97" s="65" t="s">
        <v>325</v>
      </c>
      <c r="C97" s="66"/>
      <c r="D97" s="67"/>
      <c r="E97" s="68"/>
      <c r="F97" s="69"/>
      <c r="G97" s="66"/>
      <c r="H97" s="70"/>
      <c r="I97" s="71"/>
      <c r="J97" s="71"/>
      <c r="K97" s="34" t="s">
        <v>65</v>
      </c>
      <c r="L97" s="78">
        <v>196</v>
      </c>
      <c r="M97" s="78"/>
      <c r="N97" s="73"/>
      <c r="O97" s="80" t="s">
        <v>210</v>
      </c>
      <c r="P97" s="82">
        <v>43654.7097337963</v>
      </c>
      <c r="Q97" s="80" t="s">
        <v>484</v>
      </c>
      <c r="R97" s="84" t="s">
        <v>583</v>
      </c>
      <c r="S97" s="80" t="s">
        <v>654</v>
      </c>
      <c r="T97" s="80" t="s">
        <v>745</v>
      </c>
      <c r="U97" s="84" t="s">
        <v>831</v>
      </c>
      <c r="V97" s="84" t="s">
        <v>831</v>
      </c>
      <c r="W97" s="82">
        <v>43654.7097337963</v>
      </c>
      <c r="X97" s="86">
        <v>43654</v>
      </c>
      <c r="Y97" s="88" t="s">
        <v>1032</v>
      </c>
      <c r="Z97" s="84" t="s">
        <v>1232</v>
      </c>
      <c r="AA97" s="80"/>
      <c r="AB97" s="80"/>
      <c r="AC97" s="88" t="s">
        <v>1436</v>
      </c>
      <c r="AD97" s="80"/>
      <c r="AE97" s="80" t="b">
        <v>0</v>
      </c>
      <c r="AF97" s="80">
        <v>0</v>
      </c>
      <c r="AG97" s="88" t="s">
        <v>1557</v>
      </c>
      <c r="AH97" s="80" t="b">
        <v>0</v>
      </c>
      <c r="AI97" s="80" t="s">
        <v>1573</v>
      </c>
      <c r="AJ97" s="80"/>
      <c r="AK97" s="88" t="s">
        <v>1557</v>
      </c>
      <c r="AL97" s="80" t="b">
        <v>0</v>
      </c>
      <c r="AM97" s="80">
        <v>2</v>
      </c>
      <c r="AN97" s="88" t="s">
        <v>1557</v>
      </c>
      <c r="AO97" s="80" t="s">
        <v>1601</v>
      </c>
      <c r="AP97" s="80" t="b">
        <v>0</v>
      </c>
      <c r="AQ97" s="88" t="s">
        <v>1436</v>
      </c>
      <c r="AR97" s="80" t="s">
        <v>210</v>
      </c>
      <c r="AS97" s="80">
        <v>0</v>
      </c>
      <c r="AT97" s="80">
        <v>0</v>
      </c>
      <c r="AU97" s="80"/>
      <c r="AV97" s="80"/>
      <c r="AW97" s="80"/>
      <c r="AX97" s="80"/>
      <c r="AY97" s="80"/>
      <c r="AZ97" s="80"/>
      <c r="BA97" s="80"/>
      <c r="BB97" s="80"/>
      <c r="BC97">
        <v>2</v>
      </c>
      <c r="BD97" s="79" t="str">
        <f>REPLACE(INDEX(GroupVertices[Group],MATCH(Edges24[[#This Row],[Vertex 1]],GroupVertices[Vertex],0)),1,1,"")</f>
        <v>11</v>
      </c>
      <c r="BE97" s="79" t="str">
        <f>REPLACE(INDEX(GroupVertices[Group],MATCH(Edges24[[#This Row],[Vertex 2]],GroupVertices[Vertex],0)),1,1,"")</f>
        <v>11</v>
      </c>
      <c r="BF97" s="48">
        <v>0</v>
      </c>
      <c r="BG97" s="49">
        <v>0</v>
      </c>
      <c r="BH97" s="48">
        <v>0</v>
      </c>
      <c r="BI97" s="49">
        <v>0</v>
      </c>
      <c r="BJ97" s="48">
        <v>0</v>
      </c>
      <c r="BK97" s="49">
        <v>0</v>
      </c>
      <c r="BL97" s="48">
        <v>19</v>
      </c>
      <c r="BM97" s="49">
        <v>100</v>
      </c>
      <c r="BN97" s="48">
        <v>19</v>
      </c>
    </row>
    <row r="98" spans="1:66" ht="15">
      <c r="A98" s="65" t="s">
        <v>326</v>
      </c>
      <c r="B98" s="65" t="s">
        <v>325</v>
      </c>
      <c r="C98" s="66"/>
      <c r="D98" s="67"/>
      <c r="E98" s="68"/>
      <c r="F98" s="69"/>
      <c r="G98" s="66"/>
      <c r="H98" s="70"/>
      <c r="I98" s="71"/>
      <c r="J98" s="71"/>
      <c r="K98" s="34" t="s">
        <v>65</v>
      </c>
      <c r="L98" s="78">
        <v>197</v>
      </c>
      <c r="M98" s="78"/>
      <c r="N98" s="73"/>
      <c r="O98" s="80" t="s">
        <v>438</v>
      </c>
      <c r="P98" s="82">
        <v>43654.72280092593</v>
      </c>
      <c r="Q98" s="80" t="s">
        <v>484</v>
      </c>
      <c r="R98" s="84" t="s">
        <v>583</v>
      </c>
      <c r="S98" s="80" t="s">
        <v>654</v>
      </c>
      <c r="T98" s="80" t="s">
        <v>721</v>
      </c>
      <c r="U98" s="80"/>
      <c r="V98" s="84" t="s">
        <v>920</v>
      </c>
      <c r="W98" s="82">
        <v>43654.72280092593</v>
      </c>
      <c r="X98" s="86">
        <v>43654</v>
      </c>
      <c r="Y98" s="88" t="s">
        <v>1033</v>
      </c>
      <c r="Z98" s="84" t="s">
        <v>1233</v>
      </c>
      <c r="AA98" s="80"/>
      <c r="AB98" s="80"/>
      <c r="AC98" s="88" t="s">
        <v>1437</v>
      </c>
      <c r="AD98" s="80"/>
      <c r="AE98" s="80" t="b">
        <v>0</v>
      </c>
      <c r="AF98" s="80">
        <v>0</v>
      </c>
      <c r="AG98" s="88" t="s">
        <v>1557</v>
      </c>
      <c r="AH98" s="80" t="b">
        <v>0</v>
      </c>
      <c r="AI98" s="80" t="s">
        <v>1573</v>
      </c>
      <c r="AJ98" s="80"/>
      <c r="AK98" s="88" t="s">
        <v>1557</v>
      </c>
      <c r="AL98" s="80" t="b">
        <v>0</v>
      </c>
      <c r="AM98" s="80">
        <v>2</v>
      </c>
      <c r="AN98" s="88" t="s">
        <v>1436</v>
      </c>
      <c r="AO98" s="80" t="s">
        <v>1608</v>
      </c>
      <c r="AP98" s="80" t="b">
        <v>0</v>
      </c>
      <c r="AQ98" s="88" t="s">
        <v>1436</v>
      </c>
      <c r="AR98" s="80" t="s">
        <v>210</v>
      </c>
      <c r="AS98" s="80">
        <v>0</v>
      </c>
      <c r="AT98" s="80">
        <v>0</v>
      </c>
      <c r="AU98" s="80"/>
      <c r="AV98" s="80"/>
      <c r="AW98" s="80"/>
      <c r="AX98" s="80"/>
      <c r="AY98" s="80"/>
      <c r="AZ98" s="80"/>
      <c r="BA98" s="80"/>
      <c r="BB98" s="80"/>
      <c r="BC98">
        <v>1</v>
      </c>
      <c r="BD98" s="79" t="str">
        <f>REPLACE(INDEX(GroupVertices[Group],MATCH(Edges24[[#This Row],[Vertex 1]],GroupVertices[Vertex],0)),1,1,"")</f>
        <v>11</v>
      </c>
      <c r="BE98" s="79" t="str">
        <f>REPLACE(INDEX(GroupVertices[Group],MATCH(Edges24[[#This Row],[Vertex 2]],GroupVertices[Vertex],0)),1,1,"")</f>
        <v>11</v>
      </c>
      <c r="BF98" s="48">
        <v>0</v>
      </c>
      <c r="BG98" s="49">
        <v>0</v>
      </c>
      <c r="BH98" s="48">
        <v>0</v>
      </c>
      <c r="BI98" s="49">
        <v>0</v>
      </c>
      <c r="BJ98" s="48">
        <v>0</v>
      </c>
      <c r="BK98" s="49">
        <v>0</v>
      </c>
      <c r="BL98" s="48">
        <v>19</v>
      </c>
      <c r="BM98" s="49">
        <v>100</v>
      </c>
      <c r="BN98" s="48">
        <v>19</v>
      </c>
    </row>
    <row r="99" spans="1:66" ht="15">
      <c r="A99" s="65" t="s">
        <v>327</v>
      </c>
      <c r="B99" s="65" t="s">
        <v>327</v>
      </c>
      <c r="C99" s="66"/>
      <c r="D99" s="67"/>
      <c r="E99" s="68"/>
      <c r="F99" s="69"/>
      <c r="G99" s="66"/>
      <c r="H99" s="70"/>
      <c r="I99" s="71"/>
      <c r="J99" s="71"/>
      <c r="K99" s="34" t="s">
        <v>65</v>
      </c>
      <c r="L99" s="78">
        <v>198</v>
      </c>
      <c r="M99" s="78"/>
      <c r="N99" s="73"/>
      <c r="O99" s="80" t="s">
        <v>210</v>
      </c>
      <c r="P99" s="82">
        <v>43656.54295138889</v>
      </c>
      <c r="Q99" s="80" t="s">
        <v>507</v>
      </c>
      <c r="R99" s="84" t="s">
        <v>600</v>
      </c>
      <c r="S99" s="80" t="s">
        <v>661</v>
      </c>
      <c r="T99" s="80" t="s">
        <v>746</v>
      </c>
      <c r="U99" s="84" t="s">
        <v>832</v>
      </c>
      <c r="V99" s="84" t="s">
        <v>832</v>
      </c>
      <c r="W99" s="82">
        <v>43656.54295138889</v>
      </c>
      <c r="X99" s="86">
        <v>43656</v>
      </c>
      <c r="Y99" s="88" t="s">
        <v>1034</v>
      </c>
      <c r="Z99" s="84" t="s">
        <v>1234</v>
      </c>
      <c r="AA99" s="80"/>
      <c r="AB99" s="80"/>
      <c r="AC99" s="88" t="s">
        <v>1438</v>
      </c>
      <c r="AD99" s="80"/>
      <c r="AE99" s="80" t="b">
        <v>0</v>
      </c>
      <c r="AF99" s="80">
        <v>0</v>
      </c>
      <c r="AG99" s="88" t="s">
        <v>1557</v>
      </c>
      <c r="AH99" s="80" t="b">
        <v>0</v>
      </c>
      <c r="AI99" s="80" t="s">
        <v>1573</v>
      </c>
      <c r="AJ99" s="80"/>
      <c r="AK99" s="88" t="s">
        <v>1557</v>
      </c>
      <c r="AL99" s="80" t="b">
        <v>0</v>
      </c>
      <c r="AM99" s="80">
        <v>1</v>
      </c>
      <c r="AN99" s="88" t="s">
        <v>1557</v>
      </c>
      <c r="AO99" s="80" t="s">
        <v>1588</v>
      </c>
      <c r="AP99" s="80" t="b">
        <v>0</v>
      </c>
      <c r="AQ99" s="88" t="s">
        <v>1438</v>
      </c>
      <c r="AR99" s="80" t="s">
        <v>210</v>
      </c>
      <c r="AS99" s="80">
        <v>0</v>
      </c>
      <c r="AT99" s="80">
        <v>0</v>
      </c>
      <c r="AU99" s="80"/>
      <c r="AV99" s="80"/>
      <c r="AW99" s="80"/>
      <c r="AX99" s="80"/>
      <c r="AY99" s="80"/>
      <c r="AZ99" s="80"/>
      <c r="BA99" s="80"/>
      <c r="BB99" s="80"/>
      <c r="BC99">
        <v>1</v>
      </c>
      <c r="BD99" s="79" t="str">
        <f>REPLACE(INDEX(GroupVertices[Group],MATCH(Edges24[[#This Row],[Vertex 1]],GroupVertices[Vertex],0)),1,1,"")</f>
        <v>11</v>
      </c>
      <c r="BE99" s="79" t="str">
        <f>REPLACE(INDEX(GroupVertices[Group],MATCH(Edges24[[#This Row],[Vertex 2]],GroupVertices[Vertex],0)),1,1,"")</f>
        <v>11</v>
      </c>
      <c r="BF99" s="48">
        <v>1</v>
      </c>
      <c r="BG99" s="49">
        <v>4.545454545454546</v>
      </c>
      <c r="BH99" s="48">
        <v>1</v>
      </c>
      <c r="BI99" s="49">
        <v>4.545454545454546</v>
      </c>
      <c r="BJ99" s="48">
        <v>0</v>
      </c>
      <c r="BK99" s="49">
        <v>0</v>
      </c>
      <c r="BL99" s="48">
        <v>20</v>
      </c>
      <c r="BM99" s="49">
        <v>90.9090909090909</v>
      </c>
      <c r="BN99" s="48">
        <v>22</v>
      </c>
    </row>
    <row r="100" spans="1:66" ht="15">
      <c r="A100" s="65" t="s">
        <v>326</v>
      </c>
      <c r="B100" s="65" t="s">
        <v>327</v>
      </c>
      <c r="C100" s="66"/>
      <c r="D100" s="67"/>
      <c r="E100" s="68"/>
      <c r="F100" s="69"/>
      <c r="G100" s="66"/>
      <c r="H100" s="70"/>
      <c r="I100" s="71"/>
      <c r="J100" s="71"/>
      <c r="K100" s="34" t="s">
        <v>65</v>
      </c>
      <c r="L100" s="78">
        <v>199</v>
      </c>
      <c r="M100" s="78"/>
      <c r="N100" s="73"/>
      <c r="O100" s="80" t="s">
        <v>438</v>
      </c>
      <c r="P100" s="82">
        <v>43656.556238425925</v>
      </c>
      <c r="Q100" s="80" t="s">
        <v>507</v>
      </c>
      <c r="R100" s="80"/>
      <c r="S100" s="80"/>
      <c r="T100" s="80" t="s">
        <v>747</v>
      </c>
      <c r="U100" s="80"/>
      <c r="V100" s="84" t="s">
        <v>920</v>
      </c>
      <c r="W100" s="82">
        <v>43656.556238425925</v>
      </c>
      <c r="X100" s="86">
        <v>43656</v>
      </c>
      <c r="Y100" s="88" t="s">
        <v>1035</v>
      </c>
      <c r="Z100" s="84" t="s">
        <v>1235</v>
      </c>
      <c r="AA100" s="80"/>
      <c r="AB100" s="80"/>
      <c r="AC100" s="88" t="s">
        <v>1439</v>
      </c>
      <c r="AD100" s="80"/>
      <c r="AE100" s="80" t="b">
        <v>0</v>
      </c>
      <c r="AF100" s="80">
        <v>0</v>
      </c>
      <c r="AG100" s="88" t="s">
        <v>1557</v>
      </c>
      <c r="AH100" s="80" t="b">
        <v>0</v>
      </c>
      <c r="AI100" s="80" t="s">
        <v>1573</v>
      </c>
      <c r="AJ100" s="80"/>
      <c r="AK100" s="88" t="s">
        <v>1557</v>
      </c>
      <c r="AL100" s="80" t="b">
        <v>0</v>
      </c>
      <c r="AM100" s="80">
        <v>1</v>
      </c>
      <c r="AN100" s="88" t="s">
        <v>1438</v>
      </c>
      <c r="AO100" s="80" t="s">
        <v>1608</v>
      </c>
      <c r="AP100" s="80" t="b">
        <v>0</v>
      </c>
      <c r="AQ100" s="88" t="s">
        <v>1438</v>
      </c>
      <c r="AR100" s="80" t="s">
        <v>210</v>
      </c>
      <c r="AS100" s="80">
        <v>0</v>
      </c>
      <c r="AT100" s="80">
        <v>0</v>
      </c>
      <c r="AU100" s="80"/>
      <c r="AV100" s="80"/>
      <c r="AW100" s="80"/>
      <c r="AX100" s="80"/>
      <c r="AY100" s="80"/>
      <c r="AZ100" s="80"/>
      <c r="BA100" s="80"/>
      <c r="BB100" s="80"/>
      <c r="BC100">
        <v>1</v>
      </c>
      <c r="BD100" s="79" t="str">
        <f>REPLACE(INDEX(GroupVertices[Group],MATCH(Edges24[[#This Row],[Vertex 1]],GroupVertices[Vertex],0)),1,1,"")</f>
        <v>11</v>
      </c>
      <c r="BE100" s="79" t="str">
        <f>REPLACE(INDEX(GroupVertices[Group],MATCH(Edges24[[#This Row],[Vertex 2]],GroupVertices[Vertex],0)),1,1,"")</f>
        <v>11</v>
      </c>
      <c r="BF100" s="48">
        <v>1</v>
      </c>
      <c r="BG100" s="49">
        <v>4.545454545454546</v>
      </c>
      <c r="BH100" s="48">
        <v>1</v>
      </c>
      <c r="BI100" s="49">
        <v>4.545454545454546</v>
      </c>
      <c r="BJ100" s="48">
        <v>0</v>
      </c>
      <c r="BK100" s="49">
        <v>0</v>
      </c>
      <c r="BL100" s="48">
        <v>20</v>
      </c>
      <c r="BM100" s="49">
        <v>90.9090909090909</v>
      </c>
      <c r="BN100" s="48">
        <v>22</v>
      </c>
    </row>
    <row r="101" spans="1:66" ht="15">
      <c r="A101" s="65" t="s">
        <v>328</v>
      </c>
      <c r="B101" s="65" t="s">
        <v>426</v>
      </c>
      <c r="C101" s="66"/>
      <c r="D101" s="67"/>
      <c r="E101" s="68"/>
      <c r="F101" s="69"/>
      <c r="G101" s="66"/>
      <c r="H101" s="70"/>
      <c r="I101" s="71"/>
      <c r="J101" s="71"/>
      <c r="K101" s="34" t="s">
        <v>65</v>
      </c>
      <c r="L101" s="78">
        <v>200</v>
      </c>
      <c r="M101" s="78"/>
      <c r="N101" s="73"/>
      <c r="O101" s="80" t="s">
        <v>439</v>
      </c>
      <c r="P101" s="82">
        <v>43656.71873842592</v>
      </c>
      <c r="Q101" s="80" t="s">
        <v>508</v>
      </c>
      <c r="R101" s="80"/>
      <c r="S101" s="80"/>
      <c r="T101" s="80" t="s">
        <v>748</v>
      </c>
      <c r="U101" s="84" t="s">
        <v>833</v>
      </c>
      <c r="V101" s="84" t="s">
        <v>833</v>
      </c>
      <c r="W101" s="82">
        <v>43656.71873842592</v>
      </c>
      <c r="X101" s="86">
        <v>43656</v>
      </c>
      <c r="Y101" s="88" t="s">
        <v>1036</v>
      </c>
      <c r="Z101" s="84" t="s">
        <v>1236</v>
      </c>
      <c r="AA101" s="80"/>
      <c r="AB101" s="80"/>
      <c r="AC101" s="88" t="s">
        <v>1440</v>
      </c>
      <c r="AD101" s="88" t="s">
        <v>1552</v>
      </c>
      <c r="AE101" s="80" t="b">
        <v>0</v>
      </c>
      <c r="AF101" s="80">
        <v>1</v>
      </c>
      <c r="AG101" s="88" t="s">
        <v>1566</v>
      </c>
      <c r="AH101" s="80" t="b">
        <v>0</v>
      </c>
      <c r="AI101" s="80" t="s">
        <v>1573</v>
      </c>
      <c r="AJ101" s="80"/>
      <c r="AK101" s="88" t="s">
        <v>1557</v>
      </c>
      <c r="AL101" s="80" t="b">
        <v>0</v>
      </c>
      <c r="AM101" s="80">
        <v>0</v>
      </c>
      <c r="AN101" s="88" t="s">
        <v>1557</v>
      </c>
      <c r="AO101" s="80" t="s">
        <v>1590</v>
      </c>
      <c r="AP101" s="80" t="b">
        <v>0</v>
      </c>
      <c r="AQ101" s="88" t="s">
        <v>1552</v>
      </c>
      <c r="AR101" s="80" t="s">
        <v>210</v>
      </c>
      <c r="AS101" s="80">
        <v>0</v>
      </c>
      <c r="AT101" s="80">
        <v>0</v>
      </c>
      <c r="AU101" s="80"/>
      <c r="AV101" s="80"/>
      <c r="AW101" s="80"/>
      <c r="AX101" s="80"/>
      <c r="AY101" s="80"/>
      <c r="AZ101" s="80"/>
      <c r="BA101" s="80"/>
      <c r="BB101" s="80"/>
      <c r="BC101">
        <v>1</v>
      </c>
      <c r="BD101" s="79" t="str">
        <f>REPLACE(INDEX(GroupVertices[Group],MATCH(Edges24[[#This Row],[Vertex 1]],GroupVertices[Vertex],0)),1,1,"")</f>
        <v>14</v>
      </c>
      <c r="BE101" s="79" t="str">
        <f>REPLACE(INDEX(GroupVertices[Group],MATCH(Edges24[[#This Row],[Vertex 2]],GroupVertices[Vertex],0)),1,1,"")</f>
        <v>14</v>
      </c>
      <c r="BF101" s="48"/>
      <c r="BG101" s="49"/>
      <c r="BH101" s="48"/>
      <c r="BI101" s="49"/>
      <c r="BJ101" s="48"/>
      <c r="BK101" s="49"/>
      <c r="BL101" s="48"/>
      <c r="BM101" s="49"/>
      <c r="BN101" s="48"/>
    </row>
    <row r="102" spans="1:66" ht="15">
      <c r="A102" s="65" t="s">
        <v>329</v>
      </c>
      <c r="B102" s="65" t="s">
        <v>329</v>
      </c>
      <c r="C102" s="66"/>
      <c r="D102" s="67"/>
      <c r="E102" s="68"/>
      <c r="F102" s="69"/>
      <c r="G102" s="66"/>
      <c r="H102" s="70"/>
      <c r="I102" s="71"/>
      <c r="J102" s="71"/>
      <c r="K102" s="34" t="s">
        <v>65</v>
      </c>
      <c r="L102" s="78">
        <v>202</v>
      </c>
      <c r="M102" s="78"/>
      <c r="N102" s="73"/>
      <c r="O102" s="80" t="s">
        <v>210</v>
      </c>
      <c r="P102" s="82">
        <v>43656.943078703705</v>
      </c>
      <c r="Q102" s="80" t="s">
        <v>509</v>
      </c>
      <c r="R102" s="84" t="s">
        <v>601</v>
      </c>
      <c r="S102" s="80" t="s">
        <v>662</v>
      </c>
      <c r="T102" s="80" t="s">
        <v>749</v>
      </c>
      <c r="U102" s="84" t="s">
        <v>834</v>
      </c>
      <c r="V102" s="84" t="s">
        <v>834</v>
      </c>
      <c r="W102" s="82">
        <v>43656.943078703705</v>
      </c>
      <c r="X102" s="86">
        <v>43656</v>
      </c>
      <c r="Y102" s="88" t="s">
        <v>1037</v>
      </c>
      <c r="Z102" s="84" t="s">
        <v>1237</v>
      </c>
      <c r="AA102" s="80"/>
      <c r="AB102" s="80"/>
      <c r="AC102" s="88" t="s">
        <v>1441</v>
      </c>
      <c r="AD102" s="80"/>
      <c r="AE102" s="80" t="b">
        <v>0</v>
      </c>
      <c r="AF102" s="80">
        <v>0</v>
      </c>
      <c r="AG102" s="88" t="s">
        <v>1557</v>
      </c>
      <c r="AH102" s="80" t="b">
        <v>0</v>
      </c>
      <c r="AI102" s="80" t="s">
        <v>1573</v>
      </c>
      <c r="AJ102" s="80"/>
      <c r="AK102" s="88" t="s">
        <v>1557</v>
      </c>
      <c r="AL102" s="80" t="b">
        <v>0</v>
      </c>
      <c r="AM102" s="80">
        <v>0</v>
      </c>
      <c r="AN102" s="88" t="s">
        <v>1557</v>
      </c>
      <c r="AO102" s="80" t="s">
        <v>1600</v>
      </c>
      <c r="AP102" s="80" t="b">
        <v>0</v>
      </c>
      <c r="AQ102" s="88" t="s">
        <v>1441</v>
      </c>
      <c r="AR102" s="80" t="s">
        <v>210</v>
      </c>
      <c r="AS102" s="80">
        <v>0</v>
      </c>
      <c r="AT102" s="80">
        <v>0</v>
      </c>
      <c r="AU102" s="80"/>
      <c r="AV102" s="80"/>
      <c r="AW102" s="80"/>
      <c r="AX102" s="80"/>
      <c r="AY102" s="80"/>
      <c r="AZ102" s="80"/>
      <c r="BA102" s="80"/>
      <c r="BB102" s="80"/>
      <c r="BC102">
        <v>1</v>
      </c>
      <c r="BD102" s="79" t="str">
        <f>REPLACE(INDEX(GroupVertices[Group],MATCH(Edges24[[#This Row],[Vertex 1]],GroupVertices[Vertex],0)),1,1,"")</f>
        <v>2</v>
      </c>
      <c r="BE102" s="79" t="str">
        <f>REPLACE(INDEX(GroupVertices[Group],MATCH(Edges24[[#This Row],[Vertex 2]],GroupVertices[Vertex],0)),1,1,"")</f>
        <v>2</v>
      </c>
      <c r="BF102" s="48">
        <v>1</v>
      </c>
      <c r="BG102" s="49">
        <v>6.666666666666667</v>
      </c>
      <c r="BH102" s="48">
        <v>2</v>
      </c>
      <c r="BI102" s="49">
        <v>13.333333333333334</v>
      </c>
      <c r="BJ102" s="48">
        <v>0</v>
      </c>
      <c r="BK102" s="49">
        <v>0</v>
      </c>
      <c r="BL102" s="48">
        <v>12</v>
      </c>
      <c r="BM102" s="49">
        <v>80</v>
      </c>
      <c r="BN102" s="48">
        <v>15</v>
      </c>
    </row>
    <row r="103" spans="1:66" ht="15">
      <c r="A103" s="65" t="s">
        <v>330</v>
      </c>
      <c r="B103" s="65" t="s">
        <v>330</v>
      </c>
      <c r="C103" s="66"/>
      <c r="D103" s="67"/>
      <c r="E103" s="68"/>
      <c r="F103" s="69"/>
      <c r="G103" s="66"/>
      <c r="H103" s="70"/>
      <c r="I103" s="71"/>
      <c r="J103" s="71"/>
      <c r="K103" s="34" t="s">
        <v>65</v>
      </c>
      <c r="L103" s="78">
        <v>203</v>
      </c>
      <c r="M103" s="78"/>
      <c r="N103" s="73"/>
      <c r="O103" s="80" t="s">
        <v>210</v>
      </c>
      <c r="P103" s="82">
        <v>43657.114583333336</v>
      </c>
      <c r="Q103" s="80" t="s">
        <v>510</v>
      </c>
      <c r="R103" s="80"/>
      <c r="S103" s="80"/>
      <c r="T103" s="80" t="s">
        <v>750</v>
      </c>
      <c r="U103" s="84" t="s">
        <v>835</v>
      </c>
      <c r="V103" s="84" t="s">
        <v>835</v>
      </c>
      <c r="W103" s="82">
        <v>43657.114583333336</v>
      </c>
      <c r="X103" s="86">
        <v>43657</v>
      </c>
      <c r="Y103" s="88" t="s">
        <v>1038</v>
      </c>
      <c r="Z103" s="84" t="s">
        <v>1238</v>
      </c>
      <c r="AA103" s="80"/>
      <c r="AB103" s="80"/>
      <c r="AC103" s="88" t="s">
        <v>1442</v>
      </c>
      <c r="AD103" s="80"/>
      <c r="AE103" s="80" t="b">
        <v>0</v>
      </c>
      <c r="AF103" s="80">
        <v>2</v>
      </c>
      <c r="AG103" s="88" t="s">
        <v>1557</v>
      </c>
      <c r="AH103" s="80" t="b">
        <v>0</v>
      </c>
      <c r="AI103" s="80" t="s">
        <v>1573</v>
      </c>
      <c r="AJ103" s="80"/>
      <c r="AK103" s="88" t="s">
        <v>1557</v>
      </c>
      <c r="AL103" s="80" t="b">
        <v>0</v>
      </c>
      <c r="AM103" s="80">
        <v>1</v>
      </c>
      <c r="AN103" s="88" t="s">
        <v>1557</v>
      </c>
      <c r="AO103" s="80" t="s">
        <v>1589</v>
      </c>
      <c r="AP103" s="80" t="b">
        <v>0</v>
      </c>
      <c r="AQ103" s="88" t="s">
        <v>1442</v>
      </c>
      <c r="AR103" s="80" t="s">
        <v>210</v>
      </c>
      <c r="AS103" s="80">
        <v>0</v>
      </c>
      <c r="AT103" s="80">
        <v>0</v>
      </c>
      <c r="AU103" s="80"/>
      <c r="AV103" s="80"/>
      <c r="AW103" s="80"/>
      <c r="AX103" s="80"/>
      <c r="AY103" s="80"/>
      <c r="AZ103" s="80"/>
      <c r="BA103" s="80"/>
      <c r="BB103" s="80"/>
      <c r="BC103">
        <v>1</v>
      </c>
      <c r="BD103" s="79" t="str">
        <f>REPLACE(INDEX(GroupVertices[Group],MATCH(Edges24[[#This Row],[Vertex 1]],GroupVertices[Vertex],0)),1,1,"")</f>
        <v>2</v>
      </c>
      <c r="BE103" s="79" t="str">
        <f>REPLACE(INDEX(GroupVertices[Group],MATCH(Edges24[[#This Row],[Vertex 2]],GroupVertices[Vertex],0)),1,1,"")</f>
        <v>2</v>
      </c>
      <c r="BF103" s="48">
        <v>1</v>
      </c>
      <c r="BG103" s="49">
        <v>2.3255813953488373</v>
      </c>
      <c r="BH103" s="48">
        <v>0</v>
      </c>
      <c r="BI103" s="49">
        <v>0</v>
      </c>
      <c r="BJ103" s="48">
        <v>0</v>
      </c>
      <c r="BK103" s="49">
        <v>0</v>
      </c>
      <c r="BL103" s="48">
        <v>42</v>
      </c>
      <c r="BM103" s="49">
        <v>97.67441860465117</v>
      </c>
      <c r="BN103" s="48">
        <v>43</v>
      </c>
    </row>
    <row r="104" spans="1:66" ht="15">
      <c r="A104" s="65" t="s">
        <v>331</v>
      </c>
      <c r="B104" s="65" t="s">
        <v>348</v>
      </c>
      <c r="C104" s="66"/>
      <c r="D104" s="67"/>
      <c r="E104" s="68"/>
      <c r="F104" s="69"/>
      <c r="G104" s="66"/>
      <c r="H104" s="70"/>
      <c r="I104" s="71"/>
      <c r="J104" s="71"/>
      <c r="K104" s="34" t="s">
        <v>65</v>
      </c>
      <c r="L104" s="78">
        <v>204</v>
      </c>
      <c r="M104" s="78"/>
      <c r="N104" s="73"/>
      <c r="O104" s="80" t="s">
        <v>438</v>
      </c>
      <c r="P104" s="82">
        <v>43657.58627314815</v>
      </c>
      <c r="Q104" s="80" t="s">
        <v>511</v>
      </c>
      <c r="R104" s="80"/>
      <c r="S104" s="80"/>
      <c r="T104" s="80"/>
      <c r="U104" s="80"/>
      <c r="V104" s="84" t="s">
        <v>921</v>
      </c>
      <c r="W104" s="82">
        <v>43657.58627314815</v>
      </c>
      <c r="X104" s="86">
        <v>43657</v>
      </c>
      <c r="Y104" s="88" t="s">
        <v>1039</v>
      </c>
      <c r="Z104" s="84" t="s">
        <v>1239</v>
      </c>
      <c r="AA104" s="80"/>
      <c r="AB104" s="80"/>
      <c r="AC104" s="88" t="s">
        <v>1443</v>
      </c>
      <c r="AD104" s="80"/>
      <c r="AE104" s="80" t="b">
        <v>0</v>
      </c>
      <c r="AF104" s="80">
        <v>0</v>
      </c>
      <c r="AG104" s="88" t="s">
        <v>1557</v>
      </c>
      <c r="AH104" s="80" t="b">
        <v>0</v>
      </c>
      <c r="AI104" s="80" t="s">
        <v>1573</v>
      </c>
      <c r="AJ104" s="80"/>
      <c r="AK104" s="88" t="s">
        <v>1557</v>
      </c>
      <c r="AL104" s="80" t="b">
        <v>0</v>
      </c>
      <c r="AM104" s="80">
        <v>1</v>
      </c>
      <c r="AN104" s="88" t="s">
        <v>1524</v>
      </c>
      <c r="AO104" s="80" t="s">
        <v>1588</v>
      </c>
      <c r="AP104" s="80" t="b">
        <v>0</v>
      </c>
      <c r="AQ104" s="88" t="s">
        <v>1524</v>
      </c>
      <c r="AR104" s="80" t="s">
        <v>210</v>
      </c>
      <c r="AS104" s="80">
        <v>0</v>
      </c>
      <c r="AT104" s="80">
        <v>0</v>
      </c>
      <c r="AU104" s="80"/>
      <c r="AV104" s="80"/>
      <c r="AW104" s="80"/>
      <c r="AX104" s="80"/>
      <c r="AY104" s="80"/>
      <c r="AZ104" s="80"/>
      <c r="BA104" s="80"/>
      <c r="BB104" s="80"/>
      <c r="BC104">
        <v>1</v>
      </c>
      <c r="BD104" s="79" t="str">
        <f>REPLACE(INDEX(GroupVertices[Group],MATCH(Edges24[[#This Row],[Vertex 1]],GroupVertices[Vertex],0)),1,1,"")</f>
        <v>6</v>
      </c>
      <c r="BE104" s="79" t="str">
        <f>REPLACE(INDEX(GroupVertices[Group],MATCH(Edges24[[#This Row],[Vertex 2]],GroupVertices[Vertex],0)),1,1,"")</f>
        <v>6</v>
      </c>
      <c r="BF104" s="48"/>
      <c r="BG104" s="49"/>
      <c r="BH104" s="48"/>
      <c r="BI104" s="49"/>
      <c r="BJ104" s="48"/>
      <c r="BK104" s="49"/>
      <c r="BL104" s="48"/>
      <c r="BM104" s="49"/>
      <c r="BN104" s="48"/>
    </row>
    <row r="105" spans="1:66" ht="15">
      <c r="A105" s="65" t="s">
        <v>332</v>
      </c>
      <c r="B105" s="65" t="s">
        <v>332</v>
      </c>
      <c r="C105" s="66"/>
      <c r="D105" s="67"/>
      <c r="E105" s="68"/>
      <c r="F105" s="69"/>
      <c r="G105" s="66"/>
      <c r="H105" s="70"/>
      <c r="I105" s="71"/>
      <c r="J105" s="71"/>
      <c r="K105" s="34" t="s">
        <v>65</v>
      </c>
      <c r="L105" s="78">
        <v>207</v>
      </c>
      <c r="M105" s="78"/>
      <c r="N105" s="73"/>
      <c r="O105" s="80" t="s">
        <v>210</v>
      </c>
      <c r="P105" s="82">
        <v>43657.62449074074</v>
      </c>
      <c r="Q105" s="80" t="s">
        <v>512</v>
      </c>
      <c r="R105" s="84" t="s">
        <v>602</v>
      </c>
      <c r="S105" s="80" t="s">
        <v>647</v>
      </c>
      <c r="T105" s="80" t="s">
        <v>751</v>
      </c>
      <c r="U105" s="80"/>
      <c r="V105" s="84" t="s">
        <v>922</v>
      </c>
      <c r="W105" s="82">
        <v>43657.62449074074</v>
      </c>
      <c r="X105" s="86">
        <v>43657</v>
      </c>
      <c r="Y105" s="88" t="s">
        <v>1040</v>
      </c>
      <c r="Z105" s="84" t="s">
        <v>1240</v>
      </c>
      <c r="AA105" s="80"/>
      <c r="AB105" s="80"/>
      <c r="AC105" s="88" t="s">
        <v>1444</v>
      </c>
      <c r="AD105" s="88" t="s">
        <v>1553</v>
      </c>
      <c r="AE105" s="80" t="b">
        <v>0</v>
      </c>
      <c r="AF105" s="80">
        <v>0</v>
      </c>
      <c r="AG105" s="88" t="s">
        <v>1567</v>
      </c>
      <c r="AH105" s="80" t="b">
        <v>0</v>
      </c>
      <c r="AI105" s="80" t="s">
        <v>1573</v>
      </c>
      <c r="AJ105" s="80"/>
      <c r="AK105" s="88" t="s">
        <v>1557</v>
      </c>
      <c r="AL105" s="80" t="b">
        <v>0</v>
      </c>
      <c r="AM105" s="80">
        <v>0</v>
      </c>
      <c r="AN105" s="88" t="s">
        <v>1557</v>
      </c>
      <c r="AO105" s="80" t="s">
        <v>1590</v>
      </c>
      <c r="AP105" s="80" t="b">
        <v>0</v>
      </c>
      <c r="AQ105" s="88" t="s">
        <v>1553</v>
      </c>
      <c r="AR105" s="80" t="s">
        <v>210</v>
      </c>
      <c r="AS105" s="80">
        <v>0</v>
      </c>
      <c r="AT105" s="80">
        <v>0</v>
      </c>
      <c r="AU105" s="80"/>
      <c r="AV105" s="80"/>
      <c r="AW105" s="80"/>
      <c r="AX105" s="80"/>
      <c r="AY105" s="80"/>
      <c r="AZ105" s="80"/>
      <c r="BA105" s="80"/>
      <c r="BB105" s="80"/>
      <c r="BC105">
        <v>1</v>
      </c>
      <c r="BD105" s="79" t="str">
        <f>REPLACE(INDEX(GroupVertices[Group],MATCH(Edges24[[#This Row],[Vertex 1]],GroupVertices[Vertex],0)),1,1,"")</f>
        <v>2</v>
      </c>
      <c r="BE105" s="79" t="str">
        <f>REPLACE(INDEX(GroupVertices[Group],MATCH(Edges24[[#This Row],[Vertex 2]],GroupVertices[Vertex],0)),1,1,"")</f>
        <v>2</v>
      </c>
      <c r="BF105" s="48">
        <v>0</v>
      </c>
      <c r="BG105" s="49">
        <v>0</v>
      </c>
      <c r="BH105" s="48">
        <v>2</v>
      </c>
      <c r="BI105" s="49">
        <v>9.090909090909092</v>
      </c>
      <c r="BJ105" s="48">
        <v>0</v>
      </c>
      <c r="BK105" s="49">
        <v>0</v>
      </c>
      <c r="BL105" s="48">
        <v>20</v>
      </c>
      <c r="BM105" s="49">
        <v>90.9090909090909</v>
      </c>
      <c r="BN105" s="48">
        <v>22</v>
      </c>
    </row>
    <row r="106" spans="1:66" ht="15">
      <c r="A106" s="65" t="s">
        <v>333</v>
      </c>
      <c r="B106" s="65" t="s">
        <v>333</v>
      </c>
      <c r="C106" s="66"/>
      <c r="D106" s="67"/>
      <c r="E106" s="68"/>
      <c r="F106" s="69"/>
      <c r="G106" s="66"/>
      <c r="H106" s="70"/>
      <c r="I106" s="71"/>
      <c r="J106" s="71"/>
      <c r="K106" s="34" t="s">
        <v>65</v>
      </c>
      <c r="L106" s="78">
        <v>208</v>
      </c>
      <c r="M106" s="78"/>
      <c r="N106" s="73"/>
      <c r="O106" s="80" t="s">
        <v>210</v>
      </c>
      <c r="P106" s="82">
        <v>43657.65862268519</v>
      </c>
      <c r="Q106" s="80" t="s">
        <v>513</v>
      </c>
      <c r="R106" s="84" t="s">
        <v>603</v>
      </c>
      <c r="S106" s="80" t="s">
        <v>634</v>
      </c>
      <c r="T106" s="80" t="s">
        <v>752</v>
      </c>
      <c r="U106" s="80"/>
      <c r="V106" s="84" t="s">
        <v>923</v>
      </c>
      <c r="W106" s="82">
        <v>43657.65862268519</v>
      </c>
      <c r="X106" s="86">
        <v>43657</v>
      </c>
      <c r="Y106" s="88" t="s">
        <v>1041</v>
      </c>
      <c r="Z106" s="84" t="s">
        <v>1241</v>
      </c>
      <c r="AA106" s="80"/>
      <c r="AB106" s="80"/>
      <c r="AC106" s="88" t="s">
        <v>1445</v>
      </c>
      <c r="AD106" s="80"/>
      <c r="AE106" s="80" t="b">
        <v>0</v>
      </c>
      <c r="AF106" s="80">
        <v>0</v>
      </c>
      <c r="AG106" s="88" t="s">
        <v>1557</v>
      </c>
      <c r="AH106" s="80" t="b">
        <v>1</v>
      </c>
      <c r="AI106" s="80" t="s">
        <v>1573</v>
      </c>
      <c r="AJ106" s="80"/>
      <c r="AK106" s="88" t="s">
        <v>1585</v>
      </c>
      <c r="AL106" s="80" t="b">
        <v>0</v>
      </c>
      <c r="AM106" s="80">
        <v>0</v>
      </c>
      <c r="AN106" s="88" t="s">
        <v>1557</v>
      </c>
      <c r="AO106" s="80" t="s">
        <v>1588</v>
      </c>
      <c r="AP106" s="80" t="b">
        <v>0</v>
      </c>
      <c r="AQ106" s="88" t="s">
        <v>1445</v>
      </c>
      <c r="AR106" s="80" t="s">
        <v>210</v>
      </c>
      <c r="AS106" s="80">
        <v>0</v>
      </c>
      <c r="AT106" s="80">
        <v>0</v>
      </c>
      <c r="AU106" s="80"/>
      <c r="AV106" s="80"/>
      <c r="AW106" s="80"/>
      <c r="AX106" s="80"/>
      <c r="AY106" s="80"/>
      <c r="AZ106" s="80"/>
      <c r="BA106" s="80"/>
      <c r="BB106" s="80"/>
      <c r="BC106">
        <v>1</v>
      </c>
      <c r="BD106" s="79" t="str">
        <f>REPLACE(INDEX(GroupVertices[Group],MATCH(Edges24[[#This Row],[Vertex 1]],GroupVertices[Vertex],0)),1,1,"")</f>
        <v>2</v>
      </c>
      <c r="BE106" s="79" t="str">
        <f>REPLACE(INDEX(GroupVertices[Group],MATCH(Edges24[[#This Row],[Vertex 2]],GroupVertices[Vertex],0)),1,1,"")</f>
        <v>2</v>
      </c>
      <c r="BF106" s="48">
        <v>1</v>
      </c>
      <c r="BG106" s="49">
        <v>11.11111111111111</v>
      </c>
      <c r="BH106" s="48">
        <v>0</v>
      </c>
      <c r="BI106" s="49">
        <v>0</v>
      </c>
      <c r="BJ106" s="48">
        <v>0</v>
      </c>
      <c r="BK106" s="49">
        <v>0</v>
      </c>
      <c r="BL106" s="48">
        <v>8</v>
      </c>
      <c r="BM106" s="49">
        <v>88.88888888888889</v>
      </c>
      <c r="BN106" s="48">
        <v>9</v>
      </c>
    </row>
    <row r="107" spans="1:66" ht="15">
      <c r="A107" s="65" t="s">
        <v>334</v>
      </c>
      <c r="B107" s="65" t="s">
        <v>334</v>
      </c>
      <c r="C107" s="66"/>
      <c r="D107" s="67"/>
      <c r="E107" s="68"/>
      <c r="F107" s="69"/>
      <c r="G107" s="66"/>
      <c r="H107" s="70"/>
      <c r="I107" s="71"/>
      <c r="J107" s="71"/>
      <c r="K107" s="34" t="s">
        <v>65</v>
      </c>
      <c r="L107" s="78">
        <v>209</v>
      </c>
      <c r="M107" s="78"/>
      <c r="N107" s="73"/>
      <c r="O107" s="80" t="s">
        <v>210</v>
      </c>
      <c r="P107" s="82">
        <v>43657.667604166665</v>
      </c>
      <c r="Q107" s="80" t="s">
        <v>514</v>
      </c>
      <c r="R107" s="84" t="s">
        <v>604</v>
      </c>
      <c r="S107" s="80" t="s">
        <v>663</v>
      </c>
      <c r="T107" s="80" t="s">
        <v>753</v>
      </c>
      <c r="U107" s="84" t="s">
        <v>836</v>
      </c>
      <c r="V107" s="84" t="s">
        <v>836</v>
      </c>
      <c r="W107" s="82">
        <v>43657.667604166665</v>
      </c>
      <c r="X107" s="86">
        <v>43657</v>
      </c>
      <c r="Y107" s="88" t="s">
        <v>1042</v>
      </c>
      <c r="Z107" s="84" t="s">
        <v>1242</v>
      </c>
      <c r="AA107" s="80"/>
      <c r="AB107" s="80"/>
      <c r="AC107" s="88" t="s">
        <v>1446</v>
      </c>
      <c r="AD107" s="80"/>
      <c r="AE107" s="80" t="b">
        <v>0</v>
      </c>
      <c r="AF107" s="80">
        <v>0</v>
      </c>
      <c r="AG107" s="88" t="s">
        <v>1557</v>
      </c>
      <c r="AH107" s="80" t="b">
        <v>0</v>
      </c>
      <c r="AI107" s="80" t="s">
        <v>1573</v>
      </c>
      <c r="AJ107" s="80"/>
      <c r="AK107" s="88" t="s">
        <v>1557</v>
      </c>
      <c r="AL107" s="80" t="b">
        <v>0</v>
      </c>
      <c r="AM107" s="80">
        <v>0</v>
      </c>
      <c r="AN107" s="88" t="s">
        <v>1557</v>
      </c>
      <c r="AO107" s="80" t="s">
        <v>1600</v>
      </c>
      <c r="AP107" s="80" t="b">
        <v>0</v>
      </c>
      <c r="AQ107" s="88" t="s">
        <v>1446</v>
      </c>
      <c r="AR107" s="80" t="s">
        <v>210</v>
      </c>
      <c r="AS107" s="80">
        <v>0</v>
      </c>
      <c r="AT107" s="80">
        <v>0</v>
      </c>
      <c r="AU107" s="80"/>
      <c r="AV107" s="80"/>
      <c r="AW107" s="80"/>
      <c r="AX107" s="80"/>
      <c r="AY107" s="80"/>
      <c r="AZ107" s="80"/>
      <c r="BA107" s="80"/>
      <c r="BB107" s="80"/>
      <c r="BC107">
        <v>1</v>
      </c>
      <c r="BD107" s="79" t="str">
        <f>REPLACE(INDEX(GroupVertices[Group],MATCH(Edges24[[#This Row],[Vertex 1]],GroupVertices[Vertex],0)),1,1,"")</f>
        <v>2</v>
      </c>
      <c r="BE107" s="79" t="str">
        <f>REPLACE(INDEX(GroupVertices[Group],MATCH(Edges24[[#This Row],[Vertex 2]],GroupVertices[Vertex],0)),1,1,"")</f>
        <v>2</v>
      </c>
      <c r="BF107" s="48">
        <v>2</v>
      </c>
      <c r="BG107" s="49">
        <v>5.128205128205129</v>
      </c>
      <c r="BH107" s="48">
        <v>0</v>
      </c>
      <c r="BI107" s="49">
        <v>0</v>
      </c>
      <c r="BJ107" s="48">
        <v>0</v>
      </c>
      <c r="BK107" s="49">
        <v>0</v>
      </c>
      <c r="BL107" s="48">
        <v>37</v>
      </c>
      <c r="BM107" s="49">
        <v>94.87179487179488</v>
      </c>
      <c r="BN107" s="48">
        <v>39</v>
      </c>
    </row>
    <row r="108" spans="1:66" ht="15">
      <c r="A108" s="65" t="s">
        <v>335</v>
      </c>
      <c r="B108" s="65" t="s">
        <v>335</v>
      </c>
      <c r="C108" s="66"/>
      <c r="D108" s="67"/>
      <c r="E108" s="68"/>
      <c r="F108" s="69"/>
      <c r="G108" s="66"/>
      <c r="H108" s="70"/>
      <c r="I108" s="71"/>
      <c r="J108" s="71"/>
      <c r="K108" s="34" t="s">
        <v>65</v>
      </c>
      <c r="L108" s="78">
        <v>210</v>
      </c>
      <c r="M108" s="78"/>
      <c r="N108" s="73"/>
      <c r="O108" s="80" t="s">
        <v>210</v>
      </c>
      <c r="P108" s="82">
        <v>43652.792395833334</v>
      </c>
      <c r="Q108" s="80" t="s">
        <v>515</v>
      </c>
      <c r="R108" s="84" t="s">
        <v>605</v>
      </c>
      <c r="S108" s="80" t="s">
        <v>664</v>
      </c>
      <c r="T108" s="80" t="s">
        <v>754</v>
      </c>
      <c r="U108" s="84" t="s">
        <v>837</v>
      </c>
      <c r="V108" s="84" t="s">
        <v>837</v>
      </c>
      <c r="W108" s="82">
        <v>43652.792395833334</v>
      </c>
      <c r="X108" s="86">
        <v>43652</v>
      </c>
      <c r="Y108" s="88" t="s">
        <v>1043</v>
      </c>
      <c r="Z108" s="84" t="s">
        <v>1243</v>
      </c>
      <c r="AA108" s="80"/>
      <c r="AB108" s="80"/>
      <c r="AC108" s="88" t="s">
        <v>1447</v>
      </c>
      <c r="AD108" s="80"/>
      <c r="AE108" s="80" t="b">
        <v>0</v>
      </c>
      <c r="AF108" s="80">
        <v>0</v>
      </c>
      <c r="AG108" s="88" t="s">
        <v>1557</v>
      </c>
      <c r="AH108" s="80" t="b">
        <v>0</v>
      </c>
      <c r="AI108" s="80" t="s">
        <v>1573</v>
      </c>
      <c r="AJ108" s="80"/>
      <c r="AK108" s="88" t="s">
        <v>1557</v>
      </c>
      <c r="AL108" s="80" t="b">
        <v>0</v>
      </c>
      <c r="AM108" s="80">
        <v>0</v>
      </c>
      <c r="AN108" s="88" t="s">
        <v>1557</v>
      </c>
      <c r="AO108" s="80" t="s">
        <v>1609</v>
      </c>
      <c r="AP108" s="80" t="b">
        <v>0</v>
      </c>
      <c r="AQ108" s="88" t="s">
        <v>1447</v>
      </c>
      <c r="AR108" s="80" t="s">
        <v>210</v>
      </c>
      <c r="AS108" s="80">
        <v>0</v>
      </c>
      <c r="AT108" s="80">
        <v>0</v>
      </c>
      <c r="AU108" s="80"/>
      <c r="AV108" s="80"/>
      <c r="AW108" s="80"/>
      <c r="AX108" s="80"/>
      <c r="AY108" s="80"/>
      <c r="AZ108" s="80"/>
      <c r="BA108" s="80"/>
      <c r="BB108" s="80"/>
      <c r="BC108">
        <v>1</v>
      </c>
      <c r="BD108" s="79" t="str">
        <f>REPLACE(INDEX(GroupVertices[Group],MATCH(Edges24[[#This Row],[Vertex 1]],GroupVertices[Vertex],0)),1,1,"")</f>
        <v>6</v>
      </c>
      <c r="BE108" s="79" t="str">
        <f>REPLACE(INDEX(GroupVertices[Group],MATCH(Edges24[[#This Row],[Vertex 2]],GroupVertices[Vertex],0)),1,1,"")</f>
        <v>6</v>
      </c>
      <c r="BF108" s="48">
        <v>2</v>
      </c>
      <c r="BG108" s="49">
        <v>7.407407407407407</v>
      </c>
      <c r="BH108" s="48">
        <v>0</v>
      </c>
      <c r="BI108" s="49">
        <v>0</v>
      </c>
      <c r="BJ108" s="48">
        <v>0</v>
      </c>
      <c r="BK108" s="49">
        <v>0</v>
      </c>
      <c r="BL108" s="48">
        <v>25</v>
      </c>
      <c r="BM108" s="49">
        <v>92.5925925925926</v>
      </c>
      <c r="BN108" s="48">
        <v>27</v>
      </c>
    </row>
    <row r="109" spans="1:66" ht="15">
      <c r="A109" s="65" t="s">
        <v>335</v>
      </c>
      <c r="B109" s="65" t="s">
        <v>428</v>
      </c>
      <c r="C109" s="66"/>
      <c r="D109" s="67"/>
      <c r="E109" s="68"/>
      <c r="F109" s="69"/>
      <c r="G109" s="66"/>
      <c r="H109" s="70"/>
      <c r="I109" s="71"/>
      <c r="J109" s="71"/>
      <c r="K109" s="34" t="s">
        <v>65</v>
      </c>
      <c r="L109" s="78">
        <v>211</v>
      </c>
      <c r="M109" s="78"/>
      <c r="N109" s="73"/>
      <c r="O109" s="80" t="s">
        <v>439</v>
      </c>
      <c r="P109" s="82">
        <v>43657.70872685185</v>
      </c>
      <c r="Q109" s="80" t="s">
        <v>516</v>
      </c>
      <c r="R109" s="84" t="s">
        <v>606</v>
      </c>
      <c r="S109" s="80" t="s">
        <v>647</v>
      </c>
      <c r="T109" s="80" t="s">
        <v>755</v>
      </c>
      <c r="U109" s="80"/>
      <c r="V109" s="84" t="s">
        <v>924</v>
      </c>
      <c r="W109" s="82">
        <v>43657.70872685185</v>
      </c>
      <c r="X109" s="86">
        <v>43657</v>
      </c>
      <c r="Y109" s="88" t="s">
        <v>1044</v>
      </c>
      <c r="Z109" s="84" t="s">
        <v>1244</v>
      </c>
      <c r="AA109" s="80"/>
      <c r="AB109" s="80"/>
      <c r="AC109" s="88" t="s">
        <v>1448</v>
      </c>
      <c r="AD109" s="80"/>
      <c r="AE109" s="80" t="b">
        <v>0</v>
      </c>
      <c r="AF109" s="80">
        <v>0</v>
      </c>
      <c r="AG109" s="88" t="s">
        <v>1568</v>
      </c>
      <c r="AH109" s="80" t="b">
        <v>0</v>
      </c>
      <c r="AI109" s="80" t="s">
        <v>1573</v>
      </c>
      <c r="AJ109" s="80"/>
      <c r="AK109" s="88" t="s">
        <v>1557</v>
      </c>
      <c r="AL109" s="80" t="b">
        <v>0</v>
      </c>
      <c r="AM109" s="80">
        <v>0</v>
      </c>
      <c r="AN109" s="88" t="s">
        <v>1557</v>
      </c>
      <c r="AO109" s="80" t="s">
        <v>1609</v>
      </c>
      <c r="AP109" s="80" t="b">
        <v>0</v>
      </c>
      <c r="AQ109" s="88" t="s">
        <v>1448</v>
      </c>
      <c r="AR109" s="80" t="s">
        <v>210</v>
      </c>
      <c r="AS109" s="80">
        <v>0</v>
      </c>
      <c r="AT109" s="80">
        <v>0</v>
      </c>
      <c r="AU109" s="80"/>
      <c r="AV109" s="80"/>
      <c r="AW109" s="80"/>
      <c r="AX109" s="80"/>
      <c r="AY109" s="80"/>
      <c r="AZ109" s="80"/>
      <c r="BA109" s="80"/>
      <c r="BB109" s="80"/>
      <c r="BC109">
        <v>1</v>
      </c>
      <c r="BD109" s="79" t="str">
        <f>REPLACE(INDEX(GroupVertices[Group],MATCH(Edges24[[#This Row],[Vertex 1]],GroupVertices[Vertex],0)),1,1,"")</f>
        <v>6</v>
      </c>
      <c r="BE109" s="79" t="str">
        <f>REPLACE(INDEX(GroupVertices[Group],MATCH(Edges24[[#This Row],[Vertex 2]],GroupVertices[Vertex],0)),1,1,"")</f>
        <v>6</v>
      </c>
      <c r="BF109" s="48"/>
      <c r="BG109" s="49"/>
      <c r="BH109" s="48"/>
      <c r="BI109" s="49"/>
      <c r="BJ109" s="48"/>
      <c r="BK109" s="49"/>
      <c r="BL109" s="48"/>
      <c r="BM109" s="49"/>
      <c r="BN109" s="48"/>
    </row>
    <row r="110" spans="1:66" ht="15">
      <c r="A110" s="65" t="s">
        <v>336</v>
      </c>
      <c r="B110" s="65" t="s">
        <v>336</v>
      </c>
      <c r="C110" s="66"/>
      <c r="D110" s="67"/>
      <c r="E110" s="68"/>
      <c r="F110" s="69"/>
      <c r="G110" s="66"/>
      <c r="H110" s="70"/>
      <c r="I110" s="71"/>
      <c r="J110" s="71"/>
      <c r="K110" s="34" t="s">
        <v>65</v>
      </c>
      <c r="L110" s="78">
        <v>213</v>
      </c>
      <c r="M110" s="78"/>
      <c r="N110" s="73"/>
      <c r="O110" s="80" t="s">
        <v>210</v>
      </c>
      <c r="P110" s="82">
        <v>43657.83833333333</v>
      </c>
      <c r="Q110" s="80" t="s">
        <v>517</v>
      </c>
      <c r="R110" s="80"/>
      <c r="S110" s="80"/>
      <c r="T110" s="80" t="s">
        <v>756</v>
      </c>
      <c r="U110" s="80"/>
      <c r="V110" s="84" t="s">
        <v>925</v>
      </c>
      <c r="W110" s="82">
        <v>43657.83833333333</v>
      </c>
      <c r="X110" s="86">
        <v>43657</v>
      </c>
      <c r="Y110" s="88" t="s">
        <v>1045</v>
      </c>
      <c r="Z110" s="84" t="s">
        <v>1245</v>
      </c>
      <c r="AA110" s="80"/>
      <c r="AB110" s="80"/>
      <c r="AC110" s="88" t="s">
        <v>1449</v>
      </c>
      <c r="AD110" s="88" t="s">
        <v>1554</v>
      </c>
      <c r="AE110" s="80" t="b">
        <v>0</v>
      </c>
      <c r="AF110" s="80">
        <v>0</v>
      </c>
      <c r="AG110" s="88" t="s">
        <v>1569</v>
      </c>
      <c r="AH110" s="80" t="b">
        <v>0</v>
      </c>
      <c r="AI110" s="80" t="s">
        <v>1575</v>
      </c>
      <c r="AJ110" s="80"/>
      <c r="AK110" s="88" t="s">
        <v>1557</v>
      </c>
      <c r="AL110" s="80" t="b">
        <v>0</v>
      </c>
      <c r="AM110" s="80">
        <v>0</v>
      </c>
      <c r="AN110" s="88" t="s">
        <v>1557</v>
      </c>
      <c r="AO110" s="80" t="s">
        <v>1588</v>
      </c>
      <c r="AP110" s="80" t="b">
        <v>0</v>
      </c>
      <c r="AQ110" s="88" t="s">
        <v>1554</v>
      </c>
      <c r="AR110" s="80" t="s">
        <v>210</v>
      </c>
      <c r="AS110" s="80">
        <v>0</v>
      </c>
      <c r="AT110" s="80">
        <v>0</v>
      </c>
      <c r="AU110" s="80"/>
      <c r="AV110" s="80"/>
      <c r="AW110" s="80"/>
      <c r="AX110" s="80"/>
      <c r="AY110" s="80"/>
      <c r="AZ110" s="80"/>
      <c r="BA110" s="80"/>
      <c r="BB110" s="80"/>
      <c r="BC110">
        <v>1</v>
      </c>
      <c r="BD110" s="79" t="str">
        <f>REPLACE(INDEX(GroupVertices[Group],MATCH(Edges24[[#This Row],[Vertex 1]],GroupVertices[Vertex],0)),1,1,"")</f>
        <v>2</v>
      </c>
      <c r="BE110" s="79" t="str">
        <f>REPLACE(INDEX(GroupVertices[Group],MATCH(Edges24[[#This Row],[Vertex 2]],GroupVertices[Vertex],0)),1,1,"")</f>
        <v>2</v>
      </c>
      <c r="BF110" s="48">
        <v>1</v>
      </c>
      <c r="BG110" s="49">
        <v>8.333333333333334</v>
      </c>
      <c r="BH110" s="48">
        <v>0</v>
      </c>
      <c r="BI110" s="49">
        <v>0</v>
      </c>
      <c r="BJ110" s="48">
        <v>0</v>
      </c>
      <c r="BK110" s="49">
        <v>0</v>
      </c>
      <c r="BL110" s="48">
        <v>11</v>
      </c>
      <c r="BM110" s="49">
        <v>91.66666666666667</v>
      </c>
      <c r="BN110" s="48">
        <v>12</v>
      </c>
    </row>
    <row r="111" spans="1:66" ht="15">
      <c r="A111" s="65" t="s">
        <v>337</v>
      </c>
      <c r="B111" s="65" t="s">
        <v>430</v>
      </c>
      <c r="C111" s="66"/>
      <c r="D111" s="67"/>
      <c r="E111" s="68"/>
      <c r="F111" s="69"/>
      <c r="G111" s="66"/>
      <c r="H111" s="70"/>
      <c r="I111" s="71"/>
      <c r="J111" s="71"/>
      <c r="K111" s="34" t="s">
        <v>65</v>
      </c>
      <c r="L111" s="78">
        <v>214</v>
      </c>
      <c r="M111" s="78"/>
      <c r="N111" s="73"/>
      <c r="O111" s="80" t="s">
        <v>440</v>
      </c>
      <c r="P111" s="82">
        <v>43657.84520833333</v>
      </c>
      <c r="Q111" s="80" t="s">
        <v>518</v>
      </c>
      <c r="R111" s="80"/>
      <c r="S111" s="80"/>
      <c r="T111" s="80" t="s">
        <v>701</v>
      </c>
      <c r="U111" s="80"/>
      <c r="V111" s="84" t="s">
        <v>926</v>
      </c>
      <c r="W111" s="82">
        <v>43657.84520833333</v>
      </c>
      <c r="X111" s="86">
        <v>43657</v>
      </c>
      <c r="Y111" s="88" t="s">
        <v>1046</v>
      </c>
      <c r="Z111" s="84" t="s">
        <v>1246</v>
      </c>
      <c r="AA111" s="80"/>
      <c r="AB111" s="80"/>
      <c r="AC111" s="88" t="s">
        <v>1450</v>
      </c>
      <c r="AD111" s="88" t="s">
        <v>1555</v>
      </c>
      <c r="AE111" s="80" t="b">
        <v>0</v>
      </c>
      <c r="AF111" s="80">
        <v>0</v>
      </c>
      <c r="AG111" s="88" t="s">
        <v>1570</v>
      </c>
      <c r="AH111" s="80" t="b">
        <v>0</v>
      </c>
      <c r="AI111" s="80" t="s">
        <v>1573</v>
      </c>
      <c r="AJ111" s="80"/>
      <c r="AK111" s="88" t="s">
        <v>1557</v>
      </c>
      <c r="AL111" s="80" t="b">
        <v>0</v>
      </c>
      <c r="AM111" s="80">
        <v>0</v>
      </c>
      <c r="AN111" s="88" t="s">
        <v>1557</v>
      </c>
      <c r="AO111" s="80" t="s">
        <v>1588</v>
      </c>
      <c r="AP111" s="80" t="b">
        <v>0</v>
      </c>
      <c r="AQ111" s="88" t="s">
        <v>1555</v>
      </c>
      <c r="AR111" s="80" t="s">
        <v>210</v>
      </c>
      <c r="AS111" s="80">
        <v>0</v>
      </c>
      <c r="AT111" s="80">
        <v>0</v>
      </c>
      <c r="AU111" s="80"/>
      <c r="AV111" s="80"/>
      <c r="AW111" s="80"/>
      <c r="AX111" s="80"/>
      <c r="AY111" s="80"/>
      <c r="AZ111" s="80"/>
      <c r="BA111" s="80"/>
      <c r="BB111" s="80"/>
      <c r="BC111">
        <v>1</v>
      </c>
      <c r="BD111" s="79" t="str">
        <f>REPLACE(INDEX(GroupVertices[Group],MATCH(Edges24[[#This Row],[Vertex 1]],GroupVertices[Vertex],0)),1,1,"")</f>
        <v>22</v>
      </c>
      <c r="BE111" s="79" t="str">
        <f>REPLACE(INDEX(GroupVertices[Group],MATCH(Edges24[[#This Row],[Vertex 2]],GroupVertices[Vertex],0)),1,1,"")</f>
        <v>22</v>
      </c>
      <c r="BF111" s="48">
        <v>0</v>
      </c>
      <c r="BG111" s="49">
        <v>0</v>
      </c>
      <c r="BH111" s="48">
        <v>0</v>
      </c>
      <c r="BI111" s="49">
        <v>0</v>
      </c>
      <c r="BJ111" s="48">
        <v>0</v>
      </c>
      <c r="BK111" s="49">
        <v>0</v>
      </c>
      <c r="BL111" s="48">
        <v>4</v>
      </c>
      <c r="BM111" s="49">
        <v>100</v>
      </c>
      <c r="BN111" s="48">
        <v>4</v>
      </c>
    </row>
    <row r="112" spans="1:66" ht="15">
      <c r="A112" s="65" t="s">
        <v>338</v>
      </c>
      <c r="B112" s="65" t="s">
        <v>343</v>
      </c>
      <c r="C112" s="66"/>
      <c r="D112" s="67"/>
      <c r="E112" s="68"/>
      <c r="F112" s="69"/>
      <c r="G112" s="66"/>
      <c r="H112" s="70"/>
      <c r="I112" s="71"/>
      <c r="J112" s="71"/>
      <c r="K112" s="34" t="s">
        <v>65</v>
      </c>
      <c r="L112" s="78">
        <v>215</v>
      </c>
      <c r="M112" s="78"/>
      <c r="N112" s="73"/>
      <c r="O112" s="80" t="s">
        <v>438</v>
      </c>
      <c r="P112" s="82">
        <v>43650.98097222222</v>
      </c>
      <c r="Q112" s="80" t="s">
        <v>454</v>
      </c>
      <c r="R112" s="84" t="s">
        <v>563</v>
      </c>
      <c r="S112" s="80" t="s">
        <v>640</v>
      </c>
      <c r="T112" s="80" t="s">
        <v>691</v>
      </c>
      <c r="U112" s="80"/>
      <c r="V112" s="84" t="s">
        <v>927</v>
      </c>
      <c r="W112" s="82">
        <v>43650.98097222222</v>
      </c>
      <c r="X112" s="86">
        <v>43650</v>
      </c>
      <c r="Y112" s="88" t="s">
        <v>1047</v>
      </c>
      <c r="Z112" s="84" t="s">
        <v>1247</v>
      </c>
      <c r="AA112" s="80"/>
      <c r="AB112" s="80"/>
      <c r="AC112" s="88" t="s">
        <v>1451</v>
      </c>
      <c r="AD112" s="80"/>
      <c r="AE112" s="80" t="b">
        <v>0</v>
      </c>
      <c r="AF112" s="80">
        <v>0</v>
      </c>
      <c r="AG112" s="88" t="s">
        <v>1557</v>
      </c>
      <c r="AH112" s="80" t="b">
        <v>0</v>
      </c>
      <c r="AI112" s="80" t="s">
        <v>1573</v>
      </c>
      <c r="AJ112" s="80"/>
      <c r="AK112" s="88" t="s">
        <v>1557</v>
      </c>
      <c r="AL112" s="80" t="b">
        <v>0</v>
      </c>
      <c r="AM112" s="80">
        <v>5</v>
      </c>
      <c r="AN112" s="88" t="s">
        <v>1507</v>
      </c>
      <c r="AO112" s="80" t="s">
        <v>1589</v>
      </c>
      <c r="AP112" s="80" t="b">
        <v>0</v>
      </c>
      <c r="AQ112" s="88" t="s">
        <v>1507</v>
      </c>
      <c r="AR112" s="80" t="s">
        <v>210</v>
      </c>
      <c r="AS112" s="80">
        <v>0</v>
      </c>
      <c r="AT112" s="80">
        <v>0</v>
      </c>
      <c r="AU112" s="80"/>
      <c r="AV112" s="80"/>
      <c r="AW112" s="80"/>
      <c r="AX112" s="80"/>
      <c r="AY112" s="80"/>
      <c r="AZ112" s="80"/>
      <c r="BA112" s="80"/>
      <c r="BB112" s="80"/>
      <c r="BC112">
        <v>9</v>
      </c>
      <c r="BD112" s="79" t="str">
        <f>REPLACE(INDEX(GroupVertices[Group],MATCH(Edges24[[#This Row],[Vertex 1]],GroupVertices[Vertex],0)),1,1,"")</f>
        <v>3</v>
      </c>
      <c r="BE112" s="79" t="str">
        <f>REPLACE(INDEX(GroupVertices[Group],MATCH(Edges24[[#This Row],[Vertex 2]],GroupVertices[Vertex],0)),1,1,"")</f>
        <v>3</v>
      </c>
      <c r="BF112" s="48">
        <v>0</v>
      </c>
      <c r="BG112" s="49">
        <v>0</v>
      </c>
      <c r="BH112" s="48">
        <v>0</v>
      </c>
      <c r="BI112" s="49">
        <v>0</v>
      </c>
      <c r="BJ112" s="48">
        <v>0</v>
      </c>
      <c r="BK112" s="49">
        <v>0</v>
      </c>
      <c r="BL112" s="48">
        <v>24</v>
      </c>
      <c r="BM112" s="49">
        <v>100</v>
      </c>
      <c r="BN112" s="48">
        <v>24</v>
      </c>
    </row>
    <row r="113" spans="1:66" ht="15">
      <c r="A113" s="65" t="s">
        <v>338</v>
      </c>
      <c r="B113" s="65" t="s">
        <v>343</v>
      </c>
      <c r="C113" s="66"/>
      <c r="D113" s="67"/>
      <c r="E113" s="68"/>
      <c r="F113" s="69"/>
      <c r="G113" s="66"/>
      <c r="H113" s="70"/>
      <c r="I113" s="71"/>
      <c r="J113" s="71"/>
      <c r="K113" s="34" t="s">
        <v>65</v>
      </c>
      <c r="L113" s="78">
        <v>216</v>
      </c>
      <c r="M113" s="78"/>
      <c r="N113" s="73"/>
      <c r="O113" s="80" t="s">
        <v>438</v>
      </c>
      <c r="P113" s="82">
        <v>43650.98106481481</v>
      </c>
      <c r="Q113" s="80" t="s">
        <v>455</v>
      </c>
      <c r="R113" s="84" t="s">
        <v>564</v>
      </c>
      <c r="S113" s="80" t="s">
        <v>641</v>
      </c>
      <c r="T113" s="80" t="s">
        <v>692</v>
      </c>
      <c r="U113" s="80"/>
      <c r="V113" s="84" t="s">
        <v>927</v>
      </c>
      <c r="W113" s="82">
        <v>43650.98106481481</v>
      </c>
      <c r="X113" s="86">
        <v>43650</v>
      </c>
      <c r="Y113" s="88" t="s">
        <v>1048</v>
      </c>
      <c r="Z113" s="84" t="s">
        <v>1248</v>
      </c>
      <c r="AA113" s="80"/>
      <c r="AB113" s="80"/>
      <c r="AC113" s="88" t="s">
        <v>1452</v>
      </c>
      <c r="AD113" s="80"/>
      <c r="AE113" s="80" t="b">
        <v>0</v>
      </c>
      <c r="AF113" s="80">
        <v>0</v>
      </c>
      <c r="AG113" s="88" t="s">
        <v>1557</v>
      </c>
      <c r="AH113" s="80" t="b">
        <v>0</v>
      </c>
      <c r="AI113" s="80" t="s">
        <v>1575</v>
      </c>
      <c r="AJ113" s="80"/>
      <c r="AK113" s="88" t="s">
        <v>1557</v>
      </c>
      <c r="AL113" s="80" t="b">
        <v>0</v>
      </c>
      <c r="AM113" s="80">
        <v>5</v>
      </c>
      <c r="AN113" s="88" t="s">
        <v>1509</v>
      </c>
      <c r="AO113" s="80" t="s">
        <v>1589</v>
      </c>
      <c r="AP113" s="80" t="b">
        <v>0</v>
      </c>
      <c r="AQ113" s="88" t="s">
        <v>1509</v>
      </c>
      <c r="AR113" s="80" t="s">
        <v>210</v>
      </c>
      <c r="AS113" s="80">
        <v>0</v>
      </c>
      <c r="AT113" s="80">
        <v>0</v>
      </c>
      <c r="AU113" s="80"/>
      <c r="AV113" s="80"/>
      <c r="AW113" s="80"/>
      <c r="AX113" s="80"/>
      <c r="AY113" s="80"/>
      <c r="AZ113" s="80"/>
      <c r="BA113" s="80"/>
      <c r="BB113" s="80"/>
      <c r="BC113">
        <v>9</v>
      </c>
      <c r="BD113" s="79" t="str">
        <f>REPLACE(INDEX(GroupVertices[Group],MATCH(Edges24[[#This Row],[Vertex 1]],GroupVertices[Vertex],0)),1,1,"")</f>
        <v>3</v>
      </c>
      <c r="BE113" s="79" t="str">
        <f>REPLACE(INDEX(GroupVertices[Group],MATCH(Edges24[[#This Row],[Vertex 2]],GroupVertices[Vertex],0)),1,1,"")</f>
        <v>3</v>
      </c>
      <c r="BF113" s="48">
        <v>0</v>
      </c>
      <c r="BG113" s="49">
        <v>0</v>
      </c>
      <c r="BH113" s="48">
        <v>1</v>
      </c>
      <c r="BI113" s="49">
        <v>4.761904761904762</v>
      </c>
      <c r="BJ113" s="48">
        <v>0</v>
      </c>
      <c r="BK113" s="49">
        <v>0</v>
      </c>
      <c r="BL113" s="48">
        <v>20</v>
      </c>
      <c r="BM113" s="49">
        <v>95.23809523809524</v>
      </c>
      <c r="BN113" s="48">
        <v>21</v>
      </c>
    </row>
    <row r="114" spans="1:66" ht="15">
      <c r="A114" s="65" t="s">
        <v>338</v>
      </c>
      <c r="B114" s="65" t="s">
        <v>343</v>
      </c>
      <c r="C114" s="66"/>
      <c r="D114" s="67"/>
      <c r="E114" s="68"/>
      <c r="F114" s="69"/>
      <c r="G114" s="66"/>
      <c r="H114" s="70"/>
      <c r="I114" s="71"/>
      <c r="J114" s="71"/>
      <c r="K114" s="34" t="s">
        <v>65</v>
      </c>
      <c r="L114" s="78">
        <v>217</v>
      </c>
      <c r="M114" s="78"/>
      <c r="N114" s="73"/>
      <c r="O114" s="80" t="s">
        <v>438</v>
      </c>
      <c r="P114" s="82">
        <v>43650.98107638889</v>
      </c>
      <c r="Q114" s="80" t="s">
        <v>456</v>
      </c>
      <c r="R114" s="84" t="s">
        <v>565</v>
      </c>
      <c r="S114" s="80" t="s">
        <v>642</v>
      </c>
      <c r="T114" s="80" t="s">
        <v>693</v>
      </c>
      <c r="U114" s="80"/>
      <c r="V114" s="84" t="s">
        <v>927</v>
      </c>
      <c r="W114" s="82">
        <v>43650.98107638889</v>
      </c>
      <c r="X114" s="86">
        <v>43650</v>
      </c>
      <c r="Y114" s="88" t="s">
        <v>1049</v>
      </c>
      <c r="Z114" s="84" t="s">
        <v>1249</v>
      </c>
      <c r="AA114" s="80"/>
      <c r="AB114" s="80"/>
      <c r="AC114" s="88" t="s">
        <v>1453</v>
      </c>
      <c r="AD114" s="80"/>
      <c r="AE114" s="80" t="b">
        <v>0</v>
      </c>
      <c r="AF114" s="80">
        <v>0</v>
      </c>
      <c r="AG114" s="88" t="s">
        <v>1557</v>
      </c>
      <c r="AH114" s="80" t="b">
        <v>0</v>
      </c>
      <c r="AI114" s="80" t="s">
        <v>1575</v>
      </c>
      <c r="AJ114" s="80"/>
      <c r="AK114" s="88" t="s">
        <v>1557</v>
      </c>
      <c r="AL114" s="80" t="b">
        <v>0</v>
      </c>
      <c r="AM114" s="80">
        <v>6</v>
      </c>
      <c r="AN114" s="88" t="s">
        <v>1508</v>
      </c>
      <c r="AO114" s="80" t="s">
        <v>1589</v>
      </c>
      <c r="AP114" s="80" t="b">
        <v>0</v>
      </c>
      <c r="AQ114" s="88" t="s">
        <v>1508</v>
      </c>
      <c r="AR114" s="80" t="s">
        <v>210</v>
      </c>
      <c r="AS114" s="80">
        <v>0</v>
      </c>
      <c r="AT114" s="80">
        <v>0</v>
      </c>
      <c r="AU114" s="80"/>
      <c r="AV114" s="80"/>
      <c r="AW114" s="80"/>
      <c r="AX114" s="80"/>
      <c r="AY114" s="80"/>
      <c r="AZ114" s="80"/>
      <c r="BA114" s="80"/>
      <c r="BB114" s="80"/>
      <c r="BC114">
        <v>9</v>
      </c>
      <c r="BD114" s="79" t="str">
        <f>REPLACE(INDEX(GroupVertices[Group],MATCH(Edges24[[#This Row],[Vertex 1]],GroupVertices[Vertex],0)),1,1,"")</f>
        <v>3</v>
      </c>
      <c r="BE114" s="79" t="str">
        <f>REPLACE(INDEX(GroupVertices[Group],MATCH(Edges24[[#This Row],[Vertex 2]],GroupVertices[Vertex],0)),1,1,"")</f>
        <v>3</v>
      </c>
      <c r="BF114" s="48">
        <v>0</v>
      </c>
      <c r="BG114" s="49">
        <v>0</v>
      </c>
      <c r="BH114" s="48">
        <v>1</v>
      </c>
      <c r="BI114" s="49">
        <v>4.761904761904762</v>
      </c>
      <c r="BJ114" s="48">
        <v>0</v>
      </c>
      <c r="BK114" s="49">
        <v>0</v>
      </c>
      <c r="BL114" s="48">
        <v>20</v>
      </c>
      <c r="BM114" s="49">
        <v>95.23809523809524</v>
      </c>
      <c r="BN114" s="48">
        <v>21</v>
      </c>
    </row>
    <row r="115" spans="1:66" ht="15">
      <c r="A115" s="65" t="s">
        <v>338</v>
      </c>
      <c r="B115" s="65" t="s">
        <v>343</v>
      </c>
      <c r="C115" s="66"/>
      <c r="D115" s="67"/>
      <c r="E115" s="68"/>
      <c r="F115" s="69"/>
      <c r="G115" s="66"/>
      <c r="H115" s="70"/>
      <c r="I115" s="71"/>
      <c r="J115" s="71"/>
      <c r="K115" s="34" t="s">
        <v>65</v>
      </c>
      <c r="L115" s="78">
        <v>218</v>
      </c>
      <c r="M115" s="78"/>
      <c r="N115" s="73"/>
      <c r="O115" s="80" t="s">
        <v>438</v>
      </c>
      <c r="P115" s="82">
        <v>43650.981099537035</v>
      </c>
      <c r="Q115" s="80" t="s">
        <v>462</v>
      </c>
      <c r="R115" s="84" t="s">
        <v>570</v>
      </c>
      <c r="S115" s="80" t="s">
        <v>646</v>
      </c>
      <c r="T115" s="80"/>
      <c r="U115" s="80"/>
      <c r="V115" s="84" t="s">
        <v>927</v>
      </c>
      <c r="W115" s="82">
        <v>43650.981099537035</v>
      </c>
      <c r="X115" s="86">
        <v>43650</v>
      </c>
      <c r="Y115" s="88" t="s">
        <v>1050</v>
      </c>
      <c r="Z115" s="84" t="s">
        <v>1250</v>
      </c>
      <c r="AA115" s="80"/>
      <c r="AB115" s="80"/>
      <c r="AC115" s="88" t="s">
        <v>1454</v>
      </c>
      <c r="AD115" s="80"/>
      <c r="AE115" s="80" t="b">
        <v>0</v>
      </c>
      <c r="AF115" s="80">
        <v>0</v>
      </c>
      <c r="AG115" s="88" t="s">
        <v>1557</v>
      </c>
      <c r="AH115" s="80" t="b">
        <v>0</v>
      </c>
      <c r="AI115" s="80" t="s">
        <v>1573</v>
      </c>
      <c r="AJ115" s="80"/>
      <c r="AK115" s="88" t="s">
        <v>1557</v>
      </c>
      <c r="AL115" s="80" t="b">
        <v>0</v>
      </c>
      <c r="AM115" s="80">
        <v>8</v>
      </c>
      <c r="AN115" s="88" t="s">
        <v>1493</v>
      </c>
      <c r="AO115" s="80" t="s">
        <v>1589</v>
      </c>
      <c r="AP115" s="80" t="b">
        <v>0</v>
      </c>
      <c r="AQ115" s="88" t="s">
        <v>1493</v>
      </c>
      <c r="AR115" s="80" t="s">
        <v>210</v>
      </c>
      <c r="AS115" s="80">
        <v>0</v>
      </c>
      <c r="AT115" s="80">
        <v>0</v>
      </c>
      <c r="AU115" s="80"/>
      <c r="AV115" s="80"/>
      <c r="AW115" s="80"/>
      <c r="AX115" s="80"/>
      <c r="AY115" s="80"/>
      <c r="AZ115" s="80"/>
      <c r="BA115" s="80"/>
      <c r="BB115" s="80"/>
      <c r="BC115">
        <v>9</v>
      </c>
      <c r="BD115" s="79" t="str">
        <f>REPLACE(INDEX(GroupVertices[Group],MATCH(Edges24[[#This Row],[Vertex 1]],GroupVertices[Vertex],0)),1,1,"")</f>
        <v>3</v>
      </c>
      <c r="BE115" s="79" t="str">
        <f>REPLACE(INDEX(GroupVertices[Group],MATCH(Edges24[[#This Row],[Vertex 2]],GroupVertices[Vertex],0)),1,1,"")</f>
        <v>3</v>
      </c>
      <c r="BF115" s="48"/>
      <c r="BG115" s="49"/>
      <c r="BH115" s="48"/>
      <c r="BI115" s="49"/>
      <c r="BJ115" s="48"/>
      <c r="BK115" s="49"/>
      <c r="BL115" s="48"/>
      <c r="BM115" s="49"/>
      <c r="BN115" s="48"/>
    </row>
    <row r="116" spans="1:66" ht="15">
      <c r="A116" s="65" t="s">
        <v>338</v>
      </c>
      <c r="B116" s="65" t="s">
        <v>342</v>
      </c>
      <c r="C116" s="66"/>
      <c r="D116" s="67"/>
      <c r="E116" s="68"/>
      <c r="F116" s="69"/>
      <c r="G116" s="66"/>
      <c r="H116" s="70"/>
      <c r="I116" s="71"/>
      <c r="J116" s="71"/>
      <c r="K116" s="34" t="s">
        <v>65</v>
      </c>
      <c r="L116" s="78">
        <v>220</v>
      </c>
      <c r="M116" s="78"/>
      <c r="N116" s="73"/>
      <c r="O116" s="80" t="s">
        <v>438</v>
      </c>
      <c r="P116" s="82">
        <v>43650.98116898148</v>
      </c>
      <c r="Q116" s="80" t="s">
        <v>452</v>
      </c>
      <c r="R116" s="84" t="s">
        <v>561</v>
      </c>
      <c r="S116" s="80" t="s">
        <v>638</v>
      </c>
      <c r="T116" s="80"/>
      <c r="U116" s="80"/>
      <c r="V116" s="84" t="s">
        <v>927</v>
      </c>
      <c r="W116" s="82">
        <v>43650.98116898148</v>
      </c>
      <c r="X116" s="86">
        <v>43650</v>
      </c>
      <c r="Y116" s="88" t="s">
        <v>1051</v>
      </c>
      <c r="Z116" s="84" t="s">
        <v>1251</v>
      </c>
      <c r="AA116" s="80"/>
      <c r="AB116" s="80"/>
      <c r="AC116" s="88" t="s">
        <v>1455</v>
      </c>
      <c r="AD116" s="80"/>
      <c r="AE116" s="80" t="b">
        <v>0</v>
      </c>
      <c r="AF116" s="80">
        <v>0</v>
      </c>
      <c r="AG116" s="88" t="s">
        <v>1557</v>
      </c>
      <c r="AH116" s="80" t="b">
        <v>0</v>
      </c>
      <c r="AI116" s="80" t="s">
        <v>1573</v>
      </c>
      <c r="AJ116" s="80"/>
      <c r="AK116" s="88" t="s">
        <v>1557</v>
      </c>
      <c r="AL116" s="80" t="b">
        <v>0</v>
      </c>
      <c r="AM116" s="80">
        <v>6</v>
      </c>
      <c r="AN116" s="88" t="s">
        <v>1489</v>
      </c>
      <c r="AO116" s="80" t="s">
        <v>1589</v>
      </c>
      <c r="AP116" s="80" t="b">
        <v>0</v>
      </c>
      <c r="AQ116" s="88" t="s">
        <v>1489</v>
      </c>
      <c r="AR116" s="80" t="s">
        <v>210</v>
      </c>
      <c r="AS116" s="80">
        <v>0</v>
      </c>
      <c r="AT116" s="80">
        <v>0</v>
      </c>
      <c r="AU116" s="80"/>
      <c r="AV116" s="80"/>
      <c r="AW116" s="80"/>
      <c r="AX116" s="80"/>
      <c r="AY116" s="80"/>
      <c r="AZ116" s="80"/>
      <c r="BA116" s="80"/>
      <c r="BB116" s="80"/>
      <c r="BC116">
        <v>1</v>
      </c>
      <c r="BD116" s="79" t="str">
        <f>REPLACE(INDEX(GroupVertices[Group],MATCH(Edges24[[#This Row],[Vertex 1]],GroupVertices[Vertex],0)),1,1,"")</f>
        <v>3</v>
      </c>
      <c r="BE116" s="79" t="str">
        <f>REPLACE(INDEX(GroupVertices[Group],MATCH(Edges24[[#This Row],[Vertex 2]],GroupVertices[Vertex],0)),1,1,"")</f>
        <v>3</v>
      </c>
      <c r="BF116" s="48"/>
      <c r="BG116" s="49"/>
      <c r="BH116" s="48"/>
      <c r="BI116" s="49"/>
      <c r="BJ116" s="48"/>
      <c r="BK116" s="49"/>
      <c r="BL116" s="48"/>
      <c r="BM116" s="49"/>
      <c r="BN116" s="48"/>
    </row>
    <row r="117" spans="1:66" ht="15">
      <c r="A117" s="65" t="s">
        <v>338</v>
      </c>
      <c r="B117" s="65" t="s">
        <v>343</v>
      </c>
      <c r="C117" s="66"/>
      <c r="D117" s="67"/>
      <c r="E117" s="68"/>
      <c r="F117" s="69"/>
      <c r="G117" s="66"/>
      <c r="H117" s="70"/>
      <c r="I117" s="71"/>
      <c r="J117" s="71"/>
      <c r="K117" s="34" t="s">
        <v>65</v>
      </c>
      <c r="L117" s="78">
        <v>222</v>
      </c>
      <c r="M117" s="78"/>
      <c r="N117" s="73"/>
      <c r="O117" s="80" t="s">
        <v>438</v>
      </c>
      <c r="P117" s="82">
        <v>43650.98119212963</v>
      </c>
      <c r="Q117" s="80" t="s">
        <v>453</v>
      </c>
      <c r="R117" s="84" t="s">
        <v>562</v>
      </c>
      <c r="S117" s="80" t="s">
        <v>639</v>
      </c>
      <c r="T117" s="80" t="s">
        <v>690</v>
      </c>
      <c r="U117" s="80"/>
      <c r="V117" s="84" t="s">
        <v>927</v>
      </c>
      <c r="W117" s="82">
        <v>43650.98119212963</v>
      </c>
      <c r="X117" s="86">
        <v>43650</v>
      </c>
      <c r="Y117" s="88" t="s">
        <v>1052</v>
      </c>
      <c r="Z117" s="84" t="s">
        <v>1252</v>
      </c>
      <c r="AA117" s="80"/>
      <c r="AB117" s="80"/>
      <c r="AC117" s="88" t="s">
        <v>1456</v>
      </c>
      <c r="AD117" s="80"/>
      <c r="AE117" s="80" t="b">
        <v>0</v>
      </c>
      <c r="AF117" s="80">
        <v>0</v>
      </c>
      <c r="AG117" s="88" t="s">
        <v>1557</v>
      </c>
      <c r="AH117" s="80" t="b">
        <v>0</v>
      </c>
      <c r="AI117" s="80" t="s">
        <v>1573</v>
      </c>
      <c r="AJ117" s="80"/>
      <c r="AK117" s="88" t="s">
        <v>1557</v>
      </c>
      <c r="AL117" s="80" t="b">
        <v>0</v>
      </c>
      <c r="AM117" s="80">
        <v>7</v>
      </c>
      <c r="AN117" s="88" t="s">
        <v>1497</v>
      </c>
      <c r="AO117" s="80" t="s">
        <v>1589</v>
      </c>
      <c r="AP117" s="80" t="b">
        <v>0</v>
      </c>
      <c r="AQ117" s="88" t="s">
        <v>1497</v>
      </c>
      <c r="AR117" s="80" t="s">
        <v>210</v>
      </c>
      <c r="AS117" s="80">
        <v>0</v>
      </c>
      <c r="AT117" s="80">
        <v>0</v>
      </c>
      <c r="AU117" s="80"/>
      <c r="AV117" s="80"/>
      <c r="AW117" s="80"/>
      <c r="AX117" s="80"/>
      <c r="AY117" s="80"/>
      <c r="AZ117" s="80"/>
      <c r="BA117" s="80"/>
      <c r="BB117" s="80"/>
      <c r="BC117">
        <v>9</v>
      </c>
      <c r="BD117" s="79" t="str">
        <f>REPLACE(INDEX(GroupVertices[Group],MATCH(Edges24[[#This Row],[Vertex 1]],GroupVertices[Vertex],0)),1,1,"")</f>
        <v>3</v>
      </c>
      <c r="BE117" s="79" t="str">
        <f>REPLACE(INDEX(GroupVertices[Group],MATCH(Edges24[[#This Row],[Vertex 2]],GroupVertices[Vertex],0)),1,1,"")</f>
        <v>3</v>
      </c>
      <c r="BF117" s="48"/>
      <c r="BG117" s="49"/>
      <c r="BH117" s="48"/>
      <c r="BI117" s="49"/>
      <c r="BJ117" s="48"/>
      <c r="BK117" s="49"/>
      <c r="BL117" s="48"/>
      <c r="BM117" s="49"/>
      <c r="BN117" s="48"/>
    </row>
    <row r="118" spans="1:66" ht="15">
      <c r="A118" s="65" t="s">
        <v>338</v>
      </c>
      <c r="B118" s="65" t="s">
        <v>343</v>
      </c>
      <c r="C118" s="66"/>
      <c r="D118" s="67"/>
      <c r="E118" s="68"/>
      <c r="F118" s="69"/>
      <c r="G118" s="66"/>
      <c r="H118" s="70"/>
      <c r="I118" s="71"/>
      <c r="J118" s="71"/>
      <c r="K118" s="34" t="s">
        <v>65</v>
      </c>
      <c r="L118" s="78">
        <v>224</v>
      </c>
      <c r="M118" s="78"/>
      <c r="N118" s="73"/>
      <c r="O118" s="80" t="s">
        <v>438</v>
      </c>
      <c r="P118" s="82">
        <v>43650.98121527778</v>
      </c>
      <c r="Q118" s="80" t="s">
        <v>519</v>
      </c>
      <c r="R118" s="84" t="s">
        <v>607</v>
      </c>
      <c r="S118" s="80" t="s">
        <v>665</v>
      </c>
      <c r="T118" s="80" t="s">
        <v>757</v>
      </c>
      <c r="U118" s="80"/>
      <c r="V118" s="84" t="s">
        <v>927</v>
      </c>
      <c r="W118" s="82">
        <v>43650.98121527778</v>
      </c>
      <c r="X118" s="86">
        <v>43650</v>
      </c>
      <c r="Y118" s="88" t="s">
        <v>1053</v>
      </c>
      <c r="Z118" s="84" t="s">
        <v>1253</v>
      </c>
      <c r="AA118" s="80"/>
      <c r="AB118" s="80"/>
      <c r="AC118" s="88" t="s">
        <v>1457</v>
      </c>
      <c r="AD118" s="80"/>
      <c r="AE118" s="80" t="b">
        <v>0</v>
      </c>
      <c r="AF118" s="80">
        <v>0</v>
      </c>
      <c r="AG118" s="88" t="s">
        <v>1557</v>
      </c>
      <c r="AH118" s="80" t="b">
        <v>0</v>
      </c>
      <c r="AI118" s="80" t="s">
        <v>1573</v>
      </c>
      <c r="AJ118" s="80"/>
      <c r="AK118" s="88" t="s">
        <v>1557</v>
      </c>
      <c r="AL118" s="80" t="b">
        <v>0</v>
      </c>
      <c r="AM118" s="80">
        <v>5</v>
      </c>
      <c r="AN118" s="88" t="s">
        <v>1506</v>
      </c>
      <c r="AO118" s="80" t="s">
        <v>1589</v>
      </c>
      <c r="AP118" s="80" t="b">
        <v>0</v>
      </c>
      <c r="AQ118" s="88" t="s">
        <v>1506</v>
      </c>
      <c r="AR118" s="80" t="s">
        <v>210</v>
      </c>
      <c r="AS118" s="80">
        <v>0</v>
      </c>
      <c r="AT118" s="80">
        <v>0</v>
      </c>
      <c r="AU118" s="80"/>
      <c r="AV118" s="80"/>
      <c r="AW118" s="80"/>
      <c r="AX118" s="80"/>
      <c r="AY118" s="80"/>
      <c r="AZ118" s="80"/>
      <c r="BA118" s="80"/>
      <c r="BB118" s="80"/>
      <c r="BC118">
        <v>9</v>
      </c>
      <c r="BD118" s="79" t="str">
        <f>REPLACE(INDEX(GroupVertices[Group],MATCH(Edges24[[#This Row],[Vertex 1]],GroupVertices[Vertex],0)),1,1,"")</f>
        <v>3</v>
      </c>
      <c r="BE118" s="79" t="str">
        <f>REPLACE(INDEX(GroupVertices[Group],MATCH(Edges24[[#This Row],[Vertex 2]],GroupVertices[Vertex],0)),1,1,"")</f>
        <v>3</v>
      </c>
      <c r="BF118" s="48">
        <v>0</v>
      </c>
      <c r="BG118" s="49">
        <v>0</v>
      </c>
      <c r="BH118" s="48">
        <v>0</v>
      </c>
      <c r="BI118" s="49">
        <v>0</v>
      </c>
      <c r="BJ118" s="48">
        <v>0</v>
      </c>
      <c r="BK118" s="49">
        <v>0</v>
      </c>
      <c r="BL118" s="48">
        <v>27</v>
      </c>
      <c r="BM118" s="49">
        <v>100</v>
      </c>
      <c r="BN118" s="48">
        <v>27</v>
      </c>
    </row>
    <row r="119" spans="1:66" ht="15">
      <c r="A119" s="65" t="s">
        <v>338</v>
      </c>
      <c r="B119" s="65" t="s">
        <v>343</v>
      </c>
      <c r="C119" s="66"/>
      <c r="D119" s="67"/>
      <c r="E119" s="68"/>
      <c r="F119" s="69"/>
      <c r="G119" s="66"/>
      <c r="H119" s="70"/>
      <c r="I119" s="71"/>
      <c r="J119" s="71"/>
      <c r="K119" s="34" t="s">
        <v>65</v>
      </c>
      <c r="L119" s="78">
        <v>225</v>
      </c>
      <c r="M119" s="78"/>
      <c r="N119" s="73"/>
      <c r="O119" s="80" t="s">
        <v>438</v>
      </c>
      <c r="P119" s="82">
        <v>43650.98134259259</v>
      </c>
      <c r="Q119" s="80" t="s">
        <v>520</v>
      </c>
      <c r="R119" s="84" t="s">
        <v>608</v>
      </c>
      <c r="S119" s="80" t="s">
        <v>643</v>
      </c>
      <c r="T119" s="80" t="s">
        <v>758</v>
      </c>
      <c r="U119" s="80"/>
      <c r="V119" s="84" t="s">
        <v>927</v>
      </c>
      <c r="W119" s="82">
        <v>43650.98134259259</v>
      </c>
      <c r="X119" s="86">
        <v>43650</v>
      </c>
      <c r="Y119" s="88" t="s">
        <v>1054</v>
      </c>
      <c r="Z119" s="84" t="s">
        <v>1254</v>
      </c>
      <c r="AA119" s="80"/>
      <c r="AB119" s="80"/>
      <c r="AC119" s="88" t="s">
        <v>1458</v>
      </c>
      <c r="AD119" s="80"/>
      <c r="AE119" s="80" t="b">
        <v>0</v>
      </c>
      <c r="AF119" s="80">
        <v>0</v>
      </c>
      <c r="AG119" s="88" t="s">
        <v>1557</v>
      </c>
      <c r="AH119" s="80" t="b">
        <v>0</v>
      </c>
      <c r="AI119" s="80" t="s">
        <v>1573</v>
      </c>
      <c r="AJ119" s="80"/>
      <c r="AK119" s="88" t="s">
        <v>1557</v>
      </c>
      <c r="AL119" s="80" t="b">
        <v>0</v>
      </c>
      <c r="AM119" s="80">
        <v>7</v>
      </c>
      <c r="AN119" s="88" t="s">
        <v>1504</v>
      </c>
      <c r="AO119" s="80" t="s">
        <v>1589</v>
      </c>
      <c r="AP119" s="80" t="b">
        <v>0</v>
      </c>
      <c r="AQ119" s="88" t="s">
        <v>1504</v>
      </c>
      <c r="AR119" s="80" t="s">
        <v>210</v>
      </c>
      <c r="AS119" s="80">
        <v>0</v>
      </c>
      <c r="AT119" s="80">
        <v>0</v>
      </c>
      <c r="AU119" s="80"/>
      <c r="AV119" s="80"/>
      <c r="AW119" s="80"/>
      <c r="AX119" s="80"/>
      <c r="AY119" s="80"/>
      <c r="AZ119" s="80"/>
      <c r="BA119" s="80"/>
      <c r="BB119" s="80"/>
      <c r="BC119">
        <v>9</v>
      </c>
      <c r="BD119" s="79" t="str">
        <f>REPLACE(INDEX(GroupVertices[Group],MATCH(Edges24[[#This Row],[Vertex 1]],GroupVertices[Vertex],0)),1,1,"")</f>
        <v>3</v>
      </c>
      <c r="BE119" s="79" t="str">
        <f>REPLACE(INDEX(GroupVertices[Group],MATCH(Edges24[[#This Row],[Vertex 2]],GroupVertices[Vertex],0)),1,1,"")</f>
        <v>3</v>
      </c>
      <c r="BF119" s="48">
        <v>0</v>
      </c>
      <c r="BG119" s="49">
        <v>0</v>
      </c>
      <c r="BH119" s="48">
        <v>0</v>
      </c>
      <c r="BI119" s="49">
        <v>0</v>
      </c>
      <c r="BJ119" s="48">
        <v>0</v>
      </c>
      <c r="BK119" s="49">
        <v>0</v>
      </c>
      <c r="BL119" s="48">
        <v>29</v>
      </c>
      <c r="BM119" s="49">
        <v>100</v>
      </c>
      <c r="BN119" s="48">
        <v>29</v>
      </c>
    </row>
    <row r="120" spans="1:66" ht="15">
      <c r="A120" s="65" t="s">
        <v>338</v>
      </c>
      <c r="B120" s="65" t="s">
        <v>343</v>
      </c>
      <c r="C120" s="66"/>
      <c r="D120" s="67"/>
      <c r="E120" s="68"/>
      <c r="F120" s="69"/>
      <c r="G120" s="66"/>
      <c r="H120" s="70"/>
      <c r="I120" s="71"/>
      <c r="J120" s="71"/>
      <c r="K120" s="34" t="s">
        <v>65</v>
      </c>
      <c r="L120" s="78">
        <v>226</v>
      </c>
      <c r="M120" s="78"/>
      <c r="N120" s="73"/>
      <c r="O120" s="80" t="s">
        <v>438</v>
      </c>
      <c r="P120" s="82">
        <v>43650.981354166666</v>
      </c>
      <c r="Q120" s="80" t="s">
        <v>521</v>
      </c>
      <c r="R120" s="84" t="s">
        <v>609</v>
      </c>
      <c r="S120" s="80" t="s">
        <v>666</v>
      </c>
      <c r="T120" s="80" t="s">
        <v>759</v>
      </c>
      <c r="U120" s="80"/>
      <c r="V120" s="84" t="s">
        <v>927</v>
      </c>
      <c r="W120" s="82">
        <v>43650.981354166666</v>
      </c>
      <c r="X120" s="86">
        <v>43650</v>
      </c>
      <c r="Y120" s="88" t="s">
        <v>1055</v>
      </c>
      <c r="Z120" s="84" t="s">
        <v>1255</v>
      </c>
      <c r="AA120" s="80"/>
      <c r="AB120" s="80"/>
      <c r="AC120" s="88" t="s">
        <v>1459</v>
      </c>
      <c r="AD120" s="80"/>
      <c r="AE120" s="80" t="b">
        <v>0</v>
      </c>
      <c r="AF120" s="80">
        <v>0</v>
      </c>
      <c r="AG120" s="88" t="s">
        <v>1557</v>
      </c>
      <c r="AH120" s="80" t="b">
        <v>0</v>
      </c>
      <c r="AI120" s="80" t="s">
        <v>1573</v>
      </c>
      <c r="AJ120" s="80"/>
      <c r="AK120" s="88" t="s">
        <v>1557</v>
      </c>
      <c r="AL120" s="80" t="b">
        <v>0</v>
      </c>
      <c r="AM120" s="80">
        <v>11</v>
      </c>
      <c r="AN120" s="88" t="s">
        <v>1495</v>
      </c>
      <c r="AO120" s="80" t="s">
        <v>1589</v>
      </c>
      <c r="AP120" s="80" t="b">
        <v>0</v>
      </c>
      <c r="AQ120" s="88" t="s">
        <v>1495</v>
      </c>
      <c r="AR120" s="80" t="s">
        <v>210</v>
      </c>
      <c r="AS120" s="80">
        <v>0</v>
      </c>
      <c r="AT120" s="80">
        <v>0</v>
      </c>
      <c r="AU120" s="80"/>
      <c r="AV120" s="80"/>
      <c r="AW120" s="80"/>
      <c r="AX120" s="80"/>
      <c r="AY120" s="80"/>
      <c r="AZ120" s="80"/>
      <c r="BA120" s="80"/>
      <c r="BB120" s="80"/>
      <c r="BC120">
        <v>9</v>
      </c>
      <c r="BD120" s="79" t="str">
        <f>REPLACE(INDEX(GroupVertices[Group],MATCH(Edges24[[#This Row],[Vertex 1]],GroupVertices[Vertex],0)),1,1,"")</f>
        <v>3</v>
      </c>
      <c r="BE120" s="79" t="str">
        <f>REPLACE(INDEX(GroupVertices[Group],MATCH(Edges24[[#This Row],[Vertex 2]],GroupVertices[Vertex],0)),1,1,"")</f>
        <v>3</v>
      </c>
      <c r="BF120" s="48"/>
      <c r="BG120" s="49"/>
      <c r="BH120" s="48"/>
      <c r="BI120" s="49"/>
      <c r="BJ120" s="48"/>
      <c r="BK120" s="49"/>
      <c r="BL120" s="48"/>
      <c r="BM120" s="49"/>
      <c r="BN120" s="48"/>
    </row>
    <row r="121" spans="1:66" ht="15">
      <c r="A121" s="65" t="s">
        <v>338</v>
      </c>
      <c r="B121" s="65" t="s">
        <v>343</v>
      </c>
      <c r="C121" s="66"/>
      <c r="D121" s="67"/>
      <c r="E121" s="68"/>
      <c r="F121" s="69"/>
      <c r="G121" s="66"/>
      <c r="H121" s="70"/>
      <c r="I121" s="71"/>
      <c r="J121" s="71"/>
      <c r="K121" s="34" t="s">
        <v>65</v>
      </c>
      <c r="L121" s="78">
        <v>228</v>
      </c>
      <c r="M121" s="78"/>
      <c r="N121" s="73"/>
      <c r="O121" s="80" t="s">
        <v>438</v>
      </c>
      <c r="P121" s="82">
        <v>43650.981412037036</v>
      </c>
      <c r="Q121" s="80" t="s">
        <v>488</v>
      </c>
      <c r="R121" s="84" t="s">
        <v>587</v>
      </c>
      <c r="S121" s="80" t="s">
        <v>656</v>
      </c>
      <c r="T121" s="80" t="s">
        <v>724</v>
      </c>
      <c r="U121" s="80"/>
      <c r="V121" s="84" t="s">
        <v>927</v>
      </c>
      <c r="W121" s="82">
        <v>43650.981412037036</v>
      </c>
      <c r="X121" s="86">
        <v>43650</v>
      </c>
      <c r="Y121" s="88" t="s">
        <v>1056</v>
      </c>
      <c r="Z121" s="84" t="s">
        <v>1256</v>
      </c>
      <c r="AA121" s="80"/>
      <c r="AB121" s="80"/>
      <c r="AC121" s="88" t="s">
        <v>1460</v>
      </c>
      <c r="AD121" s="80"/>
      <c r="AE121" s="80" t="b">
        <v>0</v>
      </c>
      <c r="AF121" s="80">
        <v>0</v>
      </c>
      <c r="AG121" s="88" t="s">
        <v>1557</v>
      </c>
      <c r="AH121" s="80" t="b">
        <v>0</v>
      </c>
      <c r="AI121" s="80" t="s">
        <v>1575</v>
      </c>
      <c r="AJ121" s="80"/>
      <c r="AK121" s="88" t="s">
        <v>1557</v>
      </c>
      <c r="AL121" s="80" t="b">
        <v>0</v>
      </c>
      <c r="AM121" s="80">
        <v>16</v>
      </c>
      <c r="AN121" s="88" t="s">
        <v>1503</v>
      </c>
      <c r="AO121" s="80" t="s">
        <v>1589</v>
      </c>
      <c r="AP121" s="80" t="b">
        <v>0</v>
      </c>
      <c r="AQ121" s="88" t="s">
        <v>1503</v>
      </c>
      <c r="AR121" s="80" t="s">
        <v>210</v>
      </c>
      <c r="AS121" s="80">
        <v>0</v>
      </c>
      <c r="AT121" s="80">
        <v>0</v>
      </c>
      <c r="AU121" s="80"/>
      <c r="AV121" s="80"/>
      <c r="AW121" s="80"/>
      <c r="AX121" s="80"/>
      <c r="AY121" s="80"/>
      <c r="AZ121" s="80"/>
      <c r="BA121" s="80"/>
      <c r="BB121" s="80"/>
      <c r="BC121">
        <v>9</v>
      </c>
      <c r="BD121" s="79" t="str">
        <f>REPLACE(INDEX(GroupVertices[Group],MATCH(Edges24[[#This Row],[Vertex 1]],GroupVertices[Vertex],0)),1,1,"")</f>
        <v>3</v>
      </c>
      <c r="BE121" s="79" t="str">
        <f>REPLACE(INDEX(GroupVertices[Group],MATCH(Edges24[[#This Row],[Vertex 2]],GroupVertices[Vertex],0)),1,1,"")</f>
        <v>3</v>
      </c>
      <c r="BF121" s="48">
        <v>0</v>
      </c>
      <c r="BG121" s="49">
        <v>0</v>
      </c>
      <c r="BH121" s="48">
        <v>0</v>
      </c>
      <c r="BI121" s="49">
        <v>0</v>
      </c>
      <c r="BJ121" s="48">
        <v>0</v>
      </c>
      <c r="BK121" s="49">
        <v>0</v>
      </c>
      <c r="BL121" s="48">
        <v>21</v>
      </c>
      <c r="BM121" s="49">
        <v>100</v>
      </c>
      <c r="BN121" s="48">
        <v>21</v>
      </c>
    </row>
    <row r="122" spans="1:66" ht="15">
      <c r="A122" s="65" t="s">
        <v>338</v>
      </c>
      <c r="B122" s="65" t="s">
        <v>338</v>
      </c>
      <c r="C122" s="66"/>
      <c r="D122" s="67"/>
      <c r="E122" s="68"/>
      <c r="F122" s="69"/>
      <c r="G122" s="66"/>
      <c r="H122" s="70"/>
      <c r="I122" s="71"/>
      <c r="J122" s="71"/>
      <c r="K122" s="34" t="s">
        <v>65</v>
      </c>
      <c r="L122" s="78">
        <v>229</v>
      </c>
      <c r="M122" s="78"/>
      <c r="N122" s="73"/>
      <c r="O122" s="80" t="s">
        <v>210</v>
      </c>
      <c r="P122" s="82">
        <v>43657.89790509259</v>
      </c>
      <c r="Q122" s="80" t="s">
        <v>522</v>
      </c>
      <c r="R122" s="84" t="s">
        <v>610</v>
      </c>
      <c r="S122" s="80" t="s">
        <v>667</v>
      </c>
      <c r="T122" s="80" t="s">
        <v>760</v>
      </c>
      <c r="U122" s="80"/>
      <c r="V122" s="84" t="s">
        <v>927</v>
      </c>
      <c r="W122" s="82">
        <v>43657.89790509259</v>
      </c>
      <c r="X122" s="86">
        <v>43657</v>
      </c>
      <c r="Y122" s="88" t="s">
        <v>1057</v>
      </c>
      <c r="Z122" s="84" t="s">
        <v>1257</v>
      </c>
      <c r="AA122" s="80"/>
      <c r="AB122" s="80"/>
      <c r="AC122" s="88" t="s">
        <v>1461</v>
      </c>
      <c r="AD122" s="80"/>
      <c r="AE122" s="80" t="b">
        <v>0</v>
      </c>
      <c r="AF122" s="80">
        <v>3</v>
      </c>
      <c r="AG122" s="88" t="s">
        <v>1557</v>
      </c>
      <c r="AH122" s="80" t="b">
        <v>0</v>
      </c>
      <c r="AI122" s="80" t="s">
        <v>1573</v>
      </c>
      <c r="AJ122" s="80"/>
      <c r="AK122" s="88" t="s">
        <v>1557</v>
      </c>
      <c r="AL122" s="80" t="b">
        <v>0</v>
      </c>
      <c r="AM122" s="80">
        <v>1</v>
      </c>
      <c r="AN122" s="88" t="s">
        <v>1557</v>
      </c>
      <c r="AO122" s="80" t="s">
        <v>1589</v>
      </c>
      <c r="AP122" s="80" t="b">
        <v>0</v>
      </c>
      <c r="AQ122" s="88" t="s">
        <v>1461</v>
      </c>
      <c r="AR122" s="80" t="s">
        <v>210</v>
      </c>
      <c r="AS122" s="80">
        <v>0</v>
      </c>
      <c r="AT122" s="80">
        <v>0</v>
      </c>
      <c r="AU122" s="80"/>
      <c r="AV122" s="80"/>
      <c r="AW122" s="80"/>
      <c r="AX122" s="80"/>
      <c r="AY122" s="80"/>
      <c r="AZ122" s="80"/>
      <c r="BA122" s="80"/>
      <c r="BB122" s="80"/>
      <c r="BC122">
        <v>2</v>
      </c>
      <c r="BD122" s="79" t="str">
        <f>REPLACE(INDEX(GroupVertices[Group],MATCH(Edges24[[#This Row],[Vertex 1]],GroupVertices[Vertex],0)),1,1,"")</f>
        <v>3</v>
      </c>
      <c r="BE122" s="79" t="str">
        <f>REPLACE(INDEX(GroupVertices[Group],MATCH(Edges24[[#This Row],[Vertex 2]],GroupVertices[Vertex],0)),1,1,"")</f>
        <v>3</v>
      </c>
      <c r="BF122" s="48">
        <v>0</v>
      </c>
      <c r="BG122" s="49">
        <v>0</v>
      </c>
      <c r="BH122" s="48">
        <v>0</v>
      </c>
      <c r="BI122" s="49">
        <v>0</v>
      </c>
      <c r="BJ122" s="48">
        <v>0</v>
      </c>
      <c r="BK122" s="49">
        <v>0</v>
      </c>
      <c r="BL122" s="48">
        <v>26</v>
      </c>
      <c r="BM122" s="49">
        <v>100</v>
      </c>
      <c r="BN122" s="48">
        <v>26</v>
      </c>
    </row>
    <row r="123" spans="1:66" ht="15">
      <c r="A123" s="65" t="s">
        <v>338</v>
      </c>
      <c r="B123" s="65" t="s">
        <v>338</v>
      </c>
      <c r="C123" s="66"/>
      <c r="D123" s="67"/>
      <c r="E123" s="68"/>
      <c r="F123" s="69"/>
      <c r="G123" s="66"/>
      <c r="H123" s="70"/>
      <c r="I123" s="71"/>
      <c r="J123" s="71"/>
      <c r="K123" s="34" t="s">
        <v>65</v>
      </c>
      <c r="L123" s="78">
        <v>230</v>
      </c>
      <c r="M123" s="78"/>
      <c r="N123" s="73"/>
      <c r="O123" s="80" t="s">
        <v>438</v>
      </c>
      <c r="P123" s="82">
        <v>43657.898194444446</v>
      </c>
      <c r="Q123" s="80" t="s">
        <v>522</v>
      </c>
      <c r="R123" s="84" t="s">
        <v>610</v>
      </c>
      <c r="S123" s="80" t="s">
        <v>667</v>
      </c>
      <c r="T123" s="80" t="s">
        <v>761</v>
      </c>
      <c r="U123" s="80"/>
      <c r="V123" s="84" t="s">
        <v>927</v>
      </c>
      <c r="W123" s="82">
        <v>43657.898194444446</v>
      </c>
      <c r="X123" s="86">
        <v>43657</v>
      </c>
      <c r="Y123" s="88" t="s">
        <v>1058</v>
      </c>
      <c r="Z123" s="84" t="s">
        <v>1258</v>
      </c>
      <c r="AA123" s="80"/>
      <c r="AB123" s="80"/>
      <c r="AC123" s="88" t="s">
        <v>1462</v>
      </c>
      <c r="AD123" s="80"/>
      <c r="AE123" s="80" t="b">
        <v>0</v>
      </c>
      <c r="AF123" s="80">
        <v>0</v>
      </c>
      <c r="AG123" s="88" t="s">
        <v>1557</v>
      </c>
      <c r="AH123" s="80" t="b">
        <v>0</v>
      </c>
      <c r="AI123" s="80" t="s">
        <v>1573</v>
      </c>
      <c r="AJ123" s="80"/>
      <c r="AK123" s="88" t="s">
        <v>1557</v>
      </c>
      <c r="AL123" s="80" t="b">
        <v>0</v>
      </c>
      <c r="AM123" s="80">
        <v>1</v>
      </c>
      <c r="AN123" s="88" t="s">
        <v>1461</v>
      </c>
      <c r="AO123" s="80" t="s">
        <v>1589</v>
      </c>
      <c r="AP123" s="80" t="b">
        <v>0</v>
      </c>
      <c r="AQ123" s="88" t="s">
        <v>1461</v>
      </c>
      <c r="AR123" s="80" t="s">
        <v>210</v>
      </c>
      <c r="AS123" s="80">
        <v>0</v>
      </c>
      <c r="AT123" s="80">
        <v>0</v>
      </c>
      <c r="AU123" s="80"/>
      <c r="AV123" s="80"/>
      <c r="AW123" s="80"/>
      <c r="AX123" s="80"/>
      <c r="AY123" s="80"/>
      <c r="AZ123" s="80"/>
      <c r="BA123" s="80"/>
      <c r="BB123" s="80"/>
      <c r="BC123">
        <v>2</v>
      </c>
      <c r="BD123" s="79" t="str">
        <f>REPLACE(INDEX(GroupVertices[Group],MATCH(Edges24[[#This Row],[Vertex 1]],GroupVertices[Vertex],0)),1,1,"")</f>
        <v>3</v>
      </c>
      <c r="BE123" s="79" t="str">
        <f>REPLACE(INDEX(GroupVertices[Group],MATCH(Edges24[[#This Row],[Vertex 2]],GroupVertices[Vertex],0)),1,1,"")</f>
        <v>3</v>
      </c>
      <c r="BF123" s="48">
        <v>0</v>
      </c>
      <c r="BG123" s="49">
        <v>0</v>
      </c>
      <c r="BH123" s="48">
        <v>0</v>
      </c>
      <c r="BI123" s="49">
        <v>0</v>
      </c>
      <c r="BJ123" s="48">
        <v>0</v>
      </c>
      <c r="BK123" s="49">
        <v>0</v>
      </c>
      <c r="BL123" s="48">
        <v>26</v>
      </c>
      <c r="BM123" s="49">
        <v>100</v>
      </c>
      <c r="BN123" s="48">
        <v>26</v>
      </c>
    </row>
    <row r="124" spans="1:66" ht="15">
      <c r="A124" s="65" t="s">
        <v>339</v>
      </c>
      <c r="B124" s="65" t="s">
        <v>342</v>
      </c>
      <c r="C124" s="66"/>
      <c r="D124" s="67"/>
      <c r="E124" s="68"/>
      <c r="F124" s="69"/>
      <c r="G124" s="66"/>
      <c r="H124" s="70"/>
      <c r="I124" s="71"/>
      <c r="J124" s="71"/>
      <c r="K124" s="34" t="s">
        <v>65</v>
      </c>
      <c r="L124" s="78">
        <v>231</v>
      </c>
      <c r="M124" s="78"/>
      <c r="N124" s="73"/>
      <c r="O124" s="80" t="s">
        <v>438</v>
      </c>
      <c r="P124" s="82">
        <v>43657.9140162037</v>
      </c>
      <c r="Q124" s="80" t="s">
        <v>452</v>
      </c>
      <c r="R124" s="84" t="s">
        <v>561</v>
      </c>
      <c r="S124" s="80" t="s">
        <v>638</v>
      </c>
      <c r="T124" s="80"/>
      <c r="U124" s="80"/>
      <c r="V124" s="84" t="s">
        <v>928</v>
      </c>
      <c r="W124" s="82">
        <v>43657.9140162037</v>
      </c>
      <c r="X124" s="86">
        <v>43657</v>
      </c>
      <c r="Y124" s="88" t="s">
        <v>1059</v>
      </c>
      <c r="Z124" s="84" t="s">
        <v>1259</v>
      </c>
      <c r="AA124" s="80"/>
      <c r="AB124" s="80"/>
      <c r="AC124" s="88" t="s">
        <v>1463</v>
      </c>
      <c r="AD124" s="80"/>
      <c r="AE124" s="80" t="b">
        <v>0</v>
      </c>
      <c r="AF124" s="80">
        <v>0</v>
      </c>
      <c r="AG124" s="88" t="s">
        <v>1557</v>
      </c>
      <c r="AH124" s="80" t="b">
        <v>0</v>
      </c>
      <c r="AI124" s="80" t="s">
        <v>1573</v>
      </c>
      <c r="AJ124" s="80"/>
      <c r="AK124" s="88" t="s">
        <v>1557</v>
      </c>
      <c r="AL124" s="80" t="b">
        <v>0</v>
      </c>
      <c r="AM124" s="80">
        <v>6</v>
      </c>
      <c r="AN124" s="88" t="s">
        <v>1489</v>
      </c>
      <c r="AO124" s="80" t="s">
        <v>1589</v>
      </c>
      <c r="AP124" s="80" t="b">
        <v>0</v>
      </c>
      <c r="AQ124" s="88" t="s">
        <v>1489</v>
      </c>
      <c r="AR124" s="80" t="s">
        <v>210</v>
      </c>
      <c r="AS124" s="80">
        <v>0</v>
      </c>
      <c r="AT124" s="80">
        <v>0</v>
      </c>
      <c r="AU124" s="80"/>
      <c r="AV124" s="80"/>
      <c r="AW124" s="80"/>
      <c r="AX124" s="80"/>
      <c r="AY124" s="80"/>
      <c r="AZ124" s="80"/>
      <c r="BA124" s="80"/>
      <c r="BB124" s="80"/>
      <c r="BC124">
        <v>1</v>
      </c>
      <c r="BD124" s="79" t="str">
        <f>REPLACE(INDEX(GroupVertices[Group],MATCH(Edges24[[#This Row],[Vertex 1]],GroupVertices[Vertex],0)),1,1,"")</f>
        <v>3</v>
      </c>
      <c r="BE124" s="79" t="str">
        <f>REPLACE(INDEX(GroupVertices[Group],MATCH(Edges24[[#This Row],[Vertex 2]],GroupVertices[Vertex],0)),1,1,"")</f>
        <v>3</v>
      </c>
      <c r="BF124" s="48"/>
      <c r="BG124" s="49"/>
      <c r="BH124" s="48"/>
      <c r="BI124" s="49"/>
      <c r="BJ124" s="48"/>
      <c r="BK124" s="49"/>
      <c r="BL124" s="48"/>
      <c r="BM124" s="49"/>
      <c r="BN124" s="48"/>
    </row>
    <row r="125" spans="1:66" ht="15">
      <c r="A125" s="65" t="s">
        <v>339</v>
      </c>
      <c r="B125" s="65" t="s">
        <v>343</v>
      </c>
      <c r="C125" s="66"/>
      <c r="D125" s="67"/>
      <c r="E125" s="68"/>
      <c r="F125" s="69"/>
      <c r="G125" s="66"/>
      <c r="H125" s="70"/>
      <c r="I125" s="71"/>
      <c r="J125" s="71"/>
      <c r="K125" s="34" t="s">
        <v>65</v>
      </c>
      <c r="L125" s="78">
        <v>233</v>
      </c>
      <c r="M125" s="78"/>
      <c r="N125" s="73"/>
      <c r="O125" s="80" t="s">
        <v>438</v>
      </c>
      <c r="P125" s="82">
        <v>43657.91489583333</v>
      </c>
      <c r="Q125" s="80" t="s">
        <v>453</v>
      </c>
      <c r="R125" s="84" t="s">
        <v>562</v>
      </c>
      <c r="S125" s="80" t="s">
        <v>639</v>
      </c>
      <c r="T125" s="80" t="s">
        <v>690</v>
      </c>
      <c r="U125" s="80"/>
      <c r="V125" s="84" t="s">
        <v>928</v>
      </c>
      <c r="W125" s="82">
        <v>43657.91489583333</v>
      </c>
      <c r="X125" s="86">
        <v>43657</v>
      </c>
      <c r="Y125" s="88" t="s">
        <v>1060</v>
      </c>
      <c r="Z125" s="84" t="s">
        <v>1260</v>
      </c>
      <c r="AA125" s="80"/>
      <c r="AB125" s="80"/>
      <c r="AC125" s="88" t="s">
        <v>1464</v>
      </c>
      <c r="AD125" s="80"/>
      <c r="AE125" s="80" t="b">
        <v>0</v>
      </c>
      <c r="AF125" s="80">
        <v>0</v>
      </c>
      <c r="AG125" s="88" t="s">
        <v>1557</v>
      </c>
      <c r="AH125" s="80" t="b">
        <v>0</v>
      </c>
      <c r="AI125" s="80" t="s">
        <v>1573</v>
      </c>
      <c r="AJ125" s="80"/>
      <c r="AK125" s="88" t="s">
        <v>1557</v>
      </c>
      <c r="AL125" s="80" t="b">
        <v>0</v>
      </c>
      <c r="AM125" s="80">
        <v>7</v>
      </c>
      <c r="AN125" s="88" t="s">
        <v>1497</v>
      </c>
      <c r="AO125" s="80" t="s">
        <v>1589</v>
      </c>
      <c r="AP125" s="80" t="b">
        <v>0</v>
      </c>
      <c r="AQ125" s="88" t="s">
        <v>1497</v>
      </c>
      <c r="AR125" s="80" t="s">
        <v>210</v>
      </c>
      <c r="AS125" s="80">
        <v>0</v>
      </c>
      <c r="AT125" s="80">
        <v>0</v>
      </c>
      <c r="AU125" s="80"/>
      <c r="AV125" s="80"/>
      <c r="AW125" s="80"/>
      <c r="AX125" s="80"/>
      <c r="AY125" s="80"/>
      <c r="AZ125" s="80"/>
      <c r="BA125" s="80"/>
      <c r="BB125" s="80"/>
      <c r="BC125">
        <v>9</v>
      </c>
      <c r="BD125" s="79" t="str">
        <f>REPLACE(INDEX(GroupVertices[Group],MATCH(Edges24[[#This Row],[Vertex 1]],GroupVertices[Vertex],0)),1,1,"")</f>
        <v>3</v>
      </c>
      <c r="BE125" s="79" t="str">
        <f>REPLACE(INDEX(GroupVertices[Group],MATCH(Edges24[[#This Row],[Vertex 2]],GroupVertices[Vertex],0)),1,1,"")</f>
        <v>3</v>
      </c>
      <c r="BF125" s="48"/>
      <c r="BG125" s="49"/>
      <c r="BH125" s="48"/>
      <c r="BI125" s="49"/>
      <c r="BJ125" s="48"/>
      <c r="BK125" s="49"/>
      <c r="BL125" s="48"/>
      <c r="BM125" s="49"/>
      <c r="BN125" s="48"/>
    </row>
    <row r="126" spans="1:66" ht="15">
      <c r="A126" s="65" t="s">
        <v>339</v>
      </c>
      <c r="B126" s="65" t="s">
        <v>343</v>
      </c>
      <c r="C126" s="66"/>
      <c r="D126" s="67"/>
      <c r="E126" s="68"/>
      <c r="F126" s="69"/>
      <c r="G126" s="66"/>
      <c r="H126" s="70"/>
      <c r="I126" s="71"/>
      <c r="J126" s="71"/>
      <c r="K126" s="34" t="s">
        <v>65</v>
      </c>
      <c r="L126" s="78">
        <v>235</v>
      </c>
      <c r="M126" s="78"/>
      <c r="N126" s="73"/>
      <c r="O126" s="80" t="s">
        <v>438</v>
      </c>
      <c r="P126" s="82">
        <v>43657.91491898148</v>
      </c>
      <c r="Q126" s="80" t="s">
        <v>519</v>
      </c>
      <c r="R126" s="84" t="s">
        <v>607</v>
      </c>
      <c r="S126" s="80" t="s">
        <v>665</v>
      </c>
      <c r="T126" s="80" t="s">
        <v>757</v>
      </c>
      <c r="U126" s="80"/>
      <c r="V126" s="84" t="s">
        <v>928</v>
      </c>
      <c r="W126" s="82">
        <v>43657.91491898148</v>
      </c>
      <c r="X126" s="86">
        <v>43657</v>
      </c>
      <c r="Y126" s="88" t="s">
        <v>1061</v>
      </c>
      <c r="Z126" s="84" t="s">
        <v>1261</v>
      </c>
      <c r="AA126" s="80"/>
      <c r="AB126" s="80"/>
      <c r="AC126" s="88" t="s">
        <v>1465</v>
      </c>
      <c r="AD126" s="80"/>
      <c r="AE126" s="80" t="b">
        <v>0</v>
      </c>
      <c r="AF126" s="80">
        <v>0</v>
      </c>
      <c r="AG126" s="88" t="s">
        <v>1557</v>
      </c>
      <c r="AH126" s="80" t="b">
        <v>0</v>
      </c>
      <c r="AI126" s="80" t="s">
        <v>1573</v>
      </c>
      <c r="AJ126" s="80"/>
      <c r="AK126" s="88" t="s">
        <v>1557</v>
      </c>
      <c r="AL126" s="80" t="b">
        <v>0</v>
      </c>
      <c r="AM126" s="80">
        <v>5</v>
      </c>
      <c r="AN126" s="88" t="s">
        <v>1506</v>
      </c>
      <c r="AO126" s="80" t="s">
        <v>1589</v>
      </c>
      <c r="AP126" s="80" t="b">
        <v>0</v>
      </c>
      <c r="AQ126" s="88" t="s">
        <v>1506</v>
      </c>
      <c r="AR126" s="80" t="s">
        <v>210</v>
      </c>
      <c r="AS126" s="80">
        <v>0</v>
      </c>
      <c r="AT126" s="80">
        <v>0</v>
      </c>
      <c r="AU126" s="80"/>
      <c r="AV126" s="80"/>
      <c r="AW126" s="80"/>
      <c r="AX126" s="80"/>
      <c r="AY126" s="80"/>
      <c r="AZ126" s="80"/>
      <c r="BA126" s="80"/>
      <c r="BB126" s="80"/>
      <c r="BC126">
        <v>9</v>
      </c>
      <c r="BD126" s="79" t="str">
        <f>REPLACE(INDEX(GroupVertices[Group],MATCH(Edges24[[#This Row],[Vertex 1]],GroupVertices[Vertex],0)),1,1,"")</f>
        <v>3</v>
      </c>
      <c r="BE126" s="79" t="str">
        <f>REPLACE(INDEX(GroupVertices[Group],MATCH(Edges24[[#This Row],[Vertex 2]],GroupVertices[Vertex],0)),1,1,"")</f>
        <v>3</v>
      </c>
      <c r="BF126" s="48">
        <v>0</v>
      </c>
      <c r="BG126" s="49">
        <v>0</v>
      </c>
      <c r="BH126" s="48">
        <v>0</v>
      </c>
      <c r="BI126" s="49">
        <v>0</v>
      </c>
      <c r="BJ126" s="48">
        <v>0</v>
      </c>
      <c r="BK126" s="49">
        <v>0</v>
      </c>
      <c r="BL126" s="48">
        <v>27</v>
      </c>
      <c r="BM126" s="49">
        <v>100</v>
      </c>
      <c r="BN126" s="48">
        <v>27</v>
      </c>
    </row>
    <row r="127" spans="1:66" ht="15">
      <c r="A127" s="65" t="s">
        <v>339</v>
      </c>
      <c r="B127" s="65" t="s">
        <v>343</v>
      </c>
      <c r="C127" s="66"/>
      <c r="D127" s="67"/>
      <c r="E127" s="68"/>
      <c r="F127" s="69"/>
      <c r="G127" s="66"/>
      <c r="H127" s="70"/>
      <c r="I127" s="71"/>
      <c r="J127" s="71"/>
      <c r="K127" s="34" t="s">
        <v>65</v>
      </c>
      <c r="L127" s="78">
        <v>236</v>
      </c>
      <c r="M127" s="78"/>
      <c r="N127" s="73"/>
      <c r="O127" s="80" t="s">
        <v>438</v>
      </c>
      <c r="P127" s="82">
        <v>43657.91501157408</v>
      </c>
      <c r="Q127" s="80" t="s">
        <v>521</v>
      </c>
      <c r="R127" s="84" t="s">
        <v>609</v>
      </c>
      <c r="S127" s="80" t="s">
        <v>666</v>
      </c>
      <c r="T127" s="80" t="s">
        <v>759</v>
      </c>
      <c r="U127" s="80"/>
      <c r="V127" s="84" t="s">
        <v>928</v>
      </c>
      <c r="W127" s="82">
        <v>43657.91501157408</v>
      </c>
      <c r="X127" s="86">
        <v>43657</v>
      </c>
      <c r="Y127" s="88" t="s">
        <v>1062</v>
      </c>
      <c r="Z127" s="84" t="s">
        <v>1262</v>
      </c>
      <c r="AA127" s="80"/>
      <c r="AB127" s="80"/>
      <c r="AC127" s="88" t="s">
        <v>1466</v>
      </c>
      <c r="AD127" s="80"/>
      <c r="AE127" s="80" t="b">
        <v>0</v>
      </c>
      <c r="AF127" s="80">
        <v>0</v>
      </c>
      <c r="AG127" s="88" t="s">
        <v>1557</v>
      </c>
      <c r="AH127" s="80" t="b">
        <v>0</v>
      </c>
      <c r="AI127" s="80" t="s">
        <v>1573</v>
      </c>
      <c r="AJ127" s="80"/>
      <c r="AK127" s="88" t="s">
        <v>1557</v>
      </c>
      <c r="AL127" s="80" t="b">
        <v>0</v>
      </c>
      <c r="AM127" s="80">
        <v>11</v>
      </c>
      <c r="AN127" s="88" t="s">
        <v>1495</v>
      </c>
      <c r="AO127" s="80" t="s">
        <v>1589</v>
      </c>
      <c r="AP127" s="80" t="b">
        <v>0</v>
      </c>
      <c r="AQ127" s="88" t="s">
        <v>1495</v>
      </c>
      <c r="AR127" s="80" t="s">
        <v>210</v>
      </c>
      <c r="AS127" s="80">
        <v>0</v>
      </c>
      <c r="AT127" s="80">
        <v>0</v>
      </c>
      <c r="AU127" s="80"/>
      <c r="AV127" s="80"/>
      <c r="AW127" s="80"/>
      <c r="AX127" s="80"/>
      <c r="AY127" s="80"/>
      <c r="AZ127" s="80"/>
      <c r="BA127" s="80"/>
      <c r="BB127" s="80"/>
      <c r="BC127">
        <v>9</v>
      </c>
      <c r="BD127" s="79" t="str">
        <f>REPLACE(INDEX(GroupVertices[Group],MATCH(Edges24[[#This Row],[Vertex 1]],GroupVertices[Vertex],0)),1,1,"")</f>
        <v>3</v>
      </c>
      <c r="BE127" s="79" t="str">
        <f>REPLACE(INDEX(GroupVertices[Group],MATCH(Edges24[[#This Row],[Vertex 2]],GroupVertices[Vertex],0)),1,1,"")</f>
        <v>3</v>
      </c>
      <c r="BF127" s="48"/>
      <c r="BG127" s="49"/>
      <c r="BH127" s="48"/>
      <c r="BI127" s="49"/>
      <c r="BJ127" s="48"/>
      <c r="BK127" s="49"/>
      <c r="BL127" s="48"/>
      <c r="BM127" s="49"/>
      <c r="BN127" s="48"/>
    </row>
    <row r="128" spans="1:66" ht="15">
      <c r="A128" s="65" t="s">
        <v>339</v>
      </c>
      <c r="B128" s="65" t="s">
        <v>343</v>
      </c>
      <c r="C128" s="66"/>
      <c r="D128" s="67"/>
      <c r="E128" s="68"/>
      <c r="F128" s="69"/>
      <c r="G128" s="66"/>
      <c r="H128" s="70"/>
      <c r="I128" s="71"/>
      <c r="J128" s="71"/>
      <c r="K128" s="34" t="s">
        <v>65</v>
      </c>
      <c r="L128" s="78">
        <v>238</v>
      </c>
      <c r="M128" s="78"/>
      <c r="N128" s="73"/>
      <c r="O128" s="80" t="s">
        <v>438</v>
      </c>
      <c r="P128" s="82">
        <v>43657.91504629629</v>
      </c>
      <c r="Q128" s="80" t="s">
        <v>488</v>
      </c>
      <c r="R128" s="84" t="s">
        <v>587</v>
      </c>
      <c r="S128" s="80" t="s">
        <v>656</v>
      </c>
      <c r="T128" s="80" t="s">
        <v>724</v>
      </c>
      <c r="U128" s="80"/>
      <c r="V128" s="84" t="s">
        <v>928</v>
      </c>
      <c r="W128" s="82">
        <v>43657.91504629629</v>
      </c>
      <c r="X128" s="86">
        <v>43657</v>
      </c>
      <c r="Y128" s="88" t="s">
        <v>1063</v>
      </c>
      <c r="Z128" s="84" t="s">
        <v>1263</v>
      </c>
      <c r="AA128" s="80"/>
      <c r="AB128" s="80"/>
      <c r="AC128" s="88" t="s">
        <v>1467</v>
      </c>
      <c r="AD128" s="80"/>
      <c r="AE128" s="80" t="b">
        <v>0</v>
      </c>
      <c r="AF128" s="80">
        <v>0</v>
      </c>
      <c r="AG128" s="88" t="s">
        <v>1557</v>
      </c>
      <c r="AH128" s="80" t="b">
        <v>0</v>
      </c>
      <c r="AI128" s="80" t="s">
        <v>1575</v>
      </c>
      <c r="AJ128" s="80"/>
      <c r="AK128" s="88" t="s">
        <v>1557</v>
      </c>
      <c r="AL128" s="80" t="b">
        <v>0</v>
      </c>
      <c r="AM128" s="80">
        <v>16</v>
      </c>
      <c r="AN128" s="88" t="s">
        <v>1503</v>
      </c>
      <c r="AO128" s="80" t="s">
        <v>1589</v>
      </c>
      <c r="AP128" s="80" t="b">
        <v>0</v>
      </c>
      <c r="AQ128" s="88" t="s">
        <v>1503</v>
      </c>
      <c r="AR128" s="80" t="s">
        <v>210</v>
      </c>
      <c r="AS128" s="80">
        <v>0</v>
      </c>
      <c r="AT128" s="80">
        <v>0</v>
      </c>
      <c r="AU128" s="80"/>
      <c r="AV128" s="80"/>
      <c r="AW128" s="80"/>
      <c r="AX128" s="80"/>
      <c r="AY128" s="80"/>
      <c r="AZ128" s="80"/>
      <c r="BA128" s="80"/>
      <c r="BB128" s="80"/>
      <c r="BC128">
        <v>9</v>
      </c>
      <c r="BD128" s="79" t="str">
        <f>REPLACE(INDEX(GroupVertices[Group],MATCH(Edges24[[#This Row],[Vertex 1]],GroupVertices[Vertex],0)),1,1,"")</f>
        <v>3</v>
      </c>
      <c r="BE128" s="79" t="str">
        <f>REPLACE(INDEX(GroupVertices[Group],MATCH(Edges24[[#This Row],[Vertex 2]],GroupVertices[Vertex],0)),1,1,"")</f>
        <v>3</v>
      </c>
      <c r="BF128" s="48">
        <v>0</v>
      </c>
      <c r="BG128" s="49">
        <v>0</v>
      </c>
      <c r="BH128" s="48">
        <v>0</v>
      </c>
      <c r="BI128" s="49">
        <v>0</v>
      </c>
      <c r="BJ128" s="48">
        <v>0</v>
      </c>
      <c r="BK128" s="49">
        <v>0</v>
      </c>
      <c r="BL128" s="48">
        <v>21</v>
      </c>
      <c r="BM128" s="49">
        <v>100</v>
      </c>
      <c r="BN128" s="48">
        <v>21</v>
      </c>
    </row>
    <row r="129" spans="1:66" ht="15">
      <c r="A129" s="65" t="s">
        <v>339</v>
      </c>
      <c r="B129" s="65" t="s">
        <v>343</v>
      </c>
      <c r="C129" s="66"/>
      <c r="D129" s="67"/>
      <c r="E129" s="68"/>
      <c r="F129" s="69"/>
      <c r="G129" s="66"/>
      <c r="H129" s="70"/>
      <c r="I129" s="71"/>
      <c r="J129" s="71"/>
      <c r="K129" s="34" t="s">
        <v>65</v>
      </c>
      <c r="L129" s="78">
        <v>239</v>
      </c>
      <c r="M129" s="78"/>
      <c r="N129" s="73"/>
      <c r="O129" s="80" t="s">
        <v>438</v>
      </c>
      <c r="P129" s="82">
        <v>43657.91505787037</v>
      </c>
      <c r="Q129" s="80" t="s">
        <v>462</v>
      </c>
      <c r="R129" s="84" t="s">
        <v>570</v>
      </c>
      <c r="S129" s="80" t="s">
        <v>646</v>
      </c>
      <c r="T129" s="80"/>
      <c r="U129" s="80"/>
      <c r="V129" s="84" t="s">
        <v>928</v>
      </c>
      <c r="W129" s="82">
        <v>43657.91505787037</v>
      </c>
      <c r="X129" s="86">
        <v>43657</v>
      </c>
      <c r="Y129" s="88" t="s">
        <v>1064</v>
      </c>
      <c r="Z129" s="84" t="s">
        <v>1264</v>
      </c>
      <c r="AA129" s="80"/>
      <c r="AB129" s="80"/>
      <c r="AC129" s="88" t="s">
        <v>1468</v>
      </c>
      <c r="AD129" s="80"/>
      <c r="AE129" s="80" t="b">
        <v>0</v>
      </c>
      <c r="AF129" s="80">
        <v>0</v>
      </c>
      <c r="AG129" s="88" t="s">
        <v>1557</v>
      </c>
      <c r="AH129" s="80" t="b">
        <v>0</v>
      </c>
      <c r="AI129" s="80" t="s">
        <v>1573</v>
      </c>
      <c r="AJ129" s="80"/>
      <c r="AK129" s="88" t="s">
        <v>1557</v>
      </c>
      <c r="AL129" s="80" t="b">
        <v>0</v>
      </c>
      <c r="AM129" s="80">
        <v>8</v>
      </c>
      <c r="AN129" s="88" t="s">
        <v>1493</v>
      </c>
      <c r="AO129" s="80" t="s">
        <v>1589</v>
      </c>
      <c r="AP129" s="80" t="b">
        <v>0</v>
      </c>
      <c r="AQ129" s="88" t="s">
        <v>1493</v>
      </c>
      <c r="AR129" s="80" t="s">
        <v>210</v>
      </c>
      <c r="AS129" s="80">
        <v>0</v>
      </c>
      <c r="AT129" s="80">
        <v>0</v>
      </c>
      <c r="AU129" s="80"/>
      <c r="AV129" s="80"/>
      <c r="AW129" s="80"/>
      <c r="AX129" s="80"/>
      <c r="AY129" s="80"/>
      <c r="AZ129" s="80"/>
      <c r="BA129" s="80"/>
      <c r="BB129" s="80"/>
      <c r="BC129">
        <v>9</v>
      </c>
      <c r="BD129" s="79" t="str">
        <f>REPLACE(INDEX(GroupVertices[Group],MATCH(Edges24[[#This Row],[Vertex 1]],GroupVertices[Vertex],0)),1,1,"")</f>
        <v>3</v>
      </c>
      <c r="BE129" s="79" t="str">
        <f>REPLACE(INDEX(GroupVertices[Group],MATCH(Edges24[[#This Row],[Vertex 2]],GroupVertices[Vertex],0)),1,1,"")</f>
        <v>3</v>
      </c>
      <c r="BF129" s="48"/>
      <c r="BG129" s="49"/>
      <c r="BH129" s="48"/>
      <c r="BI129" s="49"/>
      <c r="BJ129" s="48"/>
      <c r="BK129" s="49"/>
      <c r="BL129" s="48"/>
      <c r="BM129" s="49"/>
      <c r="BN129" s="48"/>
    </row>
    <row r="130" spans="1:66" ht="15">
      <c r="A130" s="65" t="s">
        <v>339</v>
      </c>
      <c r="B130" s="65" t="s">
        <v>343</v>
      </c>
      <c r="C130" s="66"/>
      <c r="D130" s="67"/>
      <c r="E130" s="68"/>
      <c r="F130" s="69"/>
      <c r="G130" s="66"/>
      <c r="H130" s="70"/>
      <c r="I130" s="71"/>
      <c r="J130" s="71"/>
      <c r="K130" s="34" t="s">
        <v>65</v>
      </c>
      <c r="L130" s="78">
        <v>241</v>
      </c>
      <c r="M130" s="78"/>
      <c r="N130" s="73"/>
      <c r="O130" s="80" t="s">
        <v>438</v>
      </c>
      <c r="P130" s="82">
        <v>43657.91517361111</v>
      </c>
      <c r="Q130" s="80" t="s">
        <v>455</v>
      </c>
      <c r="R130" s="84" t="s">
        <v>564</v>
      </c>
      <c r="S130" s="80" t="s">
        <v>641</v>
      </c>
      <c r="T130" s="80" t="s">
        <v>692</v>
      </c>
      <c r="U130" s="80"/>
      <c r="V130" s="84" t="s">
        <v>928</v>
      </c>
      <c r="W130" s="82">
        <v>43657.91517361111</v>
      </c>
      <c r="X130" s="86">
        <v>43657</v>
      </c>
      <c r="Y130" s="88" t="s">
        <v>1065</v>
      </c>
      <c r="Z130" s="84" t="s">
        <v>1265</v>
      </c>
      <c r="AA130" s="80"/>
      <c r="AB130" s="80"/>
      <c r="AC130" s="88" t="s">
        <v>1469</v>
      </c>
      <c r="AD130" s="80"/>
      <c r="AE130" s="80" t="b">
        <v>0</v>
      </c>
      <c r="AF130" s="80">
        <v>0</v>
      </c>
      <c r="AG130" s="88" t="s">
        <v>1557</v>
      </c>
      <c r="AH130" s="80" t="b">
        <v>0</v>
      </c>
      <c r="AI130" s="80" t="s">
        <v>1575</v>
      </c>
      <c r="AJ130" s="80"/>
      <c r="AK130" s="88" t="s">
        <v>1557</v>
      </c>
      <c r="AL130" s="80" t="b">
        <v>0</v>
      </c>
      <c r="AM130" s="80">
        <v>5</v>
      </c>
      <c r="AN130" s="88" t="s">
        <v>1509</v>
      </c>
      <c r="AO130" s="80" t="s">
        <v>1589</v>
      </c>
      <c r="AP130" s="80" t="b">
        <v>0</v>
      </c>
      <c r="AQ130" s="88" t="s">
        <v>1509</v>
      </c>
      <c r="AR130" s="80" t="s">
        <v>210</v>
      </c>
      <c r="AS130" s="80">
        <v>0</v>
      </c>
      <c r="AT130" s="80">
        <v>0</v>
      </c>
      <c r="AU130" s="80"/>
      <c r="AV130" s="80"/>
      <c r="AW130" s="80"/>
      <c r="AX130" s="80"/>
      <c r="AY130" s="80"/>
      <c r="AZ130" s="80"/>
      <c r="BA130" s="80"/>
      <c r="BB130" s="80"/>
      <c r="BC130">
        <v>9</v>
      </c>
      <c r="BD130" s="79" t="str">
        <f>REPLACE(INDEX(GroupVertices[Group],MATCH(Edges24[[#This Row],[Vertex 1]],GroupVertices[Vertex],0)),1,1,"")</f>
        <v>3</v>
      </c>
      <c r="BE130" s="79" t="str">
        <f>REPLACE(INDEX(GroupVertices[Group],MATCH(Edges24[[#This Row],[Vertex 2]],GroupVertices[Vertex],0)),1,1,"")</f>
        <v>3</v>
      </c>
      <c r="BF130" s="48">
        <v>0</v>
      </c>
      <c r="BG130" s="49">
        <v>0</v>
      </c>
      <c r="BH130" s="48">
        <v>1</v>
      </c>
      <c r="BI130" s="49">
        <v>4.761904761904762</v>
      </c>
      <c r="BJ130" s="48">
        <v>0</v>
      </c>
      <c r="BK130" s="49">
        <v>0</v>
      </c>
      <c r="BL130" s="48">
        <v>20</v>
      </c>
      <c r="BM130" s="49">
        <v>95.23809523809524</v>
      </c>
      <c r="BN130" s="48">
        <v>21</v>
      </c>
    </row>
    <row r="131" spans="1:66" ht="15">
      <c r="A131" s="65" t="s">
        <v>339</v>
      </c>
      <c r="B131" s="65" t="s">
        <v>343</v>
      </c>
      <c r="C131" s="66"/>
      <c r="D131" s="67"/>
      <c r="E131" s="68"/>
      <c r="F131" s="69"/>
      <c r="G131" s="66"/>
      <c r="H131" s="70"/>
      <c r="I131" s="71"/>
      <c r="J131" s="71"/>
      <c r="K131" s="34" t="s">
        <v>65</v>
      </c>
      <c r="L131" s="78">
        <v>242</v>
      </c>
      <c r="M131" s="78"/>
      <c r="N131" s="73"/>
      <c r="O131" s="80" t="s">
        <v>438</v>
      </c>
      <c r="P131" s="82">
        <v>43657.91520833333</v>
      </c>
      <c r="Q131" s="80" t="s">
        <v>456</v>
      </c>
      <c r="R131" s="84" t="s">
        <v>565</v>
      </c>
      <c r="S131" s="80" t="s">
        <v>642</v>
      </c>
      <c r="T131" s="80" t="s">
        <v>693</v>
      </c>
      <c r="U131" s="80"/>
      <c r="V131" s="84" t="s">
        <v>928</v>
      </c>
      <c r="W131" s="82">
        <v>43657.91520833333</v>
      </c>
      <c r="X131" s="86">
        <v>43657</v>
      </c>
      <c r="Y131" s="88" t="s">
        <v>1066</v>
      </c>
      <c r="Z131" s="84" t="s">
        <v>1266</v>
      </c>
      <c r="AA131" s="80"/>
      <c r="AB131" s="80"/>
      <c r="AC131" s="88" t="s">
        <v>1470</v>
      </c>
      <c r="AD131" s="80"/>
      <c r="AE131" s="80" t="b">
        <v>0</v>
      </c>
      <c r="AF131" s="80">
        <v>0</v>
      </c>
      <c r="AG131" s="88" t="s">
        <v>1557</v>
      </c>
      <c r="AH131" s="80" t="b">
        <v>0</v>
      </c>
      <c r="AI131" s="80" t="s">
        <v>1575</v>
      </c>
      <c r="AJ131" s="80"/>
      <c r="AK131" s="88" t="s">
        <v>1557</v>
      </c>
      <c r="AL131" s="80" t="b">
        <v>0</v>
      </c>
      <c r="AM131" s="80">
        <v>6</v>
      </c>
      <c r="AN131" s="88" t="s">
        <v>1508</v>
      </c>
      <c r="AO131" s="80" t="s">
        <v>1589</v>
      </c>
      <c r="AP131" s="80" t="b">
        <v>0</v>
      </c>
      <c r="AQ131" s="88" t="s">
        <v>1508</v>
      </c>
      <c r="AR131" s="80" t="s">
        <v>210</v>
      </c>
      <c r="AS131" s="80">
        <v>0</v>
      </c>
      <c r="AT131" s="80">
        <v>0</v>
      </c>
      <c r="AU131" s="80"/>
      <c r="AV131" s="80"/>
      <c r="AW131" s="80"/>
      <c r="AX131" s="80"/>
      <c r="AY131" s="80"/>
      <c r="AZ131" s="80"/>
      <c r="BA131" s="80"/>
      <c r="BB131" s="80"/>
      <c r="BC131">
        <v>9</v>
      </c>
      <c r="BD131" s="79" t="str">
        <f>REPLACE(INDEX(GroupVertices[Group],MATCH(Edges24[[#This Row],[Vertex 1]],GroupVertices[Vertex],0)),1,1,"")</f>
        <v>3</v>
      </c>
      <c r="BE131" s="79" t="str">
        <f>REPLACE(INDEX(GroupVertices[Group],MATCH(Edges24[[#This Row],[Vertex 2]],GroupVertices[Vertex],0)),1,1,"")</f>
        <v>3</v>
      </c>
      <c r="BF131" s="48">
        <v>0</v>
      </c>
      <c r="BG131" s="49">
        <v>0</v>
      </c>
      <c r="BH131" s="48">
        <v>1</v>
      </c>
      <c r="BI131" s="49">
        <v>4.761904761904762</v>
      </c>
      <c r="BJ131" s="48">
        <v>0</v>
      </c>
      <c r="BK131" s="49">
        <v>0</v>
      </c>
      <c r="BL131" s="48">
        <v>20</v>
      </c>
      <c r="BM131" s="49">
        <v>95.23809523809524</v>
      </c>
      <c r="BN131" s="48">
        <v>21</v>
      </c>
    </row>
    <row r="132" spans="1:66" ht="15">
      <c r="A132" s="65" t="s">
        <v>339</v>
      </c>
      <c r="B132" s="65" t="s">
        <v>343</v>
      </c>
      <c r="C132" s="66"/>
      <c r="D132" s="67"/>
      <c r="E132" s="68"/>
      <c r="F132" s="69"/>
      <c r="G132" s="66"/>
      <c r="H132" s="70"/>
      <c r="I132" s="71"/>
      <c r="J132" s="71"/>
      <c r="K132" s="34" t="s">
        <v>65</v>
      </c>
      <c r="L132" s="78">
        <v>243</v>
      </c>
      <c r="M132" s="78"/>
      <c r="N132" s="73"/>
      <c r="O132" s="80" t="s">
        <v>438</v>
      </c>
      <c r="P132" s="82">
        <v>43657.915243055555</v>
      </c>
      <c r="Q132" s="80" t="s">
        <v>454</v>
      </c>
      <c r="R132" s="84" t="s">
        <v>563</v>
      </c>
      <c r="S132" s="80" t="s">
        <v>640</v>
      </c>
      <c r="T132" s="80" t="s">
        <v>691</v>
      </c>
      <c r="U132" s="80"/>
      <c r="V132" s="84" t="s">
        <v>928</v>
      </c>
      <c r="W132" s="82">
        <v>43657.915243055555</v>
      </c>
      <c r="X132" s="86">
        <v>43657</v>
      </c>
      <c r="Y132" s="88" t="s">
        <v>1067</v>
      </c>
      <c r="Z132" s="84" t="s">
        <v>1267</v>
      </c>
      <c r="AA132" s="80"/>
      <c r="AB132" s="80"/>
      <c r="AC132" s="88" t="s">
        <v>1471</v>
      </c>
      <c r="AD132" s="80"/>
      <c r="AE132" s="80" t="b">
        <v>0</v>
      </c>
      <c r="AF132" s="80">
        <v>0</v>
      </c>
      <c r="AG132" s="88" t="s">
        <v>1557</v>
      </c>
      <c r="AH132" s="80" t="b">
        <v>0</v>
      </c>
      <c r="AI132" s="80" t="s">
        <v>1573</v>
      </c>
      <c r="AJ132" s="80"/>
      <c r="AK132" s="88" t="s">
        <v>1557</v>
      </c>
      <c r="AL132" s="80" t="b">
        <v>0</v>
      </c>
      <c r="AM132" s="80">
        <v>5</v>
      </c>
      <c r="AN132" s="88" t="s">
        <v>1507</v>
      </c>
      <c r="AO132" s="80" t="s">
        <v>1589</v>
      </c>
      <c r="AP132" s="80" t="b">
        <v>0</v>
      </c>
      <c r="AQ132" s="88" t="s">
        <v>1507</v>
      </c>
      <c r="AR132" s="80" t="s">
        <v>210</v>
      </c>
      <c r="AS132" s="80">
        <v>0</v>
      </c>
      <c r="AT132" s="80">
        <v>0</v>
      </c>
      <c r="AU132" s="80"/>
      <c r="AV132" s="80"/>
      <c r="AW132" s="80"/>
      <c r="AX132" s="80"/>
      <c r="AY132" s="80"/>
      <c r="AZ132" s="80"/>
      <c r="BA132" s="80"/>
      <c r="BB132" s="80"/>
      <c r="BC132">
        <v>9</v>
      </c>
      <c r="BD132" s="79" t="str">
        <f>REPLACE(INDEX(GroupVertices[Group],MATCH(Edges24[[#This Row],[Vertex 1]],GroupVertices[Vertex],0)),1,1,"")</f>
        <v>3</v>
      </c>
      <c r="BE132" s="79" t="str">
        <f>REPLACE(INDEX(GroupVertices[Group],MATCH(Edges24[[#This Row],[Vertex 2]],GroupVertices[Vertex],0)),1,1,"")</f>
        <v>3</v>
      </c>
      <c r="BF132" s="48">
        <v>0</v>
      </c>
      <c r="BG132" s="49">
        <v>0</v>
      </c>
      <c r="BH132" s="48">
        <v>0</v>
      </c>
      <c r="BI132" s="49">
        <v>0</v>
      </c>
      <c r="BJ132" s="48">
        <v>0</v>
      </c>
      <c r="BK132" s="49">
        <v>0</v>
      </c>
      <c r="BL132" s="48">
        <v>24</v>
      </c>
      <c r="BM132" s="49">
        <v>100</v>
      </c>
      <c r="BN132" s="48">
        <v>24</v>
      </c>
    </row>
    <row r="133" spans="1:66" ht="15">
      <c r="A133" s="65" t="s">
        <v>339</v>
      </c>
      <c r="B133" s="65" t="s">
        <v>343</v>
      </c>
      <c r="C133" s="66"/>
      <c r="D133" s="67"/>
      <c r="E133" s="68"/>
      <c r="F133" s="69"/>
      <c r="G133" s="66"/>
      <c r="H133" s="70"/>
      <c r="I133" s="71"/>
      <c r="J133" s="71"/>
      <c r="K133" s="34" t="s">
        <v>65</v>
      </c>
      <c r="L133" s="78">
        <v>244</v>
      </c>
      <c r="M133" s="78"/>
      <c r="N133" s="73"/>
      <c r="O133" s="80" t="s">
        <v>438</v>
      </c>
      <c r="P133" s="82">
        <v>43657.91543981482</v>
      </c>
      <c r="Q133" s="80" t="s">
        <v>520</v>
      </c>
      <c r="R133" s="84" t="s">
        <v>608</v>
      </c>
      <c r="S133" s="80" t="s">
        <v>643</v>
      </c>
      <c r="T133" s="80" t="s">
        <v>758</v>
      </c>
      <c r="U133" s="80"/>
      <c r="V133" s="84" t="s">
        <v>928</v>
      </c>
      <c r="W133" s="82">
        <v>43657.91543981482</v>
      </c>
      <c r="X133" s="86">
        <v>43657</v>
      </c>
      <c r="Y133" s="88" t="s">
        <v>1068</v>
      </c>
      <c r="Z133" s="84" t="s">
        <v>1268</v>
      </c>
      <c r="AA133" s="80"/>
      <c r="AB133" s="80"/>
      <c r="AC133" s="88" t="s">
        <v>1472</v>
      </c>
      <c r="AD133" s="80"/>
      <c r="AE133" s="80" t="b">
        <v>0</v>
      </c>
      <c r="AF133" s="80">
        <v>0</v>
      </c>
      <c r="AG133" s="88" t="s">
        <v>1557</v>
      </c>
      <c r="AH133" s="80" t="b">
        <v>0</v>
      </c>
      <c r="AI133" s="80" t="s">
        <v>1573</v>
      </c>
      <c r="AJ133" s="80"/>
      <c r="AK133" s="88" t="s">
        <v>1557</v>
      </c>
      <c r="AL133" s="80" t="b">
        <v>0</v>
      </c>
      <c r="AM133" s="80">
        <v>7</v>
      </c>
      <c r="AN133" s="88" t="s">
        <v>1504</v>
      </c>
      <c r="AO133" s="80" t="s">
        <v>1589</v>
      </c>
      <c r="AP133" s="80" t="b">
        <v>0</v>
      </c>
      <c r="AQ133" s="88" t="s">
        <v>1504</v>
      </c>
      <c r="AR133" s="80" t="s">
        <v>210</v>
      </c>
      <c r="AS133" s="80">
        <v>0</v>
      </c>
      <c r="AT133" s="80">
        <v>0</v>
      </c>
      <c r="AU133" s="80"/>
      <c r="AV133" s="80"/>
      <c r="AW133" s="80"/>
      <c r="AX133" s="80"/>
      <c r="AY133" s="80"/>
      <c r="AZ133" s="80"/>
      <c r="BA133" s="80"/>
      <c r="BB133" s="80"/>
      <c r="BC133">
        <v>9</v>
      </c>
      <c r="BD133" s="79" t="str">
        <f>REPLACE(INDEX(GroupVertices[Group],MATCH(Edges24[[#This Row],[Vertex 1]],GroupVertices[Vertex],0)),1,1,"")</f>
        <v>3</v>
      </c>
      <c r="BE133" s="79" t="str">
        <f>REPLACE(INDEX(GroupVertices[Group],MATCH(Edges24[[#This Row],[Vertex 2]],GroupVertices[Vertex],0)),1,1,"")</f>
        <v>3</v>
      </c>
      <c r="BF133" s="48">
        <v>0</v>
      </c>
      <c r="BG133" s="49">
        <v>0</v>
      </c>
      <c r="BH133" s="48">
        <v>0</v>
      </c>
      <c r="BI133" s="49">
        <v>0</v>
      </c>
      <c r="BJ133" s="48">
        <v>0</v>
      </c>
      <c r="BK133" s="49">
        <v>0</v>
      </c>
      <c r="BL133" s="48">
        <v>29</v>
      </c>
      <c r="BM133" s="49">
        <v>100</v>
      </c>
      <c r="BN133" s="48">
        <v>29</v>
      </c>
    </row>
    <row r="134" spans="1:66" ht="15">
      <c r="A134" s="65" t="s">
        <v>339</v>
      </c>
      <c r="B134" s="65" t="s">
        <v>340</v>
      </c>
      <c r="C134" s="66"/>
      <c r="D134" s="67"/>
      <c r="E134" s="68"/>
      <c r="F134" s="69"/>
      <c r="G134" s="66"/>
      <c r="H134" s="70"/>
      <c r="I134" s="71"/>
      <c r="J134" s="71"/>
      <c r="K134" s="34" t="s">
        <v>65</v>
      </c>
      <c r="L134" s="78">
        <v>245</v>
      </c>
      <c r="M134" s="78"/>
      <c r="N134" s="73"/>
      <c r="O134" s="80" t="s">
        <v>438</v>
      </c>
      <c r="P134" s="82">
        <v>43657.91615740741</v>
      </c>
      <c r="Q134" s="80" t="s">
        <v>523</v>
      </c>
      <c r="R134" s="84" t="s">
        <v>611</v>
      </c>
      <c r="S134" s="80" t="s">
        <v>668</v>
      </c>
      <c r="T134" s="80" t="s">
        <v>762</v>
      </c>
      <c r="U134" s="80"/>
      <c r="V134" s="84" t="s">
        <v>928</v>
      </c>
      <c r="W134" s="82">
        <v>43657.91615740741</v>
      </c>
      <c r="X134" s="86">
        <v>43657</v>
      </c>
      <c r="Y134" s="88" t="s">
        <v>1069</v>
      </c>
      <c r="Z134" s="84" t="s">
        <v>1269</v>
      </c>
      <c r="AA134" s="80"/>
      <c r="AB134" s="80"/>
      <c r="AC134" s="88" t="s">
        <v>1473</v>
      </c>
      <c r="AD134" s="80"/>
      <c r="AE134" s="80" t="b">
        <v>0</v>
      </c>
      <c r="AF134" s="80">
        <v>0</v>
      </c>
      <c r="AG134" s="88" t="s">
        <v>1557</v>
      </c>
      <c r="AH134" s="80" t="b">
        <v>0</v>
      </c>
      <c r="AI134" s="80" t="s">
        <v>1573</v>
      </c>
      <c r="AJ134" s="80"/>
      <c r="AK134" s="88" t="s">
        <v>1557</v>
      </c>
      <c r="AL134" s="80" t="b">
        <v>0</v>
      </c>
      <c r="AM134" s="80">
        <v>39</v>
      </c>
      <c r="AN134" s="88" t="s">
        <v>1474</v>
      </c>
      <c r="AO134" s="80" t="s">
        <v>1589</v>
      </c>
      <c r="AP134" s="80" t="b">
        <v>0</v>
      </c>
      <c r="AQ134" s="88" t="s">
        <v>1474</v>
      </c>
      <c r="AR134" s="80" t="s">
        <v>210</v>
      </c>
      <c r="AS134" s="80">
        <v>0</v>
      </c>
      <c r="AT134" s="80">
        <v>0</v>
      </c>
      <c r="AU134" s="80"/>
      <c r="AV134" s="80"/>
      <c r="AW134" s="80"/>
      <c r="AX134" s="80"/>
      <c r="AY134" s="80"/>
      <c r="AZ134" s="80"/>
      <c r="BA134" s="80"/>
      <c r="BB134" s="80"/>
      <c r="BC134">
        <v>1</v>
      </c>
      <c r="BD134" s="79" t="str">
        <f>REPLACE(INDEX(GroupVertices[Group],MATCH(Edges24[[#This Row],[Vertex 1]],GroupVertices[Vertex],0)),1,1,"")</f>
        <v>3</v>
      </c>
      <c r="BE134" s="79" t="str">
        <f>REPLACE(INDEX(GroupVertices[Group],MATCH(Edges24[[#This Row],[Vertex 2]],GroupVertices[Vertex],0)),1,1,"")</f>
        <v>3</v>
      </c>
      <c r="BF134" s="48">
        <v>1</v>
      </c>
      <c r="BG134" s="49">
        <v>3.7037037037037037</v>
      </c>
      <c r="BH134" s="48">
        <v>0</v>
      </c>
      <c r="BI134" s="49">
        <v>0</v>
      </c>
      <c r="BJ134" s="48">
        <v>0</v>
      </c>
      <c r="BK134" s="49">
        <v>0</v>
      </c>
      <c r="BL134" s="48">
        <v>26</v>
      </c>
      <c r="BM134" s="49">
        <v>96.29629629629629</v>
      </c>
      <c r="BN134" s="48">
        <v>27</v>
      </c>
    </row>
    <row r="135" spans="1:66" ht="15">
      <c r="A135" s="65" t="s">
        <v>340</v>
      </c>
      <c r="B135" s="65" t="s">
        <v>340</v>
      </c>
      <c r="C135" s="66"/>
      <c r="D135" s="67"/>
      <c r="E135" s="68"/>
      <c r="F135" s="69"/>
      <c r="G135" s="66"/>
      <c r="H135" s="70"/>
      <c r="I135" s="71"/>
      <c r="J135" s="71"/>
      <c r="K135" s="34" t="s">
        <v>65</v>
      </c>
      <c r="L135" s="78">
        <v>246</v>
      </c>
      <c r="M135" s="78"/>
      <c r="N135" s="73"/>
      <c r="O135" s="80" t="s">
        <v>210</v>
      </c>
      <c r="P135" s="82">
        <v>43346.576527777775</v>
      </c>
      <c r="Q135" s="80" t="s">
        <v>523</v>
      </c>
      <c r="R135" s="84" t="s">
        <v>611</v>
      </c>
      <c r="S135" s="80" t="s">
        <v>668</v>
      </c>
      <c r="T135" s="80" t="s">
        <v>763</v>
      </c>
      <c r="U135" s="84" t="s">
        <v>838</v>
      </c>
      <c r="V135" s="84" t="s">
        <v>838</v>
      </c>
      <c r="W135" s="82">
        <v>43346.576527777775</v>
      </c>
      <c r="X135" s="86">
        <v>43346</v>
      </c>
      <c r="Y135" s="88" t="s">
        <v>1070</v>
      </c>
      <c r="Z135" s="84" t="s">
        <v>1270</v>
      </c>
      <c r="AA135" s="80"/>
      <c r="AB135" s="80"/>
      <c r="AC135" s="88" t="s">
        <v>1474</v>
      </c>
      <c r="AD135" s="80"/>
      <c r="AE135" s="80" t="b">
        <v>0</v>
      </c>
      <c r="AF135" s="80">
        <v>67</v>
      </c>
      <c r="AG135" s="88" t="s">
        <v>1557</v>
      </c>
      <c r="AH135" s="80" t="b">
        <v>0</v>
      </c>
      <c r="AI135" s="80" t="s">
        <v>1573</v>
      </c>
      <c r="AJ135" s="80"/>
      <c r="AK135" s="88" t="s">
        <v>1557</v>
      </c>
      <c r="AL135" s="80" t="b">
        <v>0</v>
      </c>
      <c r="AM135" s="80">
        <v>39</v>
      </c>
      <c r="AN135" s="88" t="s">
        <v>1557</v>
      </c>
      <c r="AO135" s="80" t="s">
        <v>1589</v>
      </c>
      <c r="AP135" s="80" t="b">
        <v>0</v>
      </c>
      <c r="AQ135" s="88" t="s">
        <v>1474</v>
      </c>
      <c r="AR135" s="80" t="s">
        <v>438</v>
      </c>
      <c r="AS135" s="80">
        <v>0</v>
      </c>
      <c r="AT135" s="80">
        <v>0</v>
      </c>
      <c r="AU135" s="80"/>
      <c r="AV135" s="80"/>
      <c r="AW135" s="80"/>
      <c r="AX135" s="80"/>
      <c r="AY135" s="80"/>
      <c r="AZ135" s="80"/>
      <c r="BA135" s="80"/>
      <c r="BB135" s="80"/>
      <c r="BC135">
        <v>2</v>
      </c>
      <c r="BD135" s="79" t="str">
        <f>REPLACE(INDEX(GroupVertices[Group],MATCH(Edges24[[#This Row],[Vertex 1]],GroupVertices[Vertex],0)),1,1,"")</f>
        <v>3</v>
      </c>
      <c r="BE135" s="79" t="str">
        <f>REPLACE(INDEX(GroupVertices[Group],MATCH(Edges24[[#This Row],[Vertex 2]],GroupVertices[Vertex],0)),1,1,"")</f>
        <v>3</v>
      </c>
      <c r="BF135" s="48">
        <v>1</v>
      </c>
      <c r="BG135" s="49">
        <v>3.7037037037037037</v>
      </c>
      <c r="BH135" s="48">
        <v>0</v>
      </c>
      <c r="BI135" s="49">
        <v>0</v>
      </c>
      <c r="BJ135" s="48">
        <v>0</v>
      </c>
      <c r="BK135" s="49">
        <v>0</v>
      </c>
      <c r="BL135" s="48">
        <v>26</v>
      </c>
      <c r="BM135" s="49">
        <v>96.29629629629629</v>
      </c>
      <c r="BN135" s="48">
        <v>27</v>
      </c>
    </row>
    <row r="136" spans="1:66" ht="15">
      <c r="A136" s="65" t="s">
        <v>340</v>
      </c>
      <c r="B136" s="65" t="s">
        <v>343</v>
      </c>
      <c r="C136" s="66"/>
      <c r="D136" s="67"/>
      <c r="E136" s="68"/>
      <c r="F136" s="69"/>
      <c r="G136" s="66"/>
      <c r="H136" s="70"/>
      <c r="I136" s="71"/>
      <c r="J136" s="71"/>
      <c r="K136" s="34" t="s">
        <v>65</v>
      </c>
      <c r="L136" s="78">
        <v>247</v>
      </c>
      <c r="M136" s="78"/>
      <c r="N136" s="73"/>
      <c r="O136" s="80" t="s">
        <v>438</v>
      </c>
      <c r="P136" s="82">
        <v>43650.24859953704</v>
      </c>
      <c r="Q136" s="80" t="s">
        <v>456</v>
      </c>
      <c r="R136" s="84" t="s">
        <v>565</v>
      </c>
      <c r="S136" s="80" t="s">
        <v>642</v>
      </c>
      <c r="T136" s="80" t="s">
        <v>693</v>
      </c>
      <c r="U136" s="80"/>
      <c r="V136" s="84" t="s">
        <v>929</v>
      </c>
      <c r="W136" s="82">
        <v>43650.24859953704</v>
      </c>
      <c r="X136" s="86">
        <v>43650</v>
      </c>
      <c r="Y136" s="88" t="s">
        <v>1071</v>
      </c>
      <c r="Z136" s="84" t="s">
        <v>1271</v>
      </c>
      <c r="AA136" s="80"/>
      <c r="AB136" s="80"/>
      <c r="AC136" s="88" t="s">
        <v>1475</v>
      </c>
      <c r="AD136" s="80"/>
      <c r="AE136" s="80" t="b">
        <v>0</v>
      </c>
      <c r="AF136" s="80">
        <v>0</v>
      </c>
      <c r="AG136" s="88" t="s">
        <v>1557</v>
      </c>
      <c r="AH136" s="80" t="b">
        <v>0</v>
      </c>
      <c r="AI136" s="80" t="s">
        <v>1575</v>
      </c>
      <c r="AJ136" s="80"/>
      <c r="AK136" s="88" t="s">
        <v>1557</v>
      </c>
      <c r="AL136" s="80" t="b">
        <v>0</v>
      </c>
      <c r="AM136" s="80">
        <v>6</v>
      </c>
      <c r="AN136" s="88" t="s">
        <v>1508</v>
      </c>
      <c r="AO136" s="80" t="s">
        <v>1589</v>
      </c>
      <c r="AP136" s="80" t="b">
        <v>0</v>
      </c>
      <c r="AQ136" s="88" t="s">
        <v>1508</v>
      </c>
      <c r="AR136" s="80" t="s">
        <v>210</v>
      </c>
      <c r="AS136" s="80">
        <v>0</v>
      </c>
      <c r="AT136" s="80">
        <v>0</v>
      </c>
      <c r="AU136" s="80"/>
      <c r="AV136" s="80"/>
      <c r="AW136" s="80"/>
      <c r="AX136" s="80"/>
      <c r="AY136" s="80"/>
      <c r="AZ136" s="80"/>
      <c r="BA136" s="80"/>
      <c r="BB136" s="80"/>
      <c r="BC136">
        <v>4</v>
      </c>
      <c r="BD136" s="79" t="str">
        <f>REPLACE(INDEX(GroupVertices[Group],MATCH(Edges24[[#This Row],[Vertex 1]],GroupVertices[Vertex],0)),1,1,"")</f>
        <v>3</v>
      </c>
      <c r="BE136" s="79" t="str">
        <f>REPLACE(INDEX(GroupVertices[Group],MATCH(Edges24[[#This Row],[Vertex 2]],GroupVertices[Vertex],0)),1,1,"")</f>
        <v>3</v>
      </c>
      <c r="BF136" s="48">
        <v>0</v>
      </c>
      <c r="BG136" s="49">
        <v>0</v>
      </c>
      <c r="BH136" s="48">
        <v>1</v>
      </c>
      <c r="BI136" s="49">
        <v>4.761904761904762</v>
      </c>
      <c r="BJ136" s="48">
        <v>0</v>
      </c>
      <c r="BK136" s="49">
        <v>0</v>
      </c>
      <c r="BL136" s="48">
        <v>20</v>
      </c>
      <c r="BM136" s="49">
        <v>95.23809523809524</v>
      </c>
      <c r="BN136" s="48">
        <v>21</v>
      </c>
    </row>
    <row r="137" spans="1:66" ht="15">
      <c r="A137" s="65" t="s">
        <v>340</v>
      </c>
      <c r="B137" s="65" t="s">
        <v>343</v>
      </c>
      <c r="C137" s="66"/>
      <c r="D137" s="67"/>
      <c r="E137" s="68"/>
      <c r="F137" s="69"/>
      <c r="G137" s="66"/>
      <c r="H137" s="70"/>
      <c r="I137" s="71"/>
      <c r="J137" s="71"/>
      <c r="K137" s="34" t="s">
        <v>65</v>
      </c>
      <c r="L137" s="78">
        <v>248</v>
      </c>
      <c r="M137" s="78"/>
      <c r="N137" s="73"/>
      <c r="O137" s="80" t="s">
        <v>438</v>
      </c>
      <c r="P137" s="82">
        <v>43650.24863425926</v>
      </c>
      <c r="Q137" s="80" t="s">
        <v>462</v>
      </c>
      <c r="R137" s="84" t="s">
        <v>570</v>
      </c>
      <c r="S137" s="80" t="s">
        <v>646</v>
      </c>
      <c r="T137" s="80"/>
      <c r="U137" s="80"/>
      <c r="V137" s="84" t="s">
        <v>929</v>
      </c>
      <c r="W137" s="82">
        <v>43650.24863425926</v>
      </c>
      <c r="X137" s="86">
        <v>43650</v>
      </c>
      <c r="Y137" s="88" t="s">
        <v>1072</v>
      </c>
      <c r="Z137" s="84" t="s">
        <v>1272</v>
      </c>
      <c r="AA137" s="80"/>
      <c r="AB137" s="80"/>
      <c r="AC137" s="88" t="s">
        <v>1476</v>
      </c>
      <c r="AD137" s="80"/>
      <c r="AE137" s="80" t="b">
        <v>0</v>
      </c>
      <c r="AF137" s="80">
        <v>0</v>
      </c>
      <c r="AG137" s="88" t="s">
        <v>1557</v>
      </c>
      <c r="AH137" s="80" t="b">
        <v>0</v>
      </c>
      <c r="AI137" s="80" t="s">
        <v>1573</v>
      </c>
      <c r="AJ137" s="80"/>
      <c r="AK137" s="88" t="s">
        <v>1557</v>
      </c>
      <c r="AL137" s="80" t="b">
        <v>0</v>
      </c>
      <c r="AM137" s="80">
        <v>8</v>
      </c>
      <c r="AN137" s="88" t="s">
        <v>1493</v>
      </c>
      <c r="AO137" s="80" t="s">
        <v>1589</v>
      </c>
      <c r="AP137" s="80" t="b">
        <v>0</v>
      </c>
      <c r="AQ137" s="88" t="s">
        <v>1493</v>
      </c>
      <c r="AR137" s="80" t="s">
        <v>210</v>
      </c>
      <c r="AS137" s="80">
        <v>0</v>
      </c>
      <c r="AT137" s="80">
        <v>0</v>
      </c>
      <c r="AU137" s="80"/>
      <c r="AV137" s="80"/>
      <c r="AW137" s="80"/>
      <c r="AX137" s="80"/>
      <c r="AY137" s="80"/>
      <c r="AZ137" s="80"/>
      <c r="BA137" s="80"/>
      <c r="BB137" s="80"/>
      <c r="BC137">
        <v>4</v>
      </c>
      <c r="BD137" s="79" t="str">
        <f>REPLACE(INDEX(GroupVertices[Group],MATCH(Edges24[[#This Row],[Vertex 1]],GroupVertices[Vertex],0)),1,1,"")</f>
        <v>3</v>
      </c>
      <c r="BE137" s="79" t="str">
        <f>REPLACE(INDEX(GroupVertices[Group],MATCH(Edges24[[#This Row],[Vertex 2]],GroupVertices[Vertex],0)),1,1,"")</f>
        <v>3</v>
      </c>
      <c r="BF137" s="48"/>
      <c r="BG137" s="49"/>
      <c r="BH137" s="48"/>
      <c r="BI137" s="49"/>
      <c r="BJ137" s="48"/>
      <c r="BK137" s="49"/>
      <c r="BL137" s="48"/>
      <c r="BM137" s="49"/>
      <c r="BN137" s="48"/>
    </row>
    <row r="138" spans="1:66" ht="15">
      <c r="A138" s="65" t="s">
        <v>340</v>
      </c>
      <c r="B138" s="65" t="s">
        <v>343</v>
      </c>
      <c r="C138" s="66"/>
      <c r="D138" s="67"/>
      <c r="E138" s="68"/>
      <c r="F138" s="69"/>
      <c r="G138" s="66"/>
      <c r="H138" s="70"/>
      <c r="I138" s="71"/>
      <c r="J138" s="71"/>
      <c r="K138" s="34" t="s">
        <v>65</v>
      </c>
      <c r="L138" s="78">
        <v>250</v>
      </c>
      <c r="M138" s="78"/>
      <c r="N138" s="73"/>
      <c r="O138" s="80" t="s">
        <v>438</v>
      </c>
      <c r="P138" s="82">
        <v>43650.24873842593</v>
      </c>
      <c r="Q138" s="80" t="s">
        <v>454</v>
      </c>
      <c r="R138" s="84" t="s">
        <v>563</v>
      </c>
      <c r="S138" s="80" t="s">
        <v>640</v>
      </c>
      <c r="T138" s="80" t="s">
        <v>691</v>
      </c>
      <c r="U138" s="80"/>
      <c r="V138" s="84" t="s">
        <v>929</v>
      </c>
      <c r="W138" s="82">
        <v>43650.24873842593</v>
      </c>
      <c r="X138" s="86">
        <v>43650</v>
      </c>
      <c r="Y138" s="88" t="s">
        <v>1073</v>
      </c>
      <c r="Z138" s="84" t="s">
        <v>1273</v>
      </c>
      <c r="AA138" s="80"/>
      <c r="AB138" s="80"/>
      <c r="AC138" s="88" t="s">
        <v>1477</v>
      </c>
      <c r="AD138" s="80"/>
      <c r="AE138" s="80" t="b">
        <v>0</v>
      </c>
      <c r="AF138" s="80">
        <v>0</v>
      </c>
      <c r="AG138" s="88" t="s">
        <v>1557</v>
      </c>
      <c r="AH138" s="80" t="b">
        <v>0</v>
      </c>
      <c r="AI138" s="80" t="s">
        <v>1573</v>
      </c>
      <c r="AJ138" s="80"/>
      <c r="AK138" s="88" t="s">
        <v>1557</v>
      </c>
      <c r="AL138" s="80" t="b">
        <v>0</v>
      </c>
      <c r="AM138" s="80">
        <v>5</v>
      </c>
      <c r="AN138" s="88" t="s">
        <v>1507</v>
      </c>
      <c r="AO138" s="80" t="s">
        <v>1589</v>
      </c>
      <c r="AP138" s="80" t="b">
        <v>0</v>
      </c>
      <c r="AQ138" s="88" t="s">
        <v>1507</v>
      </c>
      <c r="AR138" s="80" t="s">
        <v>210</v>
      </c>
      <c r="AS138" s="80">
        <v>0</v>
      </c>
      <c r="AT138" s="80">
        <v>0</v>
      </c>
      <c r="AU138" s="80"/>
      <c r="AV138" s="80"/>
      <c r="AW138" s="80"/>
      <c r="AX138" s="80"/>
      <c r="AY138" s="80"/>
      <c r="AZ138" s="80"/>
      <c r="BA138" s="80"/>
      <c r="BB138" s="80"/>
      <c r="BC138">
        <v>4</v>
      </c>
      <c r="BD138" s="79" t="str">
        <f>REPLACE(INDEX(GroupVertices[Group],MATCH(Edges24[[#This Row],[Vertex 1]],GroupVertices[Vertex],0)),1,1,"")</f>
        <v>3</v>
      </c>
      <c r="BE138" s="79" t="str">
        <f>REPLACE(INDEX(GroupVertices[Group],MATCH(Edges24[[#This Row],[Vertex 2]],GroupVertices[Vertex],0)),1,1,"")</f>
        <v>3</v>
      </c>
      <c r="BF138" s="48">
        <v>0</v>
      </c>
      <c r="BG138" s="49">
        <v>0</v>
      </c>
      <c r="BH138" s="48">
        <v>0</v>
      </c>
      <c r="BI138" s="49">
        <v>0</v>
      </c>
      <c r="BJ138" s="48">
        <v>0</v>
      </c>
      <c r="BK138" s="49">
        <v>0</v>
      </c>
      <c r="BL138" s="48">
        <v>24</v>
      </c>
      <c r="BM138" s="49">
        <v>100</v>
      </c>
      <c r="BN138" s="48">
        <v>24</v>
      </c>
    </row>
    <row r="139" spans="1:66" ht="15">
      <c r="A139" s="65" t="s">
        <v>340</v>
      </c>
      <c r="B139" s="65" t="s">
        <v>343</v>
      </c>
      <c r="C139" s="66"/>
      <c r="D139" s="67"/>
      <c r="E139" s="68"/>
      <c r="F139" s="69"/>
      <c r="G139" s="66"/>
      <c r="H139" s="70"/>
      <c r="I139" s="71"/>
      <c r="J139" s="71"/>
      <c r="K139" s="34" t="s">
        <v>65</v>
      </c>
      <c r="L139" s="78">
        <v>251</v>
      </c>
      <c r="M139" s="78"/>
      <c r="N139" s="73"/>
      <c r="O139" s="80" t="s">
        <v>438</v>
      </c>
      <c r="P139" s="82">
        <v>43650.248761574076</v>
      </c>
      <c r="Q139" s="80" t="s">
        <v>453</v>
      </c>
      <c r="R139" s="84" t="s">
        <v>562</v>
      </c>
      <c r="S139" s="80" t="s">
        <v>639</v>
      </c>
      <c r="T139" s="80" t="s">
        <v>690</v>
      </c>
      <c r="U139" s="80"/>
      <c r="V139" s="84" t="s">
        <v>929</v>
      </c>
      <c r="W139" s="82">
        <v>43650.248761574076</v>
      </c>
      <c r="X139" s="86">
        <v>43650</v>
      </c>
      <c r="Y139" s="88" t="s">
        <v>1074</v>
      </c>
      <c r="Z139" s="84" t="s">
        <v>1274</v>
      </c>
      <c r="AA139" s="80"/>
      <c r="AB139" s="80"/>
      <c r="AC139" s="88" t="s">
        <v>1478</v>
      </c>
      <c r="AD139" s="80"/>
      <c r="AE139" s="80" t="b">
        <v>0</v>
      </c>
      <c r="AF139" s="80">
        <v>0</v>
      </c>
      <c r="AG139" s="88" t="s">
        <v>1557</v>
      </c>
      <c r="AH139" s="80" t="b">
        <v>0</v>
      </c>
      <c r="AI139" s="80" t="s">
        <v>1573</v>
      </c>
      <c r="AJ139" s="80"/>
      <c r="AK139" s="88" t="s">
        <v>1557</v>
      </c>
      <c r="AL139" s="80" t="b">
        <v>0</v>
      </c>
      <c r="AM139" s="80">
        <v>7</v>
      </c>
      <c r="AN139" s="88" t="s">
        <v>1497</v>
      </c>
      <c r="AO139" s="80" t="s">
        <v>1589</v>
      </c>
      <c r="AP139" s="80" t="b">
        <v>0</v>
      </c>
      <c r="AQ139" s="88" t="s">
        <v>1497</v>
      </c>
      <c r="AR139" s="80" t="s">
        <v>210</v>
      </c>
      <c r="AS139" s="80">
        <v>0</v>
      </c>
      <c r="AT139" s="80">
        <v>0</v>
      </c>
      <c r="AU139" s="80"/>
      <c r="AV139" s="80"/>
      <c r="AW139" s="80"/>
      <c r="AX139" s="80"/>
      <c r="AY139" s="80"/>
      <c r="AZ139" s="80"/>
      <c r="BA139" s="80"/>
      <c r="BB139" s="80"/>
      <c r="BC139">
        <v>4</v>
      </c>
      <c r="BD139" s="79" t="str">
        <f>REPLACE(INDEX(GroupVertices[Group],MATCH(Edges24[[#This Row],[Vertex 1]],GroupVertices[Vertex],0)),1,1,"")</f>
        <v>3</v>
      </c>
      <c r="BE139" s="79" t="str">
        <f>REPLACE(INDEX(GroupVertices[Group],MATCH(Edges24[[#This Row],[Vertex 2]],GroupVertices[Vertex],0)),1,1,"")</f>
        <v>3</v>
      </c>
      <c r="BF139" s="48"/>
      <c r="BG139" s="49"/>
      <c r="BH139" s="48"/>
      <c r="BI139" s="49"/>
      <c r="BJ139" s="48"/>
      <c r="BK139" s="49"/>
      <c r="BL139" s="48"/>
      <c r="BM139" s="49"/>
      <c r="BN139" s="48"/>
    </row>
    <row r="140" spans="1:66" ht="15">
      <c r="A140" s="65" t="s">
        <v>340</v>
      </c>
      <c r="B140" s="65" t="s">
        <v>340</v>
      </c>
      <c r="C140" s="66"/>
      <c r="D140" s="67"/>
      <c r="E140" s="68"/>
      <c r="F140" s="69"/>
      <c r="G140" s="66"/>
      <c r="H140" s="70"/>
      <c r="I140" s="71"/>
      <c r="J140" s="71"/>
      <c r="K140" s="34" t="s">
        <v>65</v>
      </c>
      <c r="L140" s="78">
        <v>253</v>
      </c>
      <c r="M140" s="78"/>
      <c r="N140" s="73"/>
      <c r="O140" s="80" t="s">
        <v>438</v>
      </c>
      <c r="P140" s="82">
        <v>43656.93732638889</v>
      </c>
      <c r="Q140" s="80" t="s">
        <v>523</v>
      </c>
      <c r="R140" s="84" t="s">
        <v>611</v>
      </c>
      <c r="S140" s="80" t="s">
        <v>668</v>
      </c>
      <c r="T140" s="80" t="s">
        <v>762</v>
      </c>
      <c r="U140" s="80"/>
      <c r="V140" s="84" t="s">
        <v>929</v>
      </c>
      <c r="W140" s="82">
        <v>43656.93732638889</v>
      </c>
      <c r="X140" s="86">
        <v>43656</v>
      </c>
      <c r="Y140" s="88" t="s">
        <v>1075</v>
      </c>
      <c r="Z140" s="84" t="s">
        <v>1275</v>
      </c>
      <c r="AA140" s="80"/>
      <c r="AB140" s="80"/>
      <c r="AC140" s="88" t="s">
        <v>1479</v>
      </c>
      <c r="AD140" s="80"/>
      <c r="AE140" s="80" t="b">
        <v>0</v>
      </c>
      <c r="AF140" s="80">
        <v>0</v>
      </c>
      <c r="AG140" s="88" t="s">
        <v>1557</v>
      </c>
      <c r="AH140" s="80" t="b">
        <v>0</v>
      </c>
      <c r="AI140" s="80" t="s">
        <v>1573</v>
      </c>
      <c r="AJ140" s="80"/>
      <c r="AK140" s="88" t="s">
        <v>1557</v>
      </c>
      <c r="AL140" s="80" t="b">
        <v>0</v>
      </c>
      <c r="AM140" s="80">
        <v>39</v>
      </c>
      <c r="AN140" s="88" t="s">
        <v>1474</v>
      </c>
      <c r="AO140" s="80" t="s">
        <v>1589</v>
      </c>
      <c r="AP140" s="80" t="b">
        <v>0</v>
      </c>
      <c r="AQ140" s="88" t="s">
        <v>1474</v>
      </c>
      <c r="AR140" s="80" t="s">
        <v>210</v>
      </c>
      <c r="AS140" s="80">
        <v>0</v>
      </c>
      <c r="AT140" s="80">
        <v>0</v>
      </c>
      <c r="AU140" s="80"/>
      <c r="AV140" s="80"/>
      <c r="AW140" s="80"/>
      <c r="AX140" s="80"/>
      <c r="AY140" s="80"/>
      <c r="AZ140" s="80"/>
      <c r="BA140" s="80"/>
      <c r="BB140" s="80"/>
      <c r="BC140">
        <v>2</v>
      </c>
      <c r="BD140" s="79" t="str">
        <f>REPLACE(INDEX(GroupVertices[Group],MATCH(Edges24[[#This Row],[Vertex 1]],GroupVertices[Vertex],0)),1,1,"")</f>
        <v>3</v>
      </c>
      <c r="BE140" s="79" t="str">
        <f>REPLACE(INDEX(GroupVertices[Group],MATCH(Edges24[[#This Row],[Vertex 2]],GroupVertices[Vertex],0)),1,1,"")</f>
        <v>3</v>
      </c>
      <c r="BF140" s="48">
        <v>1</v>
      </c>
      <c r="BG140" s="49">
        <v>3.7037037037037037</v>
      </c>
      <c r="BH140" s="48">
        <v>0</v>
      </c>
      <c r="BI140" s="49">
        <v>0</v>
      </c>
      <c r="BJ140" s="48">
        <v>0</v>
      </c>
      <c r="BK140" s="49">
        <v>0</v>
      </c>
      <c r="BL140" s="48">
        <v>26</v>
      </c>
      <c r="BM140" s="49">
        <v>96.29629629629629</v>
      </c>
      <c r="BN140" s="48">
        <v>27</v>
      </c>
    </row>
    <row r="141" spans="1:66" ht="15">
      <c r="A141" s="65" t="s">
        <v>341</v>
      </c>
      <c r="B141" s="65" t="s">
        <v>340</v>
      </c>
      <c r="C141" s="66"/>
      <c r="D141" s="67"/>
      <c r="E141" s="68"/>
      <c r="F141" s="69"/>
      <c r="G141" s="66"/>
      <c r="H141" s="70"/>
      <c r="I141" s="71"/>
      <c r="J141" s="71"/>
      <c r="K141" s="34" t="s">
        <v>65</v>
      </c>
      <c r="L141" s="78">
        <v>254</v>
      </c>
      <c r="M141" s="78"/>
      <c r="N141" s="73"/>
      <c r="O141" s="80" t="s">
        <v>438</v>
      </c>
      <c r="P141" s="82">
        <v>43657.945810185185</v>
      </c>
      <c r="Q141" s="80" t="s">
        <v>523</v>
      </c>
      <c r="R141" s="84" t="s">
        <v>611</v>
      </c>
      <c r="S141" s="80" t="s">
        <v>668</v>
      </c>
      <c r="T141" s="80" t="s">
        <v>762</v>
      </c>
      <c r="U141" s="80"/>
      <c r="V141" s="84" t="s">
        <v>930</v>
      </c>
      <c r="W141" s="82">
        <v>43657.945810185185</v>
      </c>
      <c r="X141" s="86">
        <v>43657</v>
      </c>
      <c r="Y141" s="88" t="s">
        <v>1076</v>
      </c>
      <c r="Z141" s="84" t="s">
        <v>1276</v>
      </c>
      <c r="AA141" s="80"/>
      <c r="AB141" s="80"/>
      <c r="AC141" s="88" t="s">
        <v>1480</v>
      </c>
      <c r="AD141" s="80"/>
      <c r="AE141" s="80" t="b">
        <v>0</v>
      </c>
      <c r="AF141" s="80">
        <v>0</v>
      </c>
      <c r="AG141" s="88" t="s">
        <v>1557</v>
      </c>
      <c r="AH141" s="80" t="b">
        <v>0</v>
      </c>
      <c r="AI141" s="80" t="s">
        <v>1573</v>
      </c>
      <c r="AJ141" s="80"/>
      <c r="AK141" s="88" t="s">
        <v>1557</v>
      </c>
      <c r="AL141" s="80" t="b">
        <v>0</v>
      </c>
      <c r="AM141" s="80">
        <v>39</v>
      </c>
      <c r="AN141" s="88" t="s">
        <v>1474</v>
      </c>
      <c r="AO141" s="80" t="s">
        <v>1610</v>
      </c>
      <c r="AP141" s="80" t="b">
        <v>0</v>
      </c>
      <c r="AQ141" s="88" t="s">
        <v>1474</v>
      </c>
      <c r="AR141" s="80" t="s">
        <v>210</v>
      </c>
      <c r="AS141" s="80">
        <v>0</v>
      </c>
      <c r="AT141" s="80">
        <v>0</v>
      </c>
      <c r="AU141" s="80"/>
      <c r="AV141" s="80"/>
      <c r="AW141" s="80"/>
      <c r="AX141" s="80"/>
      <c r="AY141" s="80"/>
      <c r="AZ141" s="80"/>
      <c r="BA141" s="80"/>
      <c r="BB141" s="80"/>
      <c r="BC141">
        <v>1</v>
      </c>
      <c r="BD141" s="79" t="str">
        <f>REPLACE(INDEX(GroupVertices[Group],MATCH(Edges24[[#This Row],[Vertex 1]],GroupVertices[Vertex],0)),1,1,"")</f>
        <v>3</v>
      </c>
      <c r="BE141" s="79" t="str">
        <f>REPLACE(INDEX(GroupVertices[Group],MATCH(Edges24[[#This Row],[Vertex 2]],GroupVertices[Vertex],0)),1,1,"")</f>
        <v>3</v>
      </c>
      <c r="BF141" s="48">
        <v>1</v>
      </c>
      <c r="BG141" s="49">
        <v>3.7037037037037037</v>
      </c>
      <c r="BH141" s="48">
        <v>0</v>
      </c>
      <c r="BI141" s="49">
        <v>0</v>
      </c>
      <c r="BJ141" s="48">
        <v>0</v>
      </c>
      <c r="BK141" s="49">
        <v>0</v>
      </c>
      <c r="BL141" s="48">
        <v>26</v>
      </c>
      <c r="BM141" s="49">
        <v>96.29629629629629</v>
      </c>
      <c r="BN141" s="48">
        <v>27</v>
      </c>
    </row>
    <row r="142" spans="1:66" ht="15">
      <c r="A142" s="65" t="s">
        <v>341</v>
      </c>
      <c r="B142" s="65" t="s">
        <v>343</v>
      </c>
      <c r="C142" s="66"/>
      <c r="D142" s="67"/>
      <c r="E142" s="68"/>
      <c r="F142" s="69"/>
      <c r="G142" s="66"/>
      <c r="H142" s="70"/>
      <c r="I142" s="71"/>
      <c r="J142" s="71"/>
      <c r="K142" s="34" t="s">
        <v>65</v>
      </c>
      <c r="L142" s="78">
        <v>255</v>
      </c>
      <c r="M142" s="78"/>
      <c r="N142" s="73"/>
      <c r="O142" s="80" t="s">
        <v>438</v>
      </c>
      <c r="P142" s="82">
        <v>43650.070810185185</v>
      </c>
      <c r="Q142" s="80" t="s">
        <v>462</v>
      </c>
      <c r="R142" s="84" t="s">
        <v>570</v>
      </c>
      <c r="S142" s="80" t="s">
        <v>646</v>
      </c>
      <c r="T142" s="80"/>
      <c r="U142" s="80"/>
      <c r="V142" s="84" t="s">
        <v>930</v>
      </c>
      <c r="W142" s="82">
        <v>43650.070810185185</v>
      </c>
      <c r="X142" s="86">
        <v>43650</v>
      </c>
      <c r="Y142" s="88" t="s">
        <v>1077</v>
      </c>
      <c r="Z142" s="84" t="s">
        <v>1277</v>
      </c>
      <c r="AA142" s="80"/>
      <c r="AB142" s="80"/>
      <c r="AC142" s="88" t="s">
        <v>1481</v>
      </c>
      <c r="AD142" s="80"/>
      <c r="AE142" s="80" t="b">
        <v>0</v>
      </c>
      <c r="AF142" s="80">
        <v>0</v>
      </c>
      <c r="AG142" s="88" t="s">
        <v>1557</v>
      </c>
      <c r="AH142" s="80" t="b">
        <v>0</v>
      </c>
      <c r="AI142" s="80" t="s">
        <v>1573</v>
      </c>
      <c r="AJ142" s="80"/>
      <c r="AK142" s="88" t="s">
        <v>1557</v>
      </c>
      <c r="AL142" s="80" t="b">
        <v>0</v>
      </c>
      <c r="AM142" s="80">
        <v>8</v>
      </c>
      <c r="AN142" s="88" t="s">
        <v>1493</v>
      </c>
      <c r="AO142" s="80" t="s">
        <v>1610</v>
      </c>
      <c r="AP142" s="80" t="b">
        <v>0</v>
      </c>
      <c r="AQ142" s="88" t="s">
        <v>1493</v>
      </c>
      <c r="AR142" s="80" t="s">
        <v>210</v>
      </c>
      <c r="AS142" s="80">
        <v>0</v>
      </c>
      <c r="AT142" s="80">
        <v>0</v>
      </c>
      <c r="AU142" s="80"/>
      <c r="AV142" s="80"/>
      <c r="AW142" s="80"/>
      <c r="AX142" s="80"/>
      <c r="AY142" s="80"/>
      <c r="AZ142" s="80"/>
      <c r="BA142" s="80"/>
      <c r="BB142" s="80"/>
      <c r="BC142">
        <v>7</v>
      </c>
      <c r="BD142" s="79" t="str">
        <f>REPLACE(INDEX(GroupVertices[Group],MATCH(Edges24[[#This Row],[Vertex 1]],GroupVertices[Vertex],0)),1,1,"")</f>
        <v>3</v>
      </c>
      <c r="BE142" s="79" t="str">
        <f>REPLACE(INDEX(GroupVertices[Group],MATCH(Edges24[[#This Row],[Vertex 2]],GroupVertices[Vertex],0)),1,1,"")</f>
        <v>3</v>
      </c>
      <c r="BF142" s="48"/>
      <c r="BG142" s="49"/>
      <c r="BH142" s="48"/>
      <c r="BI142" s="49"/>
      <c r="BJ142" s="48"/>
      <c r="BK142" s="49"/>
      <c r="BL142" s="48"/>
      <c r="BM142" s="49"/>
      <c r="BN142" s="48"/>
    </row>
    <row r="143" spans="1:66" ht="15">
      <c r="A143" s="65" t="s">
        <v>341</v>
      </c>
      <c r="B143" s="65" t="s">
        <v>343</v>
      </c>
      <c r="C143" s="66"/>
      <c r="D143" s="67"/>
      <c r="E143" s="68"/>
      <c r="F143" s="69"/>
      <c r="G143" s="66"/>
      <c r="H143" s="70"/>
      <c r="I143" s="71"/>
      <c r="J143" s="71"/>
      <c r="K143" s="34" t="s">
        <v>65</v>
      </c>
      <c r="L143" s="78">
        <v>257</v>
      </c>
      <c r="M143" s="78"/>
      <c r="N143" s="73"/>
      <c r="O143" s="80" t="s">
        <v>438</v>
      </c>
      <c r="P143" s="82">
        <v>43650.070914351854</v>
      </c>
      <c r="Q143" s="80" t="s">
        <v>451</v>
      </c>
      <c r="R143" s="80" t="s">
        <v>560</v>
      </c>
      <c r="S143" s="80" t="s">
        <v>637</v>
      </c>
      <c r="T143" s="80"/>
      <c r="U143" s="80"/>
      <c r="V143" s="84" t="s">
        <v>930</v>
      </c>
      <c r="W143" s="82">
        <v>43650.070914351854</v>
      </c>
      <c r="X143" s="86">
        <v>43650</v>
      </c>
      <c r="Y143" s="88" t="s">
        <v>1078</v>
      </c>
      <c r="Z143" s="84" t="s">
        <v>1278</v>
      </c>
      <c r="AA143" s="80"/>
      <c r="AB143" s="80"/>
      <c r="AC143" s="88" t="s">
        <v>1482</v>
      </c>
      <c r="AD143" s="80"/>
      <c r="AE143" s="80" t="b">
        <v>0</v>
      </c>
      <c r="AF143" s="80">
        <v>0</v>
      </c>
      <c r="AG143" s="88" t="s">
        <v>1557</v>
      </c>
      <c r="AH143" s="80" t="b">
        <v>0</v>
      </c>
      <c r="AI143" s="80" t="s">
        <v>1573</v>
      </c>
      <c r="AJ143" s="80"/>
      <c r="AK143" s="88" t="s">
        <v>1557</v>
      </c>
      <c r="AL143" s="80" t="b">
        <v>0</v>
      </c>
      <c r="AM143" s="80">
        <v>16</v>
      </c>
      <c r="AN143" s="88" t="s">
        <v>1501</v>
      </c>
      <c r="AO143" s="80" t="s">
        <v>1610</v>
      </c>
      <c r="AP143" s="80" t="b">
        <v>0</v>
      </c>
      <c r="AQ143" s="88" t="s">
        <v>1501</v>
      </c>
      <c r="AR143" s="80" t="s">
        <v>210</v>
      </c>
      <c r="AS143" s="80">
        <v>0</v>
      </c>
      <c r="AT143" s="80">
        <v>0</v>
      </c>
      <c r="AU143" s="80"/>
      <c r="AV143" s="80"/>
      <c r="AW143" s="80"/>
      <c r="AX143" s="80"/>
      <c r="AY143" s="80"/>
      <c r="AZ143" s="80"/>
      <c r="BA143" s="80"/>
      <c r="BB143" s="80"/>
      <c r="BC143">
        <v>7</v>
      </c>
      <c r="BD143" s="79" t="str">
        <f>REPLACE(INDEX(GroupVertices[Group],MATCH(Edges24[[#This Row],[Vertex 1]],GroupVertices[Vertex],0)),1,1,"")</f>
        <v>3</v>
      </c>
      <c r="BE143" s="79" t="str">
        <f>REPLACE(INDEX(GroupVertices[Group],MATCH(Edges24[[#This Row],[Vertex 2]],GroupVertices[Vertex],0)),1,1,"")</f>
        <v>3</v>
      </c>
      <c r="BF143" s="48">
        <v>1</v>
      </c>
      <c r="BG143" s="49">
        <v>3.7037037037037037</v>
      </c>
      <c r="BH143" s="48">
        <v>0</v>
      </c>
      <c r="BI143" s="49">
        <v>0</v>
      </c>
      <c r="BJ143" s="48">
        <v>0</v>
      </c>
      <c r="BK143" s="49">
        <v>0</v>
      </c>
      <c r="BL143" s="48">
        <v>26</v>
      </c>
      <c r="BM143" s="49">
        <v>96.29629629629629</v>
      </c>
      <c r="BN143" s="48">
        <v>27</v>
      </c>
    </row>
    <row r="144" spans="1:66" ht="15">
      <c r="A144" s="65" t="s">
        <v>341</v>
      </c>
      <c r="B144" s="65" t="s">
        <v>343</v>
      </c>
      <c r="C144" s="66"/>
      <c r="D144" s="67"/>
      <c r="E144" s="68"/>
      <c r="F144" s="69"/>
      <c r="G144" s="66"/>
      <c r="H144" s="70"/>
      <c r="I144" s="71"/>
      <c r="J144" s="71"/>
      <c r="K144" s="34" t="s">
        <v>65</v>
      </c>
      <c r="L144" s="78">
        <v>258</v>
      </c>
      <c r="M144" s="78"/>
      <c r="N144" s="73"/>
      <c r="O144" s="80" t="s">
        <v>438</v>
      </c>
      <c r="P144" s="82">
        <v>43650.98740740741</v>
      </c>
      <c r="Q144" s="80" t="s">
        <v>488</v>
      </c>
      <c r="R144" s="84" t="s">
        <v>587</v>
      </c>
      <c r="S144" s="80" t="s">
        <v>656</v>
      </c>
      <c r="T144" s="80" t="s">
        <v>724</v>
      </c>
      <c r="U144" s="80"/>
      <c r="V144" s="84" t="s">
        <v>930</v>
      </c>
      <c r="W144" s="82">
        <v>43650.98740740741</v>
      </c>
      <c r="X144" s="86">
        <v>43650</v>
      </c>
      <c r="Y144" s="88" t="s">
        <v>1079</v>
      </c>
      <c r="Z144" s="84" t="s">
        <v>1279</v>
      </c>
      <c r="AA144" s="80"/>
      <c r="AB144" s="80"/>
      <c r="AC144" s="88" t="s">
        <v>1483</v>
      </c>
      <c r="AD144" s="80"/>
      <c r="AE144" s="80" t="b">
        <v>0</v>
      </c>
      <c r="AF144" s="80">
        <v>0</v>
      </c>
      <c r="AG144" s="88" t="s">
        <v>1557</v>
      </c>
      <c r="AH144" s="80" t="b">
        <v>0</v>
      </c>
      <c r="AI144" s="80" t="s">
        <v>1575</v>
      </c>
      <c r="AJ144" s="80"/>
      <c r="AK144" s="88" t="s">
        <v>1557</v>
      </c>
      <c r="AL144" s="80" t="b">
        <v>0</v>
      </c>
      <c r="AM144" s="80">
        <v>16</v>
      </c>
      <c r="AN144" s="88" t="s">
        <v>1503</v>
      </c>
      <c r="AO144" s="80" t="s">
        <v>1610</v>
      </c>
      <c r="AP144" s="80" t="b">
        <v>0</v>
      </c>
      <c r="AQ144" s="88" t="s">
        <v>1503</v>
      </c>
      <c r="AR144" s="80" t="s">
        <v>210</v>
      </c>
      <c r="AS144" s="80">
        <v>0</v>
      </c>
      <c r="AT144" s="80">
        <v>0</v>
      </c>
      <c r="AU144" s="80"/>
      <c r="AV144" s="80"/>
      <c r="AW144" s="80"/>
      <c r="AX144" s="80"/>
      <c r="AY144" s="80"/>
      <c r="AZ144" s="80"/>
      <c r="BA144" s="80"/>
      <c r="BB144" s="80"/>
      <c r="BC144">
        <v>7</v>
      </c>
      <c r="BD144" s="79" t="str">
        <f>REPLACE(INDEX(GroupVertices[Group],MATCH(Edges24[[#This Row],[Vertex 1]],GroupVertices[Vertex],0)),1,1,"")</f>
        <v>3</v>
      </c>
      <c r="BE144" s="79" t="str">
        <f>REPLACE(INDEX(GroupVertices[Group],MATCH(Edges24[[#This Row],[Vertex 2]],GroupVertices[Vertex],0)),1,1,"")</f>
        <v>3</v>
      </c>
      <c r="BF144" s="48">
        <v>0</v>
      </c>
      <c r="BG144" s="49">
        <v>0</v>
      </c>
      <c r="BH144" s="48">
        <v>0</v>
      </c>
      <c r="BI144" s="49">
        <v>0</v>
      </c>
      <c r="BJ144" s="48">
        <v>0</v>
      </c>
      <c r="BK144" s="49">
        <v>0</v>
      </c>
      <c r="BL144" s="48">
        <v>21</v>
      </c>
      <c r="BM144" s="49">
        <v>100</v>
      </c>
      <c r="BN144" s="48">
        <v>21</v>
      </c>
    </row>
    <row r="145" spans="1:66" ht="15">
      <c r="A145" s="65" t="s">
        <v>341</v>
      </c>
      <c r="B145" s="65" t="s">
        <v>343</v>
      </c>
      <c r="C145" s="66"/>
      <c r="D145" s="67"/>
      <c r="E145" s="68"/>
      <c r="F145" s="69"/>
      <c r="G145" s="66"/>
      <c r="H145" s="70"/>
      <c r="I145" s="71"/>
      <c r="J145" s="71"/>
      <c r="K145" s="34" t="s">
        <v>65</v>
      </c>
      <c r="L145" s="78">
        <v>259</v>
      </c>
      <c r="M145" s="78"/>
      <c r="N145" s="73"/>
      <c r="O145" s="80" t="s">
        <v>438</v>
      </c>
      <c r="P145" s="82">
        <v>43650.98753472222</v>
      </c>
      <c r="Q145" s="80" t="s">
        <v>521</v>
      </c>
      <c r="R145" s="84" t="s">
        <v>609</v>
      </c>
      <c r="S145" s="80" t="s">
        <v>666</v>
      </c>
      <c r="T145" s="80" t="s">
        <v>759</v>
      </c>
      <c r="U145" s="80"/>
      <c r="V145" s="84" t="s">
        <v>930</v>
      </c>
      <c r="W145" s="82">
        <v>43650.98753472222</v>
      </c>
      <c r="X145" s="86">
        <v>43650</v>
      </c>
      <c r="Y145" s="88" t="s">
        <v>1080</v>
      </c>
      <c r="Z145" s="84" t="s">
        <v>1280</v>
      </c>
      <c r="AA145" s="80"/>
      <c r="AB145" s="80"/>
      <c r="AC145" s="88" t="s">
        <v>1484</v>
      </c>
      <c r="AD145" s="80"/>
      <c r="AE145" s="80" t="b">
        <v>0</v>
      </c>
      <c r="AF145" s="80">
        <v>0</v>
      </c>
      <c r="AG145" s="88" t="s">
        <v>1557</v>
      </c>
      <c r="AH145" s="80" t="b">
        <v>0</v>
      </c>
      <c r="AI145" s="80" t="s">
        <v>1573</v>
      </c>
      <c r="AJ145" s="80"/>
      <c r="AK145" s="88" t="s">
        <v>1557</v>
      </c>
      <c r="AL145" s="80" t="b">
        <v>0</v>
      </c>
      <c r="AM145" s="80">
        <v>11</v>
      </c>
      <c r="AN145" s="88" t="s">
        <v>1495</v>
      </c>
      <c r="AO145" s="80" t="s">
        <v>1610</v>
      </c>
      <c r="AP145" s="80" t="b">
        <v>0</v>
      </c>
      <c r="AQ145" s="88" t="s">
        <v>1495</v>
      </c>
      <c r="AR145" s="80" t="s">
        <v>210</v>
      </c>
      <c r="AS145" s="80">
        <v>0</v>
      </c>
      <c r="AT145" s="80">
        <v>0</v>
      </c>
      <c r="AU145" s="80"/>
      <c r="AV145" s="80"/>
      <c r="AW145" s="80"/>
      <c r="AX145" s="80"/>
      <c r="AY145" s="80"/>
      <c r="AZ145" s="80"/>
      <c r="BA145" s="80"/>
      <c r="BB145" s="80"/>
      <c r="BC145">
        <v>7</v>
      </c>
      <c r="BD145" s="79" t="str">
        <f>REPLACE(INDEX(GroupVertices[Group],MATCH(Edges24[[#This Row],[Vertex 1]],GroupVertices[Vertex],0)),1,1,"")</f>
        <v>3</v>
      </c>
      <c r="BE145" s="79" t="str">
        <f>REPLACE(INDEX(GroupVertices[Group],MATCH(Edges24[[#This Row],[Vertex 2]],GroupVertices[Vertex],0)),1,1,"")</f>
        <v>3</v>
      </c>
      <c r="BF145" s="48"/>
      <c r="BG145" s="49"/>
      <c r="BH145" s="48"/>
      <c r="BI145" s="49"/>
      <c r="BJ145" s="48"/>
      <c r="BK145" s="49"/>
      <c r="BL145" s="48"/>
      <c r="BM145" s="49"/>
      <c r="BN145" s="48"/>
    </row>
    <row r="146" spans="1:66" ht="15">
      <c r="A146" s="65" t="s">
        <v>341</v>
      </c>
      <c r="B146" s="65" t="s">
        <v>343</v>
      </c>
      <c r="C146" s="66"/>
      <c r="D146" s="67"/>
      <c r="E146" s="68"/>
      <c r="F146" s="69"/>
      <c r="G146" s="66"/>
      <c r="H146" s="70"/>
      <c r="I146" s="71"/>
      <c r="J146" s="71"/>
      <c r="K146" s="34" t="s">
        <v>65</v>
      </c>
      <c r="L146" s="78">
        <v>261</v>
      </c>
      <c r="M146" s="78"/>
      <c r="N146" s="73"/>
      <c r="O146" s="80" t="s">
        <v>438</v>
      </c>
      <c r="P146" s="82">
        <v>43650.987662037034</v>
      </c>
      <c r="Q146" s="80" t="s">
        <v>519</v>
      </c>
      <c r="R146" s="84" t="s">
        <v>607</v>
      </c>
      <c r="S146" s="80" t="s">
        <v>665</v>
      </c>
      <c r="T146" s="80" t="s">
        <v>757</v>
      </c>
      <c r="U146" s="80"/>
      <c r="V146" s="84" t="s">
        <v>930</v>
      </c>
      <c r="W146" s="82">
        <v>43650.987662037034</v>
      </c>
      <c r="X146" s="86">
        <v>43650</v>
      </c>
      <c r="Y146" s="88" t="s">
        <v>1081</v>
      </c>
      <c r="Z146" s="84" t="s">
        <v>1281</v>
      </c>
      <c r="AA146" s="80"/>
      <c r="AB146" s="80"/>
      <c r="AC146" s="88" t="s">
        <v>1485</v>
      </c>
      <c r="AD146" s="80"/>
      <c r="AE146" s="80" t="b">
        <v>0</v>
      </c>
      <c r="AF146" s="80">
        <v>0</v>
      </c>
      <c r="AG146" s="88" t="s">
        <v>1557</v>
      </c>
      <c r="AH146" s="80" t="b">
        <v>0</v>
      </c>
      <c r="AI146" s="80" t="s">
        <v>1573</v>
      </c>
      <c r="AJ146" s="80"/>
      <c r="AK146" s="88" t="s">
        <v>1557</v>
      </c>
      <c r="AL146" s="80" t="b">
        <v>0</v>
      </c>
      <c r="AM146" s="80">
        <v>5</v>
      </c>
      <c r="AN146" s="88" t="s">
        <v>1506</v>
      </c>
      <c r="AO146" s="80" t="s">
        <v>1610</v>
      </c>
      <c r="AP146" s="80" t="b">
        <v>0</v>
      </c>
      <c r="AQ146" s="88" t="s">
        <v>1506</v>
      </c>
      <c r="AR146" s="80" t="s">
        <v>210</v>
      </c>
      <c r="AS146" s="80">
        <v>0</v>
      </c>
      <c r="AT146" s="80">
        <v>0</v>
      </c>
      <c r="AU146" s="80"/>
      <c r="AV146" s="80"/>
      <c r="AW146" s="80"/>
      <c r="AX146" s="80"/>
      <c r="AY146" s="80"/>
      <c r="AZ146" s="80"/>
      <c r="BA146" s="80"/>
      <c r="BB146" s="80"/>
      <c r="BC146">
        <v>7</v>
      </c>
      <c r="BD146" s="79" t="str">
        <f>REPLACE(INDEX(GroupVertices[Group],MATCH(Edges24[[#This Row],[Vertex 1]],GroupVertices[Vertex],0)),1,1,"")</f>
        <v>3</v>
      </c>
      <c r="BE146" s="79" t="str">
        <f>REPLACE(INDEX(GroupVertices[Group],MATCH(Edges24[[#This Row],[Vertex 2]],GroupVertices[Vertex],0)),1,1,"")</f>
        <v>3</v>
      </c>
      <c r="BF146" s="48">
        <v>0</v>
      </c>
      <c r="BG146" s="49">
        <v>0</v>
      </c>
      <c r="BH146" s="48">
        <v>0</v>
      </c>
      <c r="BI146" s="49">
        <v>0</v>
      </c>
      <c r="BJ146" s="48">
        <v>0</v>
      </c>
      <c r="BK146" s="49">
        <v>0</v>
      </c>
      <c r="BL146" s="48">
        <v>27</v>
      </c>
      <c r="BM146" s="49">
        <v>100</v>
      </c>
      <c r="BN146" s="48">
        <v>27</v>
      </c>
    </row>
    <row r="147" spans="1:66" ht="15">
      <c r="A147" s="65" t="s">
        <v>341</v>
      </c>
      <c r="B147" s="65" t="s">
        <v>343</v>
      </c>
      <c r="C147" s="66"/>
      <c r="D147" s="67"/>
      <c r="E147" s="68"/>
      <c r="F147" s="69"/>
      <c r="G147" s="66"/>
      <c r="H147" s="70"/>
      <c r="I147" s="71"/>
      <c r="J147" s="71"/>
      <c r="K147" s="34" t="s">
        <v>65</v>
      </c>
      <c r="L147" s="78">
        <v>262</v>
      </c>
      <c r="M147" s="78"/>
      <c r="N147" s="73"/>
      <c r="O147" s="80" t="s">
        <v>438</v>
      </c>
      <c r="P147" s="82">
        <v>43650.98771990741</v>
      </c>
      <c r="Q147" s="80" t="s">
        <v>453</v>
      </c>
      <c r="R147" s="84" t="s">
        <v>562</v>
      </c>
      <c r="S147" s="80" t="s">
        <v>639</v>
      </c>
      <c r="T147" s="80" t="s">
        <v>690</v>
      </c>
      <c r="U147" s="80"/>
      <c r="V147" s="84" t="s">
        <v>930</v>
      </c>
      <c r="W147" s="82">
        <v>43650.98771990741</v>
      </c>
      <c r="X147" s="86">
        <v>43650</v>
      </c>
      <c r="Y147" s="88" t="s">
        <v>1082</v>
      </c>
      <c r="Z147" s="84" t="s">
        <v>1282</v>
      </c>
      <c r="AA147" s="80"/>
      <c r="AB147" s="80"/>
      <c r="AC147" s="88" t="s">
        <v>1486</v>
      </c>
      <c r="AD147" s="80"/>
      <c r="AE147" s="80" t="b">
        <v>0</v>
      </c>
      <c r="AF147" s="80">
        <v>0</v>
      </c>
      <c r="AG147" s="88" t="s">
        <v>1557</v>
      </c>
      <c r="AH147" s="80" t="b">
        <v>0</v>
      </c>
      <c r="AI147" s="80" t="s">
        <v>1573</v>
      </c>
      <c r="AJ147" s="80"/>
      <c r="AK147" s="88" t="s">
        <v>1557</v>
      </c>
      <c r="AL147" s="80" t="b">
        <v>0</v>
      </c>
      <c r="AM147" s="80">
        <v>7</v>
      </c>
      <c r="AN147" s="88" t="s">
        <v>1497</v>
      </c>
      <c r="AO147" s="80" t="s">
        <v>1610</v>
      </c>
      <c r="AP147" s="80" t="b">
        <v>0</v>
      </c>
      <c r="AQ147" s="88" t="s">
        <v>1497</v>
      </c>
      <c r="AR147" s="80" t="s">
        <v>210</v>
      </c>
      <c r="AS147" s="80">
        <v>0</v>
      </c>
      <c r="AT147" s="80">
        <v>0</v>
      </c>
      <c r="AU147" s="80"/>
      <c r="AV147" s="80"/>
      <c r="AW147" s="80"/>
      <c r="AX147" s="80"/>
      <c r="AY147" s="80"/>
      <c r="AZ147" s="80"/>
      <c r="BA147" s="80"/>
      <c r="BB147" s="80"/>
      <c r="BC147">
        <v>7</v>
      </c>
      <c r="BD147" s="79" t="str">
        <f>REPLACE(INDEX(GroupVertices[Group],MATCH(Edges24[[#This Row],[Vertex 1]],GroupVertices[Vertex],0)),1,1,"")</f>
        <v>3</v>
      </c>
      <c r="BE147" s="79" t="str">
        <f>REPLACE(INDEX(GroupVertices[Group],MATCH(Edges24[[#This Row],[Vertex 2]],GroupVertices[Vertex],0)),1,1,"")</f>
        <v>3</v>
      </c>
      <c r="BF147" s="48"/>
      <c r="BG147" s="49"/>
      <c r="BH147" s="48"/>
      <c r="BI147" s="49"/>
      <c r="BJ147" s="48"/>
      <c r="BK147" s="49"/>
      <c r="BL147" s="48"/>
      <c r="BM147" s="49"/>
      <c r="BN147" s="48"/>
    </row>
    <row r="148" spans="1:66" ht="15">
      <c r="A148" s="65" t="s">
        <v>341</v>
      </c>
      <c r="B148" s="65" t="s">
        <v>343</v>
      </c>
      <c r="C148" s="66"/>
      <c r="D148" s="67"/>
      <c r="E148" s="68"/>
      <c r="F148" s="69"/>
      <c r="G148" s="66"/>
      <c r="H148" s="70"/>
      <c r="I148" s="71"/>
      <c r="J148" s="71"/>
      <c r="K148" s="34" t="s">
        <v>65</v>
      </c>
      <c r="L148" s="78">
        <v>264</v>
      </c>
      <c r="M148" s="78"/>
      <c r="N148" s="73"/>
      <c r="O148" s="80" t="s">
        <v>438</v>
      </c>
      <c r="P148" s="82">
        <v>43652.61240740741</v>
      </c>
      <c r="Q148" s="80" t="s">
        <v>524</v>
      </c>
      <c r="R148" s="84" t="s">
        <v>612</v>
      </c>
      <c r="S148" s="80" t="s">
        <v>669</v>
      </c>
      <c r="T148" s="80" t="s">
        <v>764</v>
      </c>
      <c r="U148" s="80"/>
      <c r="V148" s="84" t="s">
        <v>930</v>
      </c>
      <c r="W148" s="82">
        <v>43652.61240740741</v>
      </c>
      <c r="X148" s="86">
        <v>43652</v>
      </c>
      <c r="Y148" s="88" t="s">
        <v>1083</v>
      </c>
      <c r="Z148" s="84" t="s">
        <v>1283</v>
      </c>
      <c r="AA148" s="80"/>
      <c r="AB148" s="80"/>
      <c r="AC148" s="88" t="s">
        <v>1487</v>
      </c>
      <c r="AD148" s="80"/>
      <c r="AE148" s="80" t="b">
        <v>0</v>
      </c>
      <c r="AF148" s="80">
        <v>0</v>
      </c>
      <c r="AG148" s="88" t="s">
        <v>1557</v>
      </c>
      <c r="AH148" s="80" t="b">
        <v>0</v>
      </c>
      <c r="AI148" s="80" t="s">
        <v>1573</v>
      </c>
      <c r="AJ148" s="80"/>
      <c r="AK148" s="88" t="s">
        <v>1557</v>
      </c>
      <c r="AL148" s="80" t="b">
        <v>0</v>
      </c>
      <c r="AM148" s="80">
        <v>10</v>
      </c>
      <c r="AN148" s="88" t="s">
        <v>1502</v>
      </c>
      <c r="AO148" s="80" t="s">
        <v>1610</v>
      </c>
      <c r="AP148" s="80" t="b">
        <v>0</v>
      </c>
      <c r="AQ148" s="88" t="s">
        <v>1502</v>
      </c>
      <c r="AR148" s="80" t="s">
        <v>210</v>
      </c>
      <c r="AS148" s="80">
        <v>0</v>
      </c>
      <c r="AT148" s="80">
        <v>0</v>
      </c>
      <c r="AU148" s="80"/>
      <c r="AV148" s="80"/>
      <c r="AW148" s="80"/>
      <c r="AX148" s="80"/>
      <c r="AY148" s="80"/>
      <c r="AZ148" s="80"/>
      <c r="BA148" s="80"/>
      <c r="BB148" s="80"/>
      <c r="BC148">
        <v>7</v>
      </c>
      <c r="BD148" s="79" t="str">
        <f>REPLACE(INDEX(GroupVertices[Group],MATCH(Edges24[[#This Row],[Vertex 1]],GroupVertices[Vertex],0)),1,1,"")</f>
        <v>3</v>
      </c>
      <c r="BE148" s="79" t="str">
        <f>REPLACE(INDEX(GroupVertices[Group],MATCH(Edges24[[#This Row],[Vertex 2]],GroupVertices[Vertex],0)),1,1,"")</f>
        <v>3</v>
      </c>
      <c r="BF148" s="48">
        <v>1</v>
      </c>
      <c r="BG148" s="49">
        <v>4</v>
      </c>
      <c r="BH148" s="48">
        <v>1</v>
      </c>
      <c r="BI148" s="49">
        <v>4</v>
      </c>
      <c r="BJ148" s="48">
        <v>0</v>
      </c>
      <c r="BK148" s="49">
        <v>0</v>
      </c>
      <c r="BL148" s="48">
        <v>23</v>
      </c>
      <c r="BM148" s="49">
        <v>92</v>
      </c>
      <c r="BN148" s="48">
        <v>25</v>
      </c>
    </row>
    <row r="149" spans="1:66" ht="15">
      <c r="A149" s="65" t="s">
        <v>341</v>
      </c>
      <c r="B149" s="65" t="s">
        <v>348</v>
      </c>
      <c r="C149" s="66"/>
      <c r="D149" s="67"/>
      <c r="E149" s="68"/>
      <c r="F149" s="69"/>
      <c r="G149" s="66"/>
      <c r="H149" s="70"/>
      <c r="I149" s="71"/>
      <c r="J149" s="71"/>
      <c r="K149" s="34" t="s">
        <v>65</v>
      </c>
      <c r="L149" s="78">
        <v>265</v>
      </c>
      <c r="M149" s="78"/>
      <c r="N149" s="73"/>
      <c r="O149" s="80" t="s">
        <v>438</v>
      </c>
      <c r="P149" s="82">
        <v>43655.77922453704</v>
      </c>
      <c r="Q149" s="80" t="s">
        <v>525</v>
      </c>
      <c r="R149" s="80"/>
      <c r="S149" s="80"/>
      <c r="T149" s="80"/>
      <c r="U149" s="80"/>
      <c r="V149" s="84" t="s">
        <v>930</v>
      </c>
      <c r="W149" s="82">
        <v>43655.77922453704</v>
      </c>
      <c r="X149" s="86">
        <v>43655</v>
      </c>
      <c r="Y149" s="88" t="s">
        <v>1084</v>
      </c>
      <c r="Z149" s="84" t="s">
        <v>1284</v>
      </c>
      <c r="AA149" s="80"/>
      <c r="AB149" s="80"/>
      <c r="AC149" s="88" t="s">
        <v>1488</v>
      </c>
      <c r="AD149" s="80"/>
      <c r="AE149" s="80" t="b">
        <v>0</v>
      </c>
      <c r="AF149" s="80">
        <v>0</v>
      </c>
      <c r="AG149" s="88" t="s">
        <v>1557</v>
      </c>
      <c r="AH149" s="80" t="b">
        <v>0</v>
      </c>
      <c r="AI149" s="80" t="s">
        <v>1573</v>
      </c>
      <c r="AJ149" s="80"/>
      <c r="AK149" s="88" t="s">
        <v>1557</v>
      </c>
      <c r="AL149" s="80" t="b">
        <v>0</v>
      </c>
      <c r="AM149" s="80">
        <v>1</v>
      </c>
      <c r="AN149" s="88" t="s">
        <v>1535</v>
      </c>
      <c r="AO149" s="80" t="s">
        <v>1610</v>
      </c>
      <c r="AP149" s="80" t="b">
        <v>0</v>
      </c>
      <c r="AQ149" s="88" t="s">
        <v>1535</v>
      </c>
      <c r="AR149" s="80" t="s">
        <v>210</v>
      </c>
      <c r="AS149" s="80">
        <v>0</v>
      </c>
      <c r="AT149" s="80">
        <v>0</v>
      </c>
      <c r="AU149" s="80"/>
      <c r="AV149" s="80"/>
      <c r="AW149" s="80"/>
      <c r="AX149" s="80"/>
      <c r="AY149" s="80"/>
      <c r="AZ149" s="80"/>
      <c r="BA149" s="80"/>
      <c r="BB149" s="80"/>
      <c r="BC149">
        <v>1</v>
      </c>
      <c r="BD149" s="79" t="str">
        <f>REPLACE(INDEX(GroupVertices[Group],MATCH(Edges24[[#This Row],[Vertex 1]],GroupVertices[Vertex],0)),1,1,"")</f>
        <v>3</v>
      </c>
      <c r="BE149" s="79" t="str">
        <f>REPLACE(INDEX(GroupVertices[Group],MATCH(Edges24[[#This Row],[Vertex 2]],GroupVertices[Vertex],0)),1,1,"")</f>
        <v>6</v>
      </c>
      <c r="BF149" s="48">
        <v>1</v>
      </c>
      <c r="BG149" s="49">
        <v>4.3478260869565215</v>
      </c>
      <c r="BH149" s="48">
        <v>0</v>
      </c>
      <c r="BI149" s="49">
        <v>0</v>
      </c>
      <c r="BJ149" s="48">
        <v>0</v>
      </c>
      <c r="BK149" s="49">
        <v>0</v>
      </c>
      <c r="BL149" s="48">
        <v>22</v>
      </c>
      <c r="BM149" s="49">
        <v>95.65217391304348</v>
      </c>
      <c r="BN149" s="48">
        <v>23</v>
      </c>
    </row>
    <row r="150" spans="1:66" ht="15">
      <c r="A150" s="65" t="s">
        <v>342</v>
      </c>
      <c r="B150" s="65" t="s">
        <v>361</v>
      </c>
      <c r="C150" s="66"/>
      <c r="D150" s="67"/>
      <c r="E150" s="68"/>
      <c r="F150" s="69"/>
      <c r="G150" s="66"/>
      <c r="H150" s="70"/>
      <c r="I150" s="71"/>
      <c r="J150" s="71"/>
      <c r="K150" s="34" t="s">
        <v>65</v>
      </c>
      <c r="L150" s="78">
        <v>266</v>
      </c>
      <c r="M150" s="78"/>
      <c r="N150" s="73"/>
      <c r="O150" s="80" t="s">
        <v>439</v>
      </c>
      <c r="P150" s="82">
        <v>43650.0553125</v>
      </c>
      <c r="Q150" s="80" t="s">
        <v>452</v>
      </c>
      <c r="R150" s="84" t="s">
        <v>561</v>
      </c>
      <c r="S150" s="80" t="s">
        <v>638</v>
      </c>
      <c r="T150" s="80" t="s">
        <v>765</v>
      </c>
      <c r="U150" s="80"/>
      <c r="V150" s="84" t="s">
        <v>931</v>
      </c>
      <c r="W150" s="82">
        <v>43650.0553125</v>
      </c>
      <c r="X150" s="86">
        <v>43650</v>
      </c>
      <c r="Y150" s="88" t="s">
        <v>1085</v>
      </c>
      <c r="Z150" s="84" t="s">
        <v>1285</v>
      </c>
      <c r="AA150" s="80"/>
      <c r="AB150" s="80"/>
      <c r="AC150" s="88" t="s">
        <v>1489</v>
      </c>
      <c r="AD150" s="80"/>
      <c r="AE150" s="80" t="b">
        <v>0</v>
      </c>
      <c r="AF150" s="80">
        <v>9</v>
      </c>
      <c r="AG150" s="88" t="s">
        <v>1557</v>
      </c>
      <c r="AH150" s="80" t="b">
        <v>0</v>
      </c>
      <c r="AI150" s="80" t="s">
        <v>1573</v>
      </c>
      <c r="AJ150" s="80"/>
      <c r="AK150" s="88" t="s">
        <v>1557</v>
      </c>
      <c r="AL150" s="80" t="b">
        <v>0</v>
      </c>
      <c r="AM150" s="80">
        <v>6</v>
      </c>
      <c r="AN150" s="88" t="s">
        <v>1557</v>
      </c>
      <c r="AO150" s="80" t="s">
        <v>1589</v>
      </c>
      <c r="AP150" s="80" t="b">
        <v>0</v>
      </c>
      <c r="AQ150" s="88" t="s">
        <v>1489</v>
      </c>
      <c r="AR150" s="80" t="s">
        <v>210</v>
      </c>
      <c r="AS150" s="80">
        <v>0</v>
      </c>
      <c r="AT150" s="80">
        <v>0</v>
      </c>
      <c r="AU150" s="80"/>
      <c r="AV150" s="80"/>
      <c r="AW150" s="80"/>
      <c r="AX150" s="80"/>
      <c r="AY150" s="80"/>
      <c r="AZ150" s="80"/>
      <c r="BA150" s="80"/>
      <c r="BB150" s="80"/>
      <c r="BC150">
        <v>2</v>
      </c>
      <c r="BD150" s="79" t="str">
        <f>REPLACE(INDEX(GroupVertices[Group],MATCH(Edges24[[#This Row],[Vertex 1]],GroupVertices[Vertex],0)),1,1,"")</f>
        <v>3</v>
      </c>
      <c r="BE150" s="79" t="str">
        <f>REPLACE(INDEX(GroupVertices[Group],MATCH(Edges24[[#This Row],[Vertex 2]],GroupVertices[Vertex],0)),1,1,"")</f>
        <v>3</v>
      </c>
      <c r="BF150" s="48">
        <v>1</v>
      </c>
      <c r="BG150" s="49">
        <v>3.225806451612903</v>
      </c>
      <c r="BH150" s="48">
        <v>1</v>
      </c>
      <c r="BI150" s="49">
        <v>3.225806451612903</v>
      </c>
      <c r="BJ150" s="48">
        <v>0</v>
      </c>
      <c r="BK150" s="49">
        <v>0</v>
      </c>
      <c r="BL150" s="48">
        <v>29</v>
      </c>
      <c r="BM150" s="49">
        <v>93.54838709677419</v>
      </c>
      <c r="BN150" s="48">
        <v>31</v>
      </c>
    </row>
    <row r="151" spans="1:66" ht="15">
      <c r="A151" s="65" t="s">
        <v>342</v>
      </c>
      <c r="B151" s="65" t="s">
        <v>343</v>
      </c>
      <c r="C151" s="66"/>
      <c r="D151" s="67"/>
      <c r="E151" s="68"/>
      <c r="F151" s="69"/>
      <c r="G151" s="66"/>
      <c r="H151" s="70"/>
      <c r="I151" s="71"/>
      <c r="J151" s="71"/>
      <c r="K151" s="34" t="s">
        <v>66</v>
      </c>
      <c r="L151" s="78">
        <v>267</v>
      </c>
      <c r="M151" s="78"/>
      <c r="N151" s="73"/>
      <c r="O151" s="80" t="s">
        <v>438</v>
      </c>
      <c r="P151" s="82">
        <v>43650.05640046296</v>
      </c>
      <c r="Q151" s="80" t="s">
        <v>451</v>
      </c>
      <c r="R151" s="80" t="s">
        <v>560</v>
      </c>
      <c r="S151" s="80" t="s">
        <v>637</v>
      </c>
      <c r="T151" s="80"/>
      <c r="U151" s="80"/>
      <c r="V151" s="84" t="s">
        <v>931</v>
      </c>
      <c r="W151" s="82">
        <v>43650.05640046296</v>
      </c>
      <c r="X151" s="86">
        <v>43650</v>
      </c>
      <c r="Y151" s="88" t="s">
        <v>1086</v>
      </c>
      <c r="Z151" s="84" t="s">
        <v>1286</v>
      </c>
      <c r="AA151" s="80"/>
      <c r="AB151" s="80"/>
      <c r="AC151" s="88" t="s">
        <v>1490</v>
      </c>
      <c r="AD151" s="80"/>
      <c r="AE151" s="80" t="b">
        <v>0</v>
      </c>
      <c r="AF151" s="80">
        <v>0</v>
      </c>
      <c r="AG151" s="88" t="s">
        <v>1557</v>
      </c>
      <c r="AH151" s="80" t="b">
        <v>0</v>
      </c>
      <c r="AI151" s="80" t="s">
        <v>1573</v>
      </c>
      <c r="AJ151" s="80"/>
      <c r="AK151" s="88" t="s">
        <v>1557</v>
      </c>
      <c r="AL151" s="80" t="b">
        <v>0</v>
      </c>
      <c r="AM151" s="80">
        <v>16</v>
      </c>
      <c r="AN151" s="88" t="s">
        <v>1501</v>
      </c>
      <c r="AO151" s="80" t="s">
        <v>1589</v>
      </c>
      <c r="AP151" s="80" t="b">
        <v>0</v>
      </c>
      <c r="AQ151" s="88" t="s">
        <v>1501</v>
      </c>
      <c r="AR151" s="80" t="s">
        <v>210</v>
      </c>
      <c r="AS151" s="80">
        <v>0</v>
      </c>
      <c r="AT151" s="80">
        <v>0</v>
      </c>
      <c r="AU151" s="80"/>
      <c r="AV151" s="80"/>
      <c r="AW151" s="80"/>
      <c r="AX151" s="80"/>
      <c r="AY151" s="80"/>
      <c r="AZ151" s="80"/>
      <c r="BA151" s="80"/>
      <c r="BB151" s="80"/>
      <c r="BC151">
        <v>1</v>
      </c>
      <c r="BD151" s="79" t="str">
        <f>REPLACE(INDEX(GroupVertices[Group],MATCH(Edges24[[#This Row],[Vertex 1]],GroupVertices[Vertex],0)),1,1,"")</f>
        <v>3</v>
      </c>
      <c r="BE151" s="79" t="str">
        <f>REPLACE(INDEX(GroupVertices[Group],MATCH(Edges24[[#This Row],[Vertex 2]],GroupVertices[Vertex],0)),1,1,"")</f>
        <v>3</v>
      </c>
      <c r="BF151" s="48">
        <v>1</v>
      </c>
      <c r="BG151" s="49">
        <v>3.7037037037037037</v>
      </c>
      <c r="BH151" s="48">
        <v>0</v>
      </c>
      <c r="BI151" s="49">
        <v>0</v>
      </c>
      <c r="BJ151" s="48">
        <v>0</v>
      </c>
      <c r="BK151" s="49">
        <v>0</v>
      </c>
      <c r="BL151" s="48">
        <v>26</v>
      </c>
      <c r="BM151" s="49">
        <v>96.29629629629629</v>
      </c>
      <c r="BN151" s="48">
        <v>27</v>
      </c>
    </row>
    <row r="152" spans="1:66" ht="15">
      <c r="A152" s="65" t="s">
        <v>342</v>
      </c>
      <c r="B152" s="65" t="s">
        <v>342</v>
      </c>
      <c r="C152" s="66"/>
      <c r="D152" s="67"/>
      <c r="E152" s="68"/>
      <c r="F152" s="69"/>
      <c r="G152" s="66"/>
      <c r="H152" s="70"/>
      <c r="I152" s="71"/>
      <c r="J152" s="71"/>
      <c r="K152" s="34" t="s">
        <v>65</v>
      </c>
      <c r="L152" s="78">
        <v>268</v>
      </c>
      <c r="M152" s="78"/>
      <c r="N152" s="73"/>
      <c r="O152" s="80" t="s">
        <v>438</v>
      </c>
      <c r="P152" s="82">
        <v>43655.87799768519</v>
      </c>
      <c r="Q152" s="80" t="s">
        <v>452</v>
      </c>
      <c r="R152" s="84" t="s">
        <v>561</v>
      </c>
      <c r="S152" s="80" t="s">
        <v>638</v>
      </c>
      <c r="T152" s="80"/>
      <c r="U152" s="80"/>
      <c r="V152" s="84" t="s">
        <v>931</v>
      </c>
      <c r="W152" s="82">
        <v>43655.87799768519</v>
      </c>
      <c r="X152" s="86">
        <v>43655</v>
      </c>
      <c r="Y152" s="88" t="s">
        <v>1087</v>
      </c>
      <c r="Z152" s="84" t="s">
        <v>1287</v>
      </c>
      <c r="AA152" s="80"/>
      <c r="AB152" s="80"/>
      <c r="AC152" s="88" t="s">
        <v>1491</v>
      </c>
      <c r="AD152" s="80"/>
      <c r="AE152" s="80" t="b">
        <v>0</v>
      </c>
      <c r="AF152" s="80">
        <v>0</v>
      </c>
      <c r="AG152" s="88" t="s">
        <v>1557</v>
      </c>
      <c r="AH152" s="80" t="b">
        <v>0</v>
      </c>
      <c r="AI152" s="80" t="s">
        <v>1573</v>
      </c>
      <c r="AJ152" s="80"/>
      <c r="AK152" s="88" t="s">
        <v>1557</v>
      </c>
      <c r="AL152" s="80" t="b">
        <v>0</v>
      </c>
      <c r="AM152" s="80">
        <v>6</v>
      </c>
      <c r="AN152" s="88" t="s">
        <v>1489</v>
      </c>
      <c r="AO152" s="80" t="s">
        <v>1589</v>
      </c>
      <c r="AP152" s="80" t="b">
        <v>0</v>
      </c>
      <c r="AQ152" s="88" t="s">
        <v>1489</v>
      </c>
      <c r="AR152" s="80" t="s">
        <v>210</v>
      </c>
      <c r="AS152" s="80">
        <v>0</v>
      </c>
      <c r="AT152" s="80">
        <v>0</v>
      </c>
      <c r="AU152" s="80"/>
      <c r="AV152" s="80"/>
      <c r="AW152" s="80"/>
      <c r="AX152" s="80"/>
      <c r="AY152" s="80"/>
      <c r="AZ152" s="80"/>
      <c r="BA152" s="80"/>
      <c r="BB152" s="80"/>
      <c r="BC152">
        <v>1</v>
      </c>
      <c r="BD152" s="79" t="str">
        <f>REPLACE(INDEX(GroupVertices[Group],MATCH(Edges24[[#This Row],[Vertex 1]],GroupVertices[Vertex],0)),1,1,"")</f>
        <v>3</v>
      </c>
      <c r="BE152" s="79" t="str">
        <f>REPLACE(INDEX(GroupVertices[Group],MATCH(Edges24[[#This Row],[Vertex 2]],GroupVertices[Vertex],0)),1,1,"")</f>
        <v>3</v>
      </c>
      <c r="BF152" s="48"/>
      <c r="BG152" s="49"/>
      <c r="BH152" s="48"/>
      <c r="BI152" s="49"/>
      <c r="BJ152" s="48"/>
      <c r="BK152" s="49"/>
      <c r="BL152" s="48"/>
      <c r="BM152" s="49"/>
      <c r="BN152" s="48"/>
    </row>
    <row r="153" spans="1:66" ht="15">
      <c r="A153" s="65" t="s">
        <v>343</v>
      </c>
      <c r="B153" s="65" t="s">
        <v>342</v>
      </c>
      <c r="C153" s="66"/>
      <c r="D153" s="67"/>
      <c r="E153" s="68"/>
      <c r="F153" s="69"/>
      <c r="G153" s="66"/>
      <c r="H153" s="70"/>
      <c r="I153" s="71"/>
      <c r="J153" s="71"/>
      <c r="K153" s="34" t="s">
        <v>66</v>
      </c>
      <c r="L153" s="78">
        <v>270</v>
      </c>
      <c r="M153" s="78"/>
      <c r="N153" s="73"/>
      <c r="O153" s="80" t="s">
        <v>438</v>
      </c>
      <c r="P153" s="82">
        <v>43650.05587962963</v>
      </c>
      <c r="Q153" s="80" t="s">
        <v>452</v>
      </c>
      <c r="R153" s="84" t="s">
        <v>561</v>
      </c>
      <c r="S153" s="80" t="s">
        <v>638</v>
      </c>
      <c r="T153" s="80"/>
      <c r="U153" s="80"/>
      <c r="V153" s="84" t="s">
        <v>932</v>
      </c>
      <c r="W153" s="82">
        <v>43650.05587962963</v>
      </c>
      <c r="X153" s="86">
        <v>43650</v>
      </c>
      <c r="Y153" s="88" t="s">
        <v>1088</v>
      </c>
      <c r="Z153" s="84" t="s">
        <v>1288</v>
      </c>
      <c r="AA153" s="80"/>
      <c r="AB153" s="80"/>
      <c r="AC153" s="88" t="s">
        <v>1492</v>
      </c>
      <c r="AD153" s="80"/>
      <c r="AE153" s="80" t="b">
        <v>0</v>
      </c>
      <c r="AF153" s="80">
        <v>0</v>
      </c>
      <c r="AG153" s="88" t="s">
        <v>1557</v>
      </c>
      <c r="AH153" s="80" t="b">
        <v>0</v>
      </c>
      <c r="AI153" s="80" t="s">
        <v>1573</v>
      </c>
      <c r="AJ153" s="80"/>
      <c r="AK153" s="88" t="s">
        <v>1557</v>
      </c>
      <c r="AL153" s="80" t="b">
        <v>0</v>
      </c>
      <c r="AM153" s="80">
        <v>6</v>
      </c>
      <c r="AN153" s="88" t="s">
        <v>1489</v>
      </c>
      <c r="AO153" s="80" t="s">
        <v>1589</v>
      </c>
      <c r="AP153" s="80" t="b">
        <v>0</v>
      </c>
      <c r="AQ153" s="88" t="s">
        <v>1489</v>
      </c>
      <c r="AR153" s="80" t="s">
        <v>210</v>
      </c>
      <c r="AS153" s="80">
        <v>0</v>
      </c>
      <c r="AT153" s="80">
        <v>0</v>
      </c>
      <c r="AU153" s="80"/>
      <c r="AV153" s="80"/>
      <c r="AW153" s="80"/>
      <c r="AX153" s="80"/>
      <c r="AY153" s="80"/>
      <c r="AZ153" s="80"/>
      <c r="BA153" s="80"/>
      <c r="BB153" s="80"/>
      <c r="BC153">
        <v>1</v>
      </c>
      <c r="BD153" s="79" t="str">
        <f>REPLACE(INDEX(GroupVertices[Group],MATCH(Edges24[[#This Row],[Vertex 1]],GroupVertices[Vertex],0)),1,1,"")</f>
        <v>3</v>
      </c>
      <c r="BE153" s="79" t="str">
        <f>REPLACE(INDEX(GroupVertices[Group],MATCH(Edges24[[#This Row],[Vertex 2]],GroupVertices[Vertex],0)),1,1,"")</f>
        <v>3</v>
      </c>
      <c r="BF153" s="48"/>
      <c r="BG153" s="49"/>
      <c r="BH153" s="48"/>
      <c r="BI153" s="49"/>
      <c r="BJ153" s="48"/>
      <c r="BK153" s="49"/>
      <c r="BL153" s="48"/>
      <c r="BM153" s="49"/>
      <c r="BN153" s="48"/>
    </row>
    <row r="154" spans="1:66" ht="15">
      <c r="A154" s="65" t="s">
        <v>343</v>
      </c>
      <c r="B154" s="65" t="s">
        <v>363</v>
      </c>
      <c r="C154" s="66"/>
      <c r="D154" s="67"/>
      <c r="E154" s="68"/>
      <c r="F154" s="69"/>
      <c r="G154" s="66"/>
      <c r="H154" s="70"/>
      <c r="I154" s="71"/>
      <c r="J154" s="71"/>
      <c r="K154" s="34" t="s">
        <v>65</v>
      </c>
      <c r="L154" s="78">
        <v>272</v>
      </c>
      <c r="M154" s="78"/>
      <c r="N154" s="73"/>
      <c r="O154" s="80" t="s">
        <v>439</v>
      </c>
      <c r="P154" s="82">
        <v>43650.051574074074</v>
      </c>
      <c r="Q154" s="80" t="s">
        <v>462</v>
      </c>
      <c r="R154" s="84" t="s">
        <v>570</v>
      </c>
      <c r="S154" s="80" t="s">
        <v>646</v>
      </c>
      <c r="T154" s="80" t="s">
        <v>766</v>
      </c>
      <c r="U154" s="80"/>
      <c r="V154" s="84" t="s">
        <v>932</v>
      </c>
      <c r="W154" s="82">
        <v>43650.051574074074</v>
      </c>
      <c r="X154" s="86">
        <v>43650</v>
      </c>
      <c r="Y154" s="88" t="s">
        <v>1089</v>
      </c>
      <c r="Z154" s="84" t="s">
        <v>1289</v>
      </c>
      <c r="AA154" s="80"/>
      <c r="AB154" s="80"/>
      <c r="AC154" s="88" t="s">
        <v>1493</v>
      </c>
      <c r="AD154" s="80"/>
      <c r="AE154" s="80" t="b">
        <v>0</v>
      </c>
      <c r="AF154" s="80">
        <v>12</v>
      </c>
      <c r="AG154" s="88" t="s">
        <v>1557</v>
      </c>
      <c r="AH154" s="80" t="b">
        <v>0</v>
      </c>
      <c r="AI154" s="80" t="s">
        <v>1573</v>
      </c>
      <c r="AJ154" s="80"/>
      <c r="AK154" s="88" t="s">
        <v>1557</v>
      </c>
      <c r="AL154" s="80" t="b">
        <v>0</v>
      </c>
      <c r="AM154" s="80">
        <v>8</v>
      </c>
      <c r="AN154" s="88" t="s">
        <v>1557</v>
      </c>
      <c r="AO154" s="80" t="s">
        <v>1589</v>
      </c>
      <c r="AP154" s="80" t="b">
        <v>0</v>
      </c>
      <c r="AQ154" s="88" t="s">
        <v>1493</v>
      </c>
      <c r="AR154" s="80" t="s">
        <v>210</v>
      </c>
      <c r="AS154" s="80">
        <v>0</v>
      </c>
      <c r="AT154" s="80">
        <v>0</v>
      </c>
      <c r="AU154" s="80"/>
      <c r="AV154" s="80"/>
      <c r="AW154" s="80"/>
      <c r="AX154" s="80"/>
      <c r="AY154" s="80"/>
      <c r="AZ154" s="80"/>
      <c r="BA154" s="80"/>
      <c r="BB154" s="80"/>
      <c r="BC154">
        <v>2</v>
      </c>
      <c r="BD154" s="79" t="str">
        <f>REPLACE(INDEX(GroupVertices[Group],MATCH(Edges24[[#This Row],[Vertex 1]],GroupVertices[Vertex],0)),1,1,"")</f>
        <v>3</v>
      </c>
      <c r="BE154" s="79" t="str">
        <f>REPLACE(INDEX(GroupVertices[Group],MATCH(Edges24[[#This Row],[Vertex 2]],GroupVertices[Vertex],0)),1,1,"")</f>
        <v>3</v>
      </c>
      <c r="BF154" s="48">
        <v>1</v>
      </c>
      <c r="BG154" s="49">
        <v>3.125</v>
      </c>
      <c r="BH154" s="48">
        <v>2</v>
      </c>
      <c r="BI154" s="49">
        <v>6.25</v>
      </c>
      <c r="BJ154" s="48">
        <v>0</v>
      </c>
      <c r="BK154" s="49">
        <v>0</v>
      </c>
      <c r="BL154" s="48">
        <v>29</v>
      </c>
      <c r="BM154" s="49">
        <v>90.625</v>
      </c>
      <c r="BN154" s="48">
        <v>32</v>
      </c>
    </row>
    <row r="155" spans="1:66" ht="15">
      <c r="A155" s="65" t="s">
        <v>343</v>
      </c>
      <c r="B155" s="65" t="s">
        <v>363</v>
      </c>
      <c r="C155" s="66"/>
      <c r="D155" s="67"/>
      <c r="E155" s="68"/>
      <c r="F155" s="69"/>
      <c r="G155" s="66"/>
      <c r="H155" s="70"/>
      <c r="I155" s="71"/>
      <c r="J155" s="71"/>
      <c r="K155" s="34" t="s">
        <v>65</v>
      </c>
      <c r="L155" s="78">
        <v>273</v>
      </c>
      <c r="M155" s="78"/>
      <c r="N155" s="73"/>
      <c r="O155" s="80" t="s">
        <v>439</v>
      </c>
      <c r="P155" s="82">
        <v>43655.119166666664</v>
      </c>
      <c r="Q155" s="80" t="s">
        <v>462</v>
      </c>
      <c r="R155" s="84" t="s">
        <v>570</v>
      </c>
      <c r="S155" s="80" t="s">
        <v>646</v>
      </c>
      <c r="T155" s="80"/>
      <c r="U155" s="80"/>
      <c r="V155" s="84" t="s">
        <v>932</v>
      </c>
      <c r="W155" s="82">
        <v>43655.119166666664</v>
      </c>
      <c r="X155" s="86">
        <v>43655</v>
      </c>
      <c r="Y155" s="88" t="s">
        <v>1090</v>
      </c>
      <c r="Z155" s="84" t="s">
        <v>1290</v>
      </c>
      <c r="AA155" s="80"/>
      <c r="AB155" s="80"/>
      <c r="AC155" s="88" t="s">
        <v>1494</v>
      </c>
      <c r="AD155" s="80"/>
      <c r="AE155" s="80" t="b">
        <v>0</v>
      </c>
      <c r="AF155" s="80">
        <v>0</v>
      </c>
      <c r="AG155" s="88" t="s">
        <v>1557</v>
      </c>
      <c r="AH155" s="80" t="b">
        <v>0</v>
      </c>
      <c r="AI155" s="80" t="s">
        <v>1573</v>
      </c>
      <c r="AJ155" s="80"/>
      <c r="AK155" s="88" t="s">
        <v>1557</v>
      </c>
      <c r="AL155" s="80" t="b">
        <v>0</v>
      </c>
      <c r="AM155" s="80">
        <v>8</v>
      </c>
      <c r="AN155" s="88" t="s">
        <v>1493</v>
      </c>
      <c r="AO155" s="80" t="s">
        <v>1589</v>
      </c>
      <c r="AP155" s="80" t="b">
        <v>0</v>
      </c>
      <c r="AQ155" s="88" t="s">
        <v>1493</v>
      </c>
      <c r="AR155" s="80" t="s">
        <v>210</v>
      </c>
      <c r="AS155" s="80">
        <v>0</v>
      </c>
      <c r="AT155" s="80">
        <v>0</v>
      </c>
      <c r="AU155" s="80"/>
      <c r="AV155" s="80"/>
      <c r="AW155" s="80"/>
      <c r="AX155" s="80"/>
      <c r="AY155" s="80"/>
      <c r="AZ155" s="80"/>
      <c r="BA155" s="80"/>
      <c r="BB155" s="80"/>
      <c r="BC155">
        <v>2</v>
      </c>
      <c r="BD155" s="79" t="str">
        <f>REPLACE(INDEX(GroupVertices[Group],MATCH(Edges24[[#This Row],[Vertex 1]],GroupVertices[Vertex],0)),1,1,"")</f>
        <v>3</v>
      </c>
      <c r="BE155" s="79" t="str">
        <f>REPLACE(INDEX(GroupVertices[Group],MATCH(Edges24[[#This Row],[Vertex 2]],GroupVertices[Vertex],0)),1,1,"")</f>
        <v>3</v>
      </c>
      <c r="BF155" s="48">
        <v>1</v>
      </c>
      <c r="BG155" s="49">
        <v>3.125</v>
      </c>
      <c r="BH155" s="48">
        <v>2</v>
      </c>
      <c r="BI155" s="49">
        <v>6.25</v>
      </c>
      <c r="BJ155" s="48">
        <v>0</v>
      </c>
      <c r="BK155" s="49">
        <v>0</v>
      </c>
      <c r="BL155" s="48">
        <v>29</v>
      </c>
      <c r="BM155" s="49">
        <v>90.625</v>
      </c>
      <c r="BN155" s="48">
        <v>32</v>
      </c>
    </row>
    <row r="156" spans="1:66" ht="15">
      <c r="A156" s="65" t="s">
        <v>343</v>
      </c>
      <c r="B156" s="65" t="s">
        <v>431</v>
      </c>
      <c r="C156" s="66"/>
      <c r="D156" s="67"/>
      <c r="E156" s="68"/>
      <c r="F156" s="69"/>
      <c r="G156" s="66"/>
      <c r="H156" s="70"/>
      <c r="I156" s="71"/>
      <c r="J156" s="71"/>
      <c r="K156" s="34" t="s">
        <v>65</v>
      </c>
      <c r="L156" s="78">
        <v>274</v>
      </c>
      <c r="M156" s="78"/>
      <c r="N156" s="73"/>
      <c r="O156" s="80" t="s">
        <v>439</v>
      </c>
      <c r="P156" s="82">
        <v>43397.580613425926</v>
      </c>
      <c r="Q156" s="80" t="s">
        <v>521</v>
      </c>
      <c r="R156" s="84" t="s">
        <v>609</v>
      </c>
      <c r="S156" s="80" t="s">
        <v>666</v>
      </c>
      <c r="T156" s="80" t="s">
        <v>767</v>
      </c>
      <c r="U156" s="80"/>
      <c r="V156" s="84" t="s">
        <v>932</v>
      </c>
      <c r="W156" s="82">
        <v>43397.580613425926</v>
      </c>
      <c r="X156" s="86">
        <v>43397</v>
      </c>
      <c r="Y156" s="88" t="s">
        <v>1091</v>
      </c>
      <c r="Z156" s="84" t="s">
        <v>1291</v>
      </c>
      <c r="AA156" s="80"/>
      <c r="AB156" s="80"/>
      <c r="AC156" s="88" t="s">
        <v>1495</v>
      </c>
      <c r="AD156" s="80"/>
      <c r="AE156" s="80" t="b">
        <v>0</v>
      </c>
      <c r="AF156" s="80">
        <v>12</v>
      </c>
      <c r="AG156" s="88" t="s">
        <v>1557</v>
      </c>
      <c r="AH156" s="80" t="b">
        <v>0</v>
      </c>
      <c r="AI156" s="80" t="s">
        <v>1573</v>
      </c>
      <c r="AJ156" s="80"/>
      <c r="AK156" s="88" t="s">
        <v>1557</v>
      </c>
      <c r="AL156" s="80" t="b">
        <v>0</v>
      </c>
      <c r="AM156" s="80">
        <v>11</v>
      </c>
      <c r="AN156" s="88" t="s">
        <v>1557</v>
      </c>
      <c r="AO156" s="80" t="s">
        <v>1590</v>
      </c>
      <c r="AP156" s="80" t="b">
        <v>0</v>
      </c>
      <c r="AQ156" s="88" t="s">
        <v>1495</v>
      </c>
      <c r="AR156" s="80" t="s">
        <v>438</v>
      </c>
      <c r="AS156" s="80">
        <v>0</v>
      </c>
      <c r="AT156" s="80">
        <v>0</v>
      </c>
      <c r="AU156" s="80"/>
      <c r="AV156" s="80"/>
      <c r="AW156" s="80"/>
      <c r="AX156" s="80"/>
      <c r="AY156" s="80"/>
      <c r="AZ156" s="80"/>
      <c r="BA156" s="80"/>
      <c r="BB156" s="80"/>
      <c r="BC156">
        <v>2</v>
      </c>
      <c r="BD156" s="79" t="str">
        <f>REPLACE(INDEX(GroupVertices[Group],MATCH(Edges24[[#This Row],[Vertex 1]],GroupVertices[Vertex],0)),1,1,"")</f>
        <v>3</v>
      </c>
      <c r="BE156" s="79" t="str">
        <f>REPLACE(INDEX(GroupVertices[Group],MATCH(Edges24[[#This Row],[Vertex 2]],GroupVertices[Vertex],0)),1,1,"")</f>
        <v>3</v>
      </c>
      <c r="BF156" s="48">
        <v>1</v>
      </c>
      <c r="BG156" s="49">
        <v>3.5714285714285716</v>
      </c>
      <c r="BH156" s="48">
        <v>0</v>
      </c>
      <c r="BI156" s="49">
        <v>0</v>
      </c>
      <c r="BJ156" s="48">
        <v>0</v>
      </c>
      <c r="BK156" s="49">
        <v>0</v>
      </c>
      <c r="BL156" s="48">
        <v>27</v>
      </c>
      <c r="BM156" s="49">
        <v>96.42857142857143</v>
      </c>
      <c r="BN156" s="48">
        <v>28</v>
      </c>
    </row>
    <row r="157" spans="1:66" ht="15">
      <c r="A157" s="65" t="s">
        <v>343</v>
      </c>
      <c r="B157" s="65" t="s">
        <v>431</v>
      </c>
      <c r="C157" s="66"/>
      <c r="D157" s="67"/>
      <c r="E157" s="68"/>
      <c r="F157" s="69"/>
      <c r="G157" s="66"/>
      <c r="H157" s="70"/>
      <c r="I157" s="71"/>
      <c r="J157" s="71"/>
      <c r="K157" s="34" t="s">
        <v>65</v>
      </c>
      <c r="L157" s="78">
        <v>275</v>
      </c>
      <c r="M157" s="78"/>
      <c r="N157" s="73"/>
      <c r="O157" s="80" t="s">
        <v>439</v>
      </c>
      <c r="P157" s="82">
        <v>43655.119375</v>
      </c>
      <c r="Q157" s="80" t="s">
        <v>521</v>
      </c>
      <c r="R157" s="84" t="s">
        <v>609</v>
      </c>
      <c r="S157" s="80" t="s">
        <v>666</v>
      </c>
      <c r="T157" s="80" t="s">
        <v>759</v>
      </c>
      <c r="U157" s="80"/>
      <c r="V157" s="84" t="s">
        <v>932</v>
      </c>
      <c r="W157" s="82">
        <v>43655.119375</v>
      </c>
      <c r="X157" s="86">
        <v>43655</v>
      </c>
      <c r="Y157" s="88" t="s">
        <v>1092</v>
      </c>
      <c r="Z157" s="84" t="s">
        <v>1292</v>
      </c>
      <c r="AA157" s="80"/>
      <c r="AB157" s="80"/>
      <c r="AC157" s="88" t="s">
        <v>1496</v>
      </c>
      <c r="AD157" s="80"/>
      <c r="AE157" s="80" t="b">
        <v>0</v>
      </c>
      <c r="AF157" s="80">
        <v>0</v>
      </c>
      <c r="AG157" s="88" t="s">
        <v>1557</v>
      </c>
      <c r="AH157" s="80" t="b">
        <v>0</v>
      </c>
      <c r="AI157" s="80" t="s">
        <v>1573</v>
      </c>
      <c r="AJ157" s="80"/>
      <c r="AK157" s="88" t="s">
        <v>1557</v>
      </c>
      <c r="AL157" s="80" t="b">
        <v>0</v>
      </c>
      <c r="AM157" s="80">
        <v>11</v>
      </c>
      <c r="AN157" s="88" t="s">
        <v>1495</v>
      </c>
      <c r="AO157" s="80" t="s">
        <v>1589</v>
      </c>
      <c r="AP157" s="80" t="b">
        <v>0</v>
      </c>
      <c r="AQ157" s="88" t="s">
        <v>1495</v>
      </c>
      <c r="AR157" s="80" t="s">
        <v>210</v>
      </c>
      <c r="AS157" s="80">
        <v>0</v>
      </c>
      <c r="AT157" s="80">
        <v>0</v>
      </c>
      <c r="AU157" s="80"/>
      <c r="AV157" s="80"/>
      <c r="AW157" s="80"/>
      <c r="AX157" s="80"/>
      <c r="AY157" s="80"/>
      <c r="AZ157" s="80"/>
      <c r="BA157" s="80"/>
      <c r="BB157" s="80"/>
      <c r="BC157">
        <v>2</v>
      </c>
      <c r="BD157" s="79" t="str">
        <f>REPLACE(INDEX(GroupVertices[Group],MATCH(Edges24[[#This Row],[Vertex 1]],GroupVertices[Vertex],0)),1,1,"")</f>
        <v>3</v>
      </c>
      <c r="BE157" s="79" t="str">
        <f>REPLACE(INDEX(GroupVertices[Group],MATCH(Edges24[[#This Row],[Vertex 2]],GroupVertices[Vertex],0)),1,1,"")</f>
        <v>3</v>
      </c>
      <c r="BF157" s="48">
        <v>1</v>
      </c>
      <c r="BG157" s="49">
        <v>3.5714285714285716</v>
      </c>
      <c r="BH157" s="48">
        <v>0</v>
      </c>
      <c r="BI157" s="49">
        <v>0</v>
      </c>
      <c r="BJ157" s="48">
        <v>0</v>
      </c>
      <c r="BK157" s="49">
        <v>0</v>
      </c>
      <c r="BL157" s="48">
        <v>27</v>
      </c>
      <c r="BM157" s="49">
        <v>96.42857142857143</v>
      </c>
      <c r="BN157" s="48">
        <v>28</v>
      </c>
    </row>
    <row r="158" spans="1:66" ht="15">
      <c r="A158" s="65" t="s">
        <v>343</v>
      </c>
      <c r="B158" s="65" t="s">
        <v>362</v>
      </c>
      <c r="C158" s="66"/>
      <c r="D158" s="67"/>
      <c r="E158" s="68"/>
      <c r="F158" s="69"/>
      <c r="G158" s="66"/>
      <c r="H158" s="70"/>
      <c r="I158" s="71"/>
      <c r="J158" s="71"/>
      <c r="K158" s="34" t="s">
        <v>65</v>
      </c>
      <c r="L158" s="78">
        <v>276</v>
      </c>
      <c r="M158" s="78"/>
      <c r="N158" s="73"/>
      <c r="O158" s="80" t="s">
        <v>439</v>
      </c>
      <c r="P158" s="82">
        <v>43650.052256944444</v>
      </c>
      <c r="Q158" s="80" t="s">
        <v>453</v>
      </c>
      <c r="R158" s="84" t="s">
        <v>562</v>
      </c>
      <c r="S158" s="80" t="s">
        <v>639</v>
      </c>
      <c r="T158" s="80" t="s">
        <v>768</v>
      </c>
      <c r="U158" s="80"/>
      <c r="V158" s="84" t="s">
        <v>932</v>
      </c>
      <c r="W158" s="82">
        <v>43650.052256944444</v>
      </c>
      <c r="X158" s="86">
        <v>43650</v>
      </c>
      <c r="Y158" s="88" t="s">
        <v>1093</v>
      </c>
      <c r="Z158" s="84" t="s">
        <v>1293</v>
      </c>
      <c r="AA158" s="80"/>
      <c r="AB158" s="80"/>
      <c r="AC158" s="88" t="s">
        <v>1497</v>
      </c>
      <c r="AD158" s="80"/>
      <c r="AE158" s="80" t="b">
        <v>0</v>
      </c>
      <c r="AF158" s="80">
        <v>10</v>
      </c>
      <c r="AG158" s="88" t="s">
        <v>1557</v>
      </c>
      <c r="AH158" s="80" t="b">
        <v>0</v>
      </c>
      <c r="AI158" s="80" t="s">
        <v>1573</v>
      </c>
      <c r="AJ158" s="80"/>
      <c r="AK158" s="88" t="s">
        <v>1557</v>
      </c>
      <c r="AL158" s="80" t="b">
        <v>0</v>
      </c>
      <c r="AM158" s="80">
        <v>7</v>
      </c>
      <c r="AN158" s="88" t="s">
        <v>1557</v>
      </c>
      <c r="AO158" s="80" t="s">
        <v>1589</v>
      </c>
      <c r="AP158" s="80" t="b">
        <v>0</v>
      </c>
      <c r="AQ158" s="88" t="s">
        <v>1497</v>
      </c>
      <c r="AR158" s="80" t="s">
        <v>210</v>
      </c>
      <c r="AS158" s="80">
        <v>0</v>
      </c>
      <c r="AT158" s="80">
        <v>0</v>
      </c>
      <c r="AU158" s="80"/>
      <c r="AV158" s="80"/>
      <c r="AW158" s="80"/>
      <c r="AX158" s="80"/>
      <c r="AY158" s="80"/>
      <c r="AZ158" s="80"/>
      <c r="BA158" s="80"/>
      <c r="BB158" s="80"/>
      <c r="BC158">
        <v>2</v>
      </c>
      <c r="BD158" s="79" t="str">
        <f>REPLACE(INDEX(GroupVertices[Group],MATCH(Edges24[[#This Row],[Vertex 1]],GroupVertices[Vertex],0)),1,1,"")</f>
        <v>3</v>
      </c>
      <c r="BE158" s="79" t="str">
        <f>REPLACE(INDEX(GroupVertices[Group],MATCH(Edges24[[#This Row],[Vertex 2]],GroupVertices[Vertex],0)),1,1,"")</f>
        <v>3</v>
      </c>
      <c r="BF158" s="48">
        <v>0</v>
      </c>
      <c r="BG158" s="49">
        <v>0</v>
      </c>
      <c r="BH158" s="48">
        <v>2</v>
      </c>
      <c r="BI158" s="49">
        <v>7.407407407407407</v>
      </c>
      <c r="BJ158" s="48">
        <v>0</v>
      </c>
      <c r="BK158" s="49">
        <v>0</v>
      </c>
      <c r="BL158" s="48">
        <v>25</v>
      </c>
      <c r="BM158" s="49">
        <v>92.5925925925926</v>
      </c>
      <c r="BN158" s="48">
        <v>27</v>
      </c>
    </row>
    <row r="159" spans="1:66" ht="15">
      <c r="A159" s="65" t="s">
        <v>343</v>
      </c>
      <c r="B159" s="65" t="s">
        <v>362</v>
      </c>
      <c r="C159" s="66"/>
      <c r="D159" s="67"/>
      <c r="E159" s="68"/>
      <c r="F159" s="69"/>
      <c r="G159" s="66"/>
      <c r="H159" s="70"/>
      <c r="I159" s="71"/>
      <c r="J159" s="71"/>
      <c r="K159" s="34" t="s">
        <v>65</v>
      </c>
      <c r="L159" s="78">
        <v>277</v>
      </c>
      <c r="M159" s="78"/>
      <c r="N159" s="73"/>
      <c r="O159" s="80" t="s">
        <v>439</v>
      </c>
      <c r="P159" s="82">
        <v>43655.11945601852</v>
      </c>
      <c r="Q159" s="80" t="s">
        <v>453</v>
      </c>
      <c r="R159" s="84" t="s">
        <v>562</v>
      </c>
      <c r="S159" s="80" t="s">
        <v>639</v>
      </c>
      <c r="T159" s="80" t="s">
        <v>690</v>
      </c>
      <c r="U159" s="80"/>
      <c r="V159" s="84" t="s">
        <v>932</v>
      </c>
      <c r="W159" s="82">
        <v>43655.11945601852</v>
      </c>
      <c r="X159" s="86">
        <v>43655</v>
      </c>
      <c r="Y159" s="88" t="s">
        <v>1094</v>
      </c>
      <c r="Z159" s="84" t="s">
        <v>1294</v>
      </c>
      <c r="AA159" s="80"/>
      <c r="AB159" s="80"/>
      <c r="AC159" s="88" t="s">
        <v>1498</v>
      </c>
      <c r="AD159" s="80"/>
      <c r="AE159" s="80" t="b">
        <v>0</v>
      </c>
      <c r="AF159" s="80">
        <v>0</v>
      </c>
      <c r="AG159" s="88" t="s">
        <v>1557</v>
      </c>
      <c r="AH159" s="80" t="b">
        <v>0</v>
      </c>
      <c r="AI159" s="80" t="s">
        <v>1573</v>
      </c>
      <c r="AJ159" s="80"/>
      <c r="AK159" s="88" t="s">
        <v>1557</v>
      </c>
      <c r="AL159" s="80" t="b">
        <v>0</v>
      </c>
      <c r="AM159" s="80">
        <v>7</v>
      </c>
      <c r="AN159" s="88" t="s">
        <v>1497</v>
      </c>
      <c r="AO159" s="80" t="s">
        <v>1589</v>
      </c>
      <c r="AP159" s="80" t="b">
        <v>0</v>
      </c>
      <c r="AQ159" s="88" t="s">
        <v>1497</v>
      </c>
      <c r="AR159" s="80" t="s">
        <v>210</v>
      </c>
      <c r="AS159" s="80">
        <v>0</v>
      </c>
      <c r="AT159" s="80">
        <v>0</v>
      </c>
      <c r="AU159" s="80"/>
      <c r="AV159" s="80"/>
      <c r="AW159" s="80"/>
      <c r="AX159" s="80"/>
      <c r="AY159" s="80"/>
      <c r="AZ159" s="80"/>
      <c r="BA159" s="80"/>
      <c r="BB159" s="80"/>
      <c r="BC159">
        <v>2</v>
      </c>
      <c r="BD159" s="79" t="str">
        <f>REPLACE(INDEX(GroupVertices[Group],MATCH(Edges24[[#This Row],[Vertex 1]],GroupVertices[Vertex],0)),1,1,"")</f>
        <v>3</v>
      </c>
      <c r="BE159" s="79" t="str">
        <f>REPLACE(INDEX(GroupVertices[Group],MATCH(Edges24[[#This Row],[Vertex 2]],GroupVertices[Vertex],0)),1,1,"")</f>
        <v>3</v>
      </c>
      <c r="BF159" s="48">
        <v>0</v>
      </c>
      <c r="BG159" s="49">
        <v>0</v>
      </c>
      <c r="BH159" s="48">
        <v>2</v>
      </c>
      <c r="BI159" s="49">
        <v>7.407407407407407</v>
      </c>
      <c r="BJ159" s="48">
        <v>0</v>
      </c>
      <c r="BK159" s="49">
        <v>0</v>
      </c>
      <c r="BL159" s="48">
        <v>25</v>
      </c>
      <c r="BM159" s="49">
        <v>92.5925925925926</v>
      </c>
      <c r="BN159" s="48">
        <v>27</v>
      </c>
    </row>
    <row r="160" spans="1:66" ht="15">
      <c r="A160" s="65" t="s">
        <v>343</v>
      </c>
      <c r="B160" s="65" t="s">
        <v>432</v>
      </c>
      <c r="C160" s="66"/>
      <c r="D160" s="67"/>
      <c r="E160" s="68"/>
      <c r="F160" s="69"/>
      <c r="G160" s="66"/>
      <c r="H160" s="70"/>
      <c r="I160" s="71"/>
      <c r="J160" s="71"/>
      <c r="K160" s="34" t="s">
        <v>65</v>
      </c>
      <c r="L160" s="78">
        <v>278</v>
      </c>
      <c r="M160" s="78"/>
      <c r="N160" s="73"/>
      <c r="O160" s="80" t="s">
        <v>439</v>
      </c>
      <c r="P160" s="82">
        <v>43542.09638888889</v>
      </c>
      <c r="Q160" s="80" t="s">
        <v>526</v>
      </c>
      <c r="R160" s="84" t="s">
        <v>613</v>
      </c>
      <c r="S160" s="80" t="s">
        <v>670</v>
      </c>
      <c r="T160" s="80" t="s">
        <v>769</v>
      </c>
      <c r="U160" s="80"/>
      <c r="V160" s="84" t="s">
        <v>932</v>
      </c>
      <c r="W160" s="82">
        <v>43542.09638888889</v>
      </c>
      <c r="X160" s="86">
        <v>43542</v>
      </c>
      <c r="Y160" s="88" t="s">
        <v>1095</v>
      </c>
      <c r="Z160" s="84" t="s">
        <v>1295</v>
      </c>
      <c r="AA160" s="80"/>
      <c r="AB160" s="80"/>
      <c r="AC160" s="88" t="s">
        <v>1499</v>
      </c>
      <c r="AD160" s="80"/>
      <c r="AE160" s="80" t="b">
        <v>0</v>
      </c>
      <c r="AF160" s="80">
        <v>16</v>
      </c>
      <c r="AG160" s="88" t="s">
        <v>1557</v>
      </c>
      <c r="AH160" s="80" t="b">
        <v>0</v>
      </c>
      <c r="AI160" s="80" t="s">
        <v>1573</v>
      </c>
      <c r="AJ160" s="80"/>
      <c r="AK160" s="88" t="s">
        <v>1557</v>
      </c>
      <c r="AL160" s="80" t="b">
        <v>0</v>
      </c>
      <c r="AM160" s="80">
        <v>9</v>
      </c>
      <c r="AN160" s="88" t="s">
        <v>1557</v>
      </c>
      <c r="AO160" s="80" t="s">
        <v>1589</v>
      </c>
      <c r="AP160" s="80" t="b">
        <v>0</v>
      </c>
      <c r="AQ160" s="88" t="s">
        <v>1499</v>
      </c>
      <c r="AR160" s="80" t="s">
        <v>438</v>
      </c>
      <c r="AS160" s="80">
        <v>0</v>
      </c>
      <c r="AT160" s="80">
        <v>0</v>
      </c>
      <c r="AU160" s="80"/>
      <c r="AV160" s="80"/>
      <c r="AW160" s="80"/>
      <c r="AX160" s="80"/>
      <c r="AY160" s="80"/>
      <c r="AZ160" s="80"/>
      <c r="BA160" s="80"/>
      <c r="BB160" s="80"/>
      <c r="BC160">
        <v>2</v>
      </c>
      <c r="BD160" s="79" t="str">
        <f>REPLACE(INDEX(GroupVertices[Group],MATCH(Edges24[[#This Row],[Vertex 1]],GroupVertices[Vertex],0)),1,1,"")</f>
        <v>3</v>
      </c>
      <c r="BE160" s="79" t="str">
        <f>REPLACE(INDEX(GroupVertices[Group],MATCH(Edges24[[#This Row],[Vertex 2]],GroupVertices[Vertex],0)),1,1,"")</f>
        <v>3</v>
      </c>
      <c r="BF160" s="48">
        <v>1</v>
      </c>
      <c r="BG160" s="49">
        <v>3.4482758620689653</v>
      </c>
      <c r="BH160" s="48">
        <v>1</v>
      </c>
      <c r="BI160" s="49">
        <v>3.4482758620689653</v>
      </c>
      <c r="BJ160" s="48">
        <v>0</v>
      </c>
      <c r="BK160" s="49">
        <v>0</v>
      </c>
      <c r="BL160" s="48">
        <v>27</v>
      </c>
      <c r="BM160" s="49">
        <v>93.10344827586206</v>
      </c>
      <c r="BN160" s="48">
        <v>29</v>
      </c>
    </row>
    <row r="161" spans="1:66" ht="15">
      <c r="A161" s="65" t="s">
        <v>343</v>
      </c>
      <c r="B161" s="65" t="s">
        <v>432</v>
      </c>
      <c r="C161" s="66"/>
      <c r="D161" s="67"/>
      <c r="E161" s="68"/>
      <c r="F161" s="69"/>
      <c r="G161" s="66"/>
      <c r="H161" s="70"/>
      <c r="I161" s="71"/>
      <c r="J161" s="71"/>
      <c r="K161" s="34" t="s">
        <v>65</v>
      </c>
      <c r="L161" s="78">
        <v>279</v>
      </c>
      <c r="M161" s="78"/>
      <c r="N161" s="73"/>
      <c r="O161" s="80" t="s">
        <v>439</v>
      </c>
      <c r="P161" s="82">
        <v>43658.128958333335</v>
      </c>
      <c r="Q161" s="80" t="s">
        <v>526</v>
      </c>
      <c r="R161" s="84" t="s">
        <v>613</v>
      </c>
      <c r="S161" s="80" t="s">
        <v>670</v>
      </c>
      <c r="T161" s="80" t="s">
        <v>770</v>
      </c>
      <c r="U161" s="80"/>
      <c r="V161" s="84" t="s">
        <v>932</v>
      </c>
      <c r="W161" s="82">
        <v>43658.128958333335</v>
      </c>
      <c r="X161" s="86">
        <v>43658</v>
      </c>
      <c r="Y161" s="88" t="s">
        <v>1096</v>
      </c>
      <c r="Z161" s="84" t="s">
        <v>1296</v>
      </c>
      <c r="AA161" s="80"/>
      <c r="AB161" s="80"/>
      <c r="AC161" s="88" t="s">
        <v>1500</v>
      </c>
      <c r="AD161" s="80"/>
      <c r="AE161" s="80" t="b">
        <v>0</v>
      </c>
      <c r="AF161" s="80">
        <v>0</v>
      </c>
      <c r="AG161" s="88" t="s">
        <v>1557</v>
      </c>
      <c r="AH161" s="80" t="b">
        <v>0</v>
      </c>
      <c r="AI161" s="80" t="s">
        <v>1573</v>
      </c>
      <c r="AJ161" s="80"/>
      <c r="AK161" s="88" t="s">
        <v>1557</v>
      </c>
      <c r="AL161" s="80" t="b">
        <v>0</v>
      </c>
      <c r="AM161" s="80">
        <v>9</v>
      </c>
      <c r="AN161" s="88" t="s">
        <v>1499</v>
      </c>
      <c r="AO161" s="80" t="s">
        <v>1589</v>
      </c>
      <c r="AP161" s="80" t="b">
        <v>0</v>
      </c>
      <c r="AQ161" s="88" t="s">
        <v>1499</v>
      </c>
      <c r="AR161" s="80" t="s">
        <v>210</v>
      </c>
      <c r="AS161" s="80">
        <v>0</v>
      </c>
      <c r="AT161" s="80">
        <v>0</v>
      </c>
      <c r="AU161" s="80"/>
      <c r="AV161" s="80"/>
      <c r="AW161" s="80"/>
      <c r="AX161" s="80"/>
      <c r="AY161" s="80"/>
      <c r="AZ161" s="80"/>
      <c r="BA161" s="80"/>
      <c r="BB161" s="80"/>
      <c r="BC161">
        <v>2</v>
      </c>
      <c r="BD161" s="79" t="str">
        <f>REPLACE(INDEX(GroupVertices[Group],MATCH(Edges24[[#This Row],[Vertex 1]],GroupVertices[Vertex],0)),1,1,"")</f>
        <v>3</v>
      </c>
      <c r="BE161" s="79" t="str">
        <f>REPLACE(INDEX(GroupVertices[Group],MATCH(Edges24[[#This Row],[Vertex 2]],GroupVertices[Vertex],0)),1,1,"")</f>
        <v>3</v>
      </c>
      <c r="BF161" s="48">
        <v>1</v>
      </c>
      <c r="BG161" s="49">
        <v>3.4482758620689653</v>
      </c>
      <c r="BH161" s="48">
        <v>1</v>
      </c>
      <c r="BI161" s="49">
        <v>3.4482758620689653</v>
      </c>
      <c r="BJ161" s="48">
        <v>0</v>
      </c>
      <c r="BK161" s="49">
        <v>0</v>
      </c>
      <c r="BL161" s="48">
        <v>27</v>
      </c>
      <c r="BM161" s="49">
        <v>93.10344827586206</v>
      </c>
      <c r="BN161" s="48">
        <v>29</v>
      </c>
    </row>
    <row r="162" spans="1:66" ht="15">
      <c r="A162" s="65" t="s">
        <v>343</v>
      </c>
      <c r="B162" s="65" t="s">
        <v>343</v>
      </c>
      <c r="C162" s="66"/>
      <c r="D162" s="67"/>
      <c r="E162" s="68"/>
      <c r="F162" s="69"/>
      <c r="G162" s="66"/>
      <c r="H162" s="70"/>
      <c r="I162" s="71"/>
      <c r="J162" s="71"/>
      <c r="K162" s="34" t="s">
        <v>65</v>
      </c>
      <c r="L162" s="78">
        <v>280</v>
      </c>
      <c r="M162" s="78"/>
      <c r="N162" s="73"/>
      <c r="O162" s="80" t="s">
        <v>210</v>
      </c>
      <c r="P162" s="82">
        <v>43627.760405092595</v>
      </c>
      <c r="Q162" s="80" t="s">
        <v>451</v>
      </c>
      <c r="R162" s="80" t="s">
        <v>560</v>
      </c>
      <c r="S162" s="80" t="s">
        <v>637</v>
      </c>
      <c r="T162" s="80" t="s">
        <v>771</v>
      </c>
      <c r="U162" s="84" t="s">
        <v>839</v>
      </c>
      <c r="V162" s="84" t="s">
        <v>839</v>
      </c>
      <c r="W162" s="82">
        <v>43627.760405092595</v>
      </c>
      <c r="X162" s="86">
        <v>43627</v>
      </c>
      <c r="Y162" s="88" t="s">
        <v>1097</v>
      </c>
      <c r="Z162" s="84" t="s">
        <v>1297</v>
      </c>
      <c r="AA162" s="80"/>
      <c r="AB162" s="80"/>
      <c r="AC162" s="88" t="s">
        <v>1501</v>
      </c>
      <c r="AD162" s="80"/>
      <c r="AE162" s="80" t="b">
        <v>0</v>
      </c>
      <c r="AF162" s="80">
        <v>20</v>
      </c>
      <c r="AG162" s="88" t="s">
        <v>1557</v>
      </c>
      <c r="AH162" s="80" t="b">
        <v>0</v>
      </c>
      <c r="AI162" s="80" t="s">
        <v>1573</v>
      </c>
      <c r="AJ162" s="80"/>
      <c r="AK162" s="88" t="s">
        <v>1557</v>
      </c>
      <c r="AL162" s="80" t="b">
        <v>0</v>
      </c>
      <c r="AM162" s="80">
        <v>16</v>
      </c>
      <c r="AN162" s="88" t="s">
        <v>1557</v>
      </c>
      <c r="AO162" s="80" t="s">
        <v>1589</v>
      </c>
      <c r="AP162" s="80" t="b">
        <v>0</v>
      </c>
      <c r="AQ162" s="88" t="s">
        <v>1501</v>
      </c>
      <c r="AR162" s="80" t="s">
        <v>438</v>
      </c>
      <c r="AS162" s="80">
        <v>0</v>
      </c>
      <c r="AT162" s="80">
        <v>0</v>
      </c>
      <c r="AU162" s="80"/>
      <c r="AV162" s="80"/>
      <c r="AW162" s="80"/>
      <c r="AX162" s="80"/>
      <c r="AY162" s="80"/>
      <c r="AZ162" s="80"/>
      <c r="BA162" s="80"/>
      <c r="BB162" s="80"/>
      <c r="BC162">
        <v>18</v>
      </c>
      <c r="BD162" s="79" t="str">
        <f>REPLACE(INDEX(GroupVertices[Group],MATCH(Edges24[[#This Row],[Vertex 1]],GroupVertices[Vertex],0)),1,1,"")</f>
        <v>3</v>
      </c>
      <c r="BE162" s="79" t="str">
        <f>REPLACE(INDEX(GroupVertices[Group],MATCH(Edges24[[#This Row],[Vertex 2]],GroupVertices[Vertex],0)),1,1,"")</f>
        <v>3</v>
      </c>
      <c r="BF162" s="48">
        <v>1</v>
      </c>
      <c r="BG162" s="49">
        <v>3.7037037037037037</v>
      </c>
      <c r="BH162" s="48">
        <v>0</v>
      </c>
      <c r="BI162" s="49">
        <v>0</v>
      </c>
      <c r="BJ162" s="48">
        <v>0</v>
      </c>
      <c r="BK162" s="49">
        <v>0</v>
      </c>
      <c r="BL162" s="48">
        <v>26</v>
      </c>
      <c r="BM162" s="49">
        <v>96.29629629629629</v>
      </c>
      <c r="BN162" s="48">
        <v>27</v>
      </c>
    </row>
    <row r="163" spans="1:66" ht="15">
      <c r="A163" s="65" t="s">
        <v>343</v>
      </c>
      <c r="B163" s="65" t="s">
        <v>343</v>
      </c>
      <c r="C163" s="66"/>
      <c r="D163" s="67"/>
      <c r="E163" s="68"/>
      <c r="F163" s="69"/>
      <c r="G163" s="66"/>
      <c r="H163" s="70"/>
      <c r="I163" s="71"/>
      <c r="J163" s="71"/>
      <c r="K163" s="34" t="s">
        <v>65</v>
      </c>
      <c r="L163" s="78">
        <v>281</v>
      </c>
      <c r="M163" s="78"/>
      <c r="N163" s="73"/>
      <c r="O163" s="80" t="s">
        <v>210</v>
      </c>
      <c r="P163" s="82">
        <v>43629.96175925926</v>
      </c>
      <c r="Q163" s="80" t="s">
        <v>524</v>
      </c>
      <c r="R163" s="84" t="s">
        <v>612</v>
      </c>
      <c r="S163" s="80" t="s">
        <v>669</v>
      </c>
      <c r="T163" s="80" t="s">
        <v>772</v>
      </c>
      <c r="U163" s="80"/>
      <c r="V163" s="84" t="s">
        <v>932</v>
      </c>
      <c r="W163" s="82">
        <v>43629.96175925926</v>
      </c>
      <c r="X163" s="86">
        <v>43629</v>
      </c>
      <c r="Y163" s="88" t="s">
        <v>1098</v>
      </c>
      <c r="Z163" s="84" t="s">
        <v>1298</v>
      </c>
      <c r="AA163" s="80"/>
      <c r="AB163" s="80"/>
      <c r="AC163" s="88" t="s">
        <v>1502</v>
      </c>
      <c r="AD163" s="80"/>
      <c r="AE163" s="80" t="b">
        <v>0</v>
      </c>
      <c r="AF163" s="80">
        <v>12</v>
      </c>
      <c r="AG163" s="88" t="s">
        <v>1557</v>
      </c>
      <c r="AH163" s="80" t="b">
        <v>0</v>
      </c>
      <c r="AI163" s="80" t="s">
        <v>1573</v>
      </c>
      <c r="AJ163" s="80"/>
      <c r="AK163" s="88" t="s">
        <v>1557</v>
      </c>
      <c r="AL163" s="80" t="b">
        <v>0</v>
      </c>
      <c r="AM163" s="80">
        <v>10</v>
      </c>
      <c r="AN163" s="88" t="s">
        <v>1557</v>
      </c>
      <c r="AO163" s="80" t="s">
        <v>1589</v>
      </c>
      <c r="AP163" s="80" t="b">
        <v>0</v>
      </c>
      <c r="AQ163" s="88" t="s">
        <v>1502</v>
      </c>
      <c r="AR163" s="80" t="s">
        <v>438</v>
      </c>
      <c r="AS163" s="80">
        <v>0</v>
      </c>
      <c r="AT163" s="80">
        <v>0</v>
      </c>
      <c r="AU163" s="80"/>
      <c r="AV163" s="80"/>
      <c r="AW163" s="80"/>
      <c r="AX163" s="80"/>
      <c r="AY163" s="80"/>
      <c r="AZ163" s="80"/>
      <c r="BA163" s="80"/>
      <c r="BB163" s="80"/>
      <c r="BC163">
        <v>18</v>
      </c>
      <c r="BD163" s="79" t="str">
        <f>REPLACE(INDEX(GroupVertices[Group],MATCH(Edges24[[#This Row],[Vertex 1]],GroupVertices[Vertex],0)),1,1,"")</f>
        <v>3</v>
      </c>
      <c r="BE163" s="79" t="str">
        <f>REPLACE(INDEX(GroupVertices[Group],MATCH(Edges24[[#This Row],[Vertex 2]],GroupVertices[Vertex],0)),1,1,"")</f>
        <v>3</v>
      </c>
      <c r="BF163" s="48">
        <v>1</v>
      </c>
      <c r="BG163" s="49">
        <v>4</v>
      </c>
      <c r="BH163" s="48">
        <v>1</v>
      </c>
      <c r="BI163" s="49">
        <v>4</v>
      </c>
      <c r="BJ163" s="48">
        <v>0</v>
      </c>
      <c r="BK163" s="49">
        <v>0</v>
      </c>
      <c r="BL163" s="48">
        <v>23</v>
      </c>
      <c r="BM163" s="49">
        <v>92</v>
      </c>
      <c r="BN163" s="48">
        <v>25</v>
      </c>
    </row>
    <row r="164" spans="1:66" ht="15">
      <c r="A164" s="65" t="s">
        <v>343</v>
      </c>
      <c r="B164" s="65" t="s">
        <v>343</v>
      </c>
      <c r="C164" s="66"/>
      <c r="D164" s="67"/>
      <c r="E164" s="68"/>
      <c r="F164" s="69"/>
      <c r="G164" s="66"/>
      <c r="H164" s="70"/>
      <c r="I164" s="71"/>
      <c r="J164" s="71"/>
      <c r="K164" s="34" t="s">
        <v>65</v>
      </c>
      <c r="L164" s="78">
        <v>282</v>
      </c>
      <c r="M164" s="78"/>
      <c r="N164" s="73"/>
      <c r="O164" s="80" t="s">
        <v>210</v>
      </c>
      <c r="P164" s="82">
        <v>43527.67618055556</v>
      </c>
      <c r="Q164" s="80" t="s">
        <v>488</v>
      </c>
      <c r="R164" s="84" t="s">
        <v>587</v>
      </c>
      <c r="S164" s="80" t="s">
        <v>656</v>
      </c>
      <c r="T164" s="80" t="s">
        <v>773</v>
      </c>
      <c r="U164" s="80"/>
      <c r="V164" s="84" t="s">
        <v>932</v>
      </c>
      <c r="W164" s="82">
        <v>43527.67618055556</v>
      </c>
      <c r="X164" s="86">
        <v>43527</v>
      </c>
      <c r="Y164" s="88" t="s">
        <v>1099</v>
      </c>
      <c r="Z164" s="84" t="s">
        <v>1299</v>
      </c>
      <c r="AA164" s="80"/>
      <c r="AB164" s="80"/>
      <c r="AC164" s="88" t="s">
        <v>1503</v>
      </c>
      <c r="AD164" s="80"/>
      <c r="AE164" s="80" t="b">
        <v>0</v>
      </c>
      <c r="AF164" s="80">
        <v>18</v>
      </c>
      <c r="AG164" s="88" t="s">
        <v>1557</v>
      </c>
      <c r="AH164" s="80" t="b">
        <v>0</v>
      </c>
      <c r="AI164" s="80" t="s">
        <v>1575</v>
      </c>
      <c r="AJ164" s="80"/>
      <c r="AK164" s="88" t="s">
        <v>1557</v>
      </c>
      <c r="AL164" s="80" t="b">
        <v>0</v>
      </c>
      <c r="AM164" s="80">
        <v>16</v>
      </c>
      <c r="AN164" s="88" t="s">
        <v>1557</v>
      </c>
      <c r="AO164" s="80" t="s">
        <v>1589</v>
      </c>
      <c r="AP164" s="80" t="b">
        <v>0</v>
      </c>
      <c r="AQ164" s="88" t="s">
        <v>1503</v>
      </c>
      <c r="AR164" s="80" t="s">
        <v>438</v>
      </c>
      <c r="AS164" s="80">
        <v>0</v>
      </c>
      <c r="AT164" s="80">
        <v>0</v>
      </c>
      <c r="AU164" s="80"/>
      <c r="AV164" s="80"/>
      <c r="AW164" s="80"/>
      <c r="AX164" s="80"/>
      <c r="AY164" s="80"/>
      <c r="AZ164" s="80"/>
      <c r="BA164" s="80"/>
      <c r="BB164" s="80"/>
      <c r="BC164">
        <v>18</v>
      </c>
      <c r="BD164" s="79" t="str">
        <f>REPLACE(INDEX(GroupVertices[Group],MATCH(Edges24[[#This Row],[Vertex 1]],GroupVertices[Vertex],0)),1,1,"")</f>
        <v>3</v>
      </c>
      <c r="BE164" s="79" t="str">
        <f>REPLACE(INDEX(GroupVertices[Group],MATCH(Edges24[[#This Row],[Vertex 2]],GroupVertices[Vertex],0)),1,1,"")</f>
        <v>3</v>
      </c>
      <c r="BF164" s="48">
        <v>0</v>
      </c>
      <c r="BG164" s="49">
        <v>0</v>
      </c>
      <c r="BH164" s="48">
        <v>0</v>
      </c>
      <c r="BI164" s="49">
        <v>0</v>
      </c>
      <c r="BJ164" s="48">
        <v>0</v>
      </c>
      <c r="BK164" s="49">
        <v>0</v>
      </c>
      <c r="BL164" s="48">
        <v>21</v>
      </c>
      <c r="BM164" s="49">
        <v>100</v>
      </c>
      <c r="BN164" s="48">
        <v>21</v>
      </c>
    </row>
    <row r="165" spans="1:66" ht="15">
      <c r="A165" s="65" t="s">
        <v>343</v>
      </c>
      <c r="B165" s="65" t="s">
        <v>343</v>
      </c>
      <c r="C165" s="66"/>
      <c r="D165" s="67"/>
      <c r="E165" s="68"/>
      <c r="F165" s="69"/>
      <c r="G165" s="66"/>
      <c r="H165" s="70"/>
      <c r="I165" s="71"/>
      <c r="J165" s="71"/>
      <c r="K165" s="34" t="s">
        <v>65</v>
      </c>
      <c r="L165" s="78">
        <v>283</v>
      </c>
      <c r="M165" s="78"/>
      <c r="N165" s="73"/>
      <c r="O165" s="80" t="s">
        <v>210</v>
      </c>
      <c r="P165" s="82">
        <v>43614.564571759256</v>
      </c>
      <c r="Q165" s="80" t="s">
        <v>520</v>
      </c>
      <c r="R165" s="84" t="s">
        <v>608</v>
      </c>
      <c r="S165" s="80" t="s">
        <v>643</v>
      </c>
      <c r="T165" s="80" t="s">
        <v>774</v>
      </c>
      <c r="U165" s="80"/>
      <c r="V165" s="84" t="s">
        <v>932</v>
      </c>
      <c r="W165" s="82">
        <v>43614.564571759256</v>
      </c>
      <c r="X165" s="86">
        <v>43614</v>
      </c>
      <c r="Y165" s="88" t="s">
        <v>1100</v>
      </c>
      <c r="Z165" s="84" t="s">
        <v>1300</v>
      </c>
      <c r="AA165" s="80"/>
      <c r="AB165" s="80"/>
      <c r="AC165" s="88" t="s">
        <v>1504</v>
      </c>
      <c r="AD165" s="80"/>
      <c r="AE165" s="80" t="b">
        <v>0</v>
      </c>
      <c r="AF165" s="80">
        <v>14</v>
      </c>
      <c r="AG165" s="88" t="s">
        <v>1557</v>
      </c>
      <c r="AH165" s="80" t="b">
        <v>0</v>
      </c>
      <c r="AI165" s="80" t="s">
        <v>1573</v>
      </c>
      <c r="AJ165" s="80"/>
      <c r="AK165" s="88" t="s">
        <v>1557</v>
      </c>
      <c r="AL165" s="80" t="b">
        <v>0</v>
      </c>
      <c r="AM165" s="80">
        <v>7</v>
      </c>
      <c r="AN165" s="88" t="s">
        <v>1557</v>
      </c>
      <c r="AO165" s="80" t="s">
        <v>1589</v>
      </c>
      <c r="AP165" s="80" t="b">
        <v>0</v>
      </c>
      <c r="AQ165" s="88" t="s">
        <v>1504</v>
      </c>
      <c r="AR165" s="80" t="s">
        <v>438</v>
      </c>
      <c r="AS165" s="80">
        <v>0</v>
      </c>
      <c r="AT165" s="80">
        <v>0</v>
      </c>
      <c r="AU165" s="80"/>
      <c r="AV165" s="80"/>
      <c r="AW165" s="80"/>
      <c r="AX165" s="80"/>
      <c r="AY165" s="80"/>
      <c r="AZ165" s="80"/>
      <c r="BA165" s="80"/>
      <c r="BB165" s="80"/>
      <c r="BC165">
        <v>18</v>
      </c>
      <c r="BD165" s="79" t="str">
        <f>REPLACE(INDEX(GroupVertices[Group],MATCH(Edges24[[#This Row],[Vertex 1]],GroupVertices[Vertex],0)),1,1,"")</f>
        <v>3</v>
      </c>
      <c r="BE165" s="79" t="str">
        <f>REPLACE(INDEX(GroupVertices[Group],MATCH(Edges24[[#This Row],[Vertex 2]],GroupVertices[Vertex],0)),1,1,"")</f>
        <v>3</v>
      </c>
      <c r="BF165" s="48">
        <v>0</v>
      </c>
      <c r="BG165" s="49">
        <v>0</v>
      </c>
      <c r="BH165" s="48">
        <v>0</v>
      </c>
      <c r="BI165" s="49">
        <v>0</v>
      </c>
      <c r="BJ165" s="48">
        <v>0</v>
      </c>
      <c r="BK165" s="49">
        <v>0</v>
      </c>
      <c r="BL165" s="48">
        <v>29</v>
      </c>
      <c r="BM165" s="49">
        <v>100</v>
      </c>
      <c r="BN165" s="48">
        <v>29</v>
      </c>
    </row>
    <row r="166" spans="1:66" ht="15">
      <c r="A166" s="65" t="s">
        <v>343</v>
      </c>
      <c r="B166" s="65" t="s">
        <v>343</v>
      </c>
      <c r="C166" s="66"/>
      <c r="D166" s="67"/>
      <c r="E166" s="68"/>
      <c r="F166" s="69"/>
      <c r="G166" s="66"/>
      <c r="H166" s="70"/>
      <c r="I166" s="71"/>
      <c r="J166" s="71"/>
      <c r="K166" s="34" t="s">
        <v>65</v>
      </c>
      <c r="L166" s="78">
        <v>284</v>
      </c>
      <c r="M166" s="78"/>
      <c r="N166" s="73"/>
      <c r="O166" s="80" t="s">
        <v>438</v>
      </c>
      <c r="P166" s="82">
        <v>43650.04865740741</v>
      </c>
      <c r="Q166" s="80" t="s">
        <v>451</v>
      </c>
      <c r="R166" s="80" t="s">
        <v>560</v>
      </c>
      <c r="S166" s="80" t="s">
        <v>637</v>
      </c>
      <c r="T166" s="80"/>
      <c r="U166" s="80"/>
      <c r="V166" s="84" t="s">
        <v>932</v>
      </c>
      <c r="W166" s="82">
        <v>43650.04865740741</v>
      </c>
      <c r="X166" s="86">
        <v>43650</v>
      </c>
      <c r="Y166" s="88" t="s">
        <v>1101</v>
      </c>
      <c r="Z166" s="84" t="s">
        <v>1301</v>
      </c>
      <c r="AA166" s="80"/>
      <c r="AB166" s="80"/>
      <c r="AC166" s="88" t="s">
        <v>1505</v>
      </c>
      <c r="AD166" s="80"/>
      <c r="AE166" s="80" t="b">
        <v>0</v>
      </c>
      <c r="AF166" s="80">
        <v>0</v>
      </c>
      <c r="AG166" s="88" t="s">
        <v>1557</v>
      </c>
      <c r="AH166" s="80" t="b">
        <v>0</v>
      </c>
      <c r="AI166" s="80" t="s">
        <v>1573</v>
      </c>
      <c r="AJ166" s="80"/>
      <c r="AK166" s="88" t="s">
        <v>1557</v>
      </c>
      <c r="AL166" s="80" t="b">
        <v>0</v>
      </c>
      <c r="AM166" s="80">
        <v>16</v>
      </c>
      <c r="AN166" s="88" t="s">
        <v>1501</v>
      </c>
      <c r="AO166" s="80" t="s">
        <v>1589</v>
      </c>
      <c r="AP166" s="80" t="b">
        <v>0</v>
      </c>
      <c r="AQ166" s="88" t="s">
        <v>1501</v>
      </c>
      <c r="AR166" s="80" t="s">
        <v>210</v>
      </c>
      <c r="AS166" s="80">
        <v>0</v>
      </c>
      <c r="AT166" s="80">
        <v>0</v>
      </c>
      <c r="AU166" s="80"/>
      <c r="AV166" s="80"/>
      <c r="AW166" s="80"/>
      <c r="AX166" s="80"/>
      <c r="AY166" s="80"/>
      <c r="AZ166" s="80"/>
      <c r="BA166" s="80"/>
      <c r="BB166" s="80"/>
      <c r="BC166">
        <v>18</v>
      </c>
      <c r="BD166" s="79" t="str">
        <f>REPLACE(INDEX(GroupVertices[Group],MATCH(Edges24[[#This Row],[Vertex 1]],GroupVertices[Vertex],0)),1,1,"")</f>
        <v>3</v>
      </c>
      <c r="BE166" s="79" t="str">
        <f>REPLACE(INDEX(GroupVertices[Group],MATCH(Edges24[[#This Row],[Vertex 2]],GroupVertices[Vertex],0)),1,1,"")</f>
        <v>3</v>
      </c>
      <c r="BF166" s="48">
        <v>1</v>
      </c>
      <c r="BG166" s="49">
        <v>3.7037037037037037</v>
      </c>
      <c r="BH166" s="48">
        <v>0</v>
      </c>
      <c r="BI166" s="49">
        <v>0</v>
      </c>
      <c r="BJ166" s="48">
        <v>0</v>
      </c>
      <c r="BK166" s="49">
        <v>0</v>
      </c>
      <c r="BL166" s="48">
        <v>26</v>
      </c>
      <c r="BM166" s="49">
        <v>96.29629629629629</v>
      </c>
      <c r="BN166" s="48">
        <v>27</v>
      </c>
    </row>
    <row r="167" spans="1:66" ht="15">
      <c r="A167" s="65" t="s">
        <v>343</v>
      </c>
      <c r="B167" s="65" t="s">
        <v>343</v>
      </c>
      <c r="C167" s="66"/>
      <c r="D167" s="67"/>
      <c r="E167" s="68"/>
      <c r="F167" s="69"/>
      <c r="G167" s="66"/>
      <c r="H167" s="70"/>
      <c r="I167" s="71"/>
      <c r="J167" s="71"/>
      <c r="K167" s="34" t="s">
        <v>65</v>
      </c>
      <c r="L167" s="78">
        <v>285</v>
      </c>
      <c r="M167" s="78"/>
      <c r="N167" s="73"/>
      <c r="O167" s="80" t="s">
        <v>210</v>
      </c>
      <c r="P167" s="82">
        <v>43650.050578703704</v>
      </c>
      <c r="Q167" s="80" t="s">
        <v>519</v>
      </c>
      <c r="R167" s="84" t="s">
        <v>607</v>
      </c>
      <c r="S167" s="80" t="s">
        <v>665</v>
      </c>
      <c r="T167" s="80" t="s">
        <v>775</v>
      </c>
      <c r="U167" s="80"/>
      <c r="V167" s="84" t="s">
        <v>932</v>
      </c>
      <c r="W167" s="82">
        <v>43650.050578703704</v>
      </c>
      <c r="X167" s="86">
        <v>43650</v>
      </c>
      <c r="Y167" s="88" t="s">
        <v>1102</v>
      </c>
      <c r="Z167" s="84" t="s">
        <v>1302</v>
      </c>
      <c r="AA167" s="80"/>
      <c r="AB167" s="80"/>
      <c r="AC167" s="88" t="s">
        <v>1506</v>
      </c>
      <c r="AD167" s="80"/>
      <c r="AE167" s="80" t="b">
        <v>0</v>
      </c>
      <c r="AF167" s="80">
        <v>7</v>
      </c>
      <c r="AG167" s="88" t="s">
        <v>1557</v>
      </c>
      <c r="AH167" s="80" t="b">
        <v>0</v>
      </c>
      <c r="AI167" s="80" t="s">
        <v>1573</v>
      </c>
      <c r="AJ167" s="80"/>
      <c r="AK167" s="88" t="s">
        <v>1557</v>
      </c>
      <c r="AL167" s="80" t="b">
        <v>0</v>
      </c>
      <c r="AM167" s="80">
        <v>5</v>
      </c>
      <c r="AN167" s="88" t="s">
        <v>1557</v>
      </c>
      <c r="AO167" s="80" t="s">
        <v>1589</v>
      </c>
      <c r="AP167" s="80" t="b">
        <v>0</v>
      </c>
      <c r="AQ167" s="88" t="s">
        <v>1506</v>
      </c>
      <c r="AR167" s="80" t="s">
        <v>210</v>
      </c>
      <c r="AS167" s="80">
        <v>0</v>
      </c>
      <c r="AT167" s="80">
        <v>0</v>
      </c>
      <c r="AU167" s="80"/>
      <c r="AV167" s="80"/>
      <c r="AW167" s="80"/>
      <c r="AX167" s="80"/>
      <c r="AY167" s="80"/>
      <c r="AZ167" s="80"/>
      <c r="BA167" s="80"/>
      <c r="BB167" s="80"/>
      <c r="BC167">
        <v>18</v>
      </c>
      <c r="BD167" s="79" t="str">
        <f>REPLACE(INDEX(GroupVertices[Group],MATCH(Edges24[[#This Row],[Vertex 1]],GroupVertices[Vertex],0)),1,1,"")</f>
        <v>3</v>
      </c>
      <c r="BE167" s="79" t="str">
        <f>REPLACE(INDEX(GroupVertices[Group],MATCH(Edges24[[#This Row],[Vertex 2]],GroupVertices[Vertex],0)),1,1,"")</f>
        <v>3</v>
      </c>
      <c r="BF167" s="48">
        <v>0</v>
      </c>
      <c r="BG167" s="49">
        <v>0</v>
      </c>
      <c r="BH167" s="48">
        <v>0</v>
      </c>
      <c r="BI167" s="49">
        <v>0</v>
      </c>
      <c r="BJ167" s="48">
        <v>0</v>
      </c>
      <c r="BK167" s="49">
        <v>0</v>
      </c>
      <c r="BL167" s="48">
        <v>27</v>
      </c>
      <c r="BM167" s="49">
        <v>100</v>
      </c>
      <c r="BN167" s="48">
        <v>27</v>
      </c>
    </row>
    <row r="168" spans="1:66" ht="15">
      <c r="A168" s="65" t="s">
        <v>343</v>
      </c>
      <c r="B168" s="65" t="s">
        <v>343</v>
      </c>
      <c r="C168" s="66"/>
      <c r="D168" s="67"/>
      <c r="E168" s="68"/>
      <c r="F168" s="69"/>
      <c r="G168" s="66"/>
      <c r="H168" s="70"/>
      <c r="I168" s="71"/>
      <c r="J168" s="71"/>
      <c r="K168" s="34" t="s">
        <v>65</v>
      </c>
      <c r="L168" s="78">
        <v>286</v>
      </c>
      <c r="M168" s="78"/>
      <c r="N168" s="73"/>
      <c r="O168" s="80" t="s">
        <v>210</v>
      </c>
      <c r="P168" s="82">
        <v>43650.05315972222</v>
      </c>
      <c r="Q168" s="80" t="s">
        <v>454</v>
      </c>
      <c r="R168" s="84" t="s">
        <v>563</v>
      </c>
      <c r="S168" s="80" t="s">
        <v>640</v>
      </c>
      <c r="T168" s="80" t="s">
        <v>776</v>
      </c>
      <c r="U168" s="80"/>
      <c r="V168" s="84" t="s">
        <v>932</v>
      </c>
      <c r="W168" s="82">
        <v>43650.05315972222</v>
      </c>
      <c r="X168" s="86">
        <v>43650</v>
      </c>
      <c r="Y168" s="88" t="s">
        <v>1103</v>
      </c>
      <c r="Z168" s="84" t="s">
        <v>1303</v>
      </c>
      <c r="AA168" s="80"/>
      <c r="AB168" s="80"/>
      <c r="AC168" s="88" t="s">
        <v>1507</v>
      </c>
      <c r="AD168" s="80"/>
      <c r="AE168" s="80" t="b">
        <v>0</v>
      </c>
      <c r="AF168" s="80">
        <v>8</v>
      </c>
      <c r="AG168" s="88" t="s">
        <v>1557</v>
      </c>
      <c r="AH168" s="80" t="b">
        <v>0</v>
      </c>
      <c r="AI168" s="80" t="s">
        <v>1573</v>
      </c>
      <c r="AJ168" s="80"/>
      <c r="AK168" s="88" t="s">
        <v>1557</v>
      </c>
      <c r="AL168" s="80" t="b">
        <v>0</v>
      </c>
      <c r="AM168" s="80">
        <v>5</v>
      </c>
      <c r="AN168" s="88" t="s">
        <v>1557</v>
      </c>
      <c r="AO168" s="80" t="s">
        <v>1589</v>
      </c>
      <c r="AP168" s="80" t="b">
        <v>0</v>
      </c>
      <c r="AQ168" s="88" t="s">
        <v>1507</v>
      </c>
      <c r="AR168" s="80" t="s">
        <v>210</v>
      </c>
      <c r="AS168" s="80">
        <v>0</v>
      </c>
      <c r="AT168" s="80">
        <v>0</v>
      </c>
      <c r="AU168" s="80"/>
      <c r="AV168" s="80"/>
      <c r="AW168" s="80"/>
      <c r="AX168" s="80"/>
      <c r="AY168" s="80"/>
      <c r="AZ168" s="80"/>
      <c r="BA168" s="80"/>
      <c r="BB168" s="80"/>
      <c r="BC168">
        <v>18</v>
      </c>
      <c r="BD168" s="79" t="str">
        <f>REPLACE(INDEX(GroupVertices[Group],MATCH(Edges24[[#This Row],[Vertex 1]],GroupVertices[Vertex],0)),1,1,"")</f>
        <v>3</v>
      </c>
      <c r="BE168" s="79" t="str">
        <f>REPLACE(INDEX(GroupVertices[Group],MATCH(Edges24[[#This Row],[Vertex 2]],GroupVertices[Vertex],0)),1,1,"")</f>
        <v>3</v>
      </c>
      <c r="BF168" s="48">
        <v>0</v>
      </c>
      <c r="BG168" s="49">
        <v>0</v>
      </c>
      <c r="BH168" s="48">
        <v>0</v>
      </c>
      <c r="BI168" s="49">
        <v>0</v>
      </c>
      <c r="BJ168" s="48">
        <v>0</v>
      </c>
      <c r="BK168" s="49">
        <v>0</v>
      </c>
      <c r="BL168" s="48">
        <v>24</v>
      </c>
      <c r="BM168" s="49">
        <v>100</v>
      </c>
      <c r="BN168" s="48">
        <v>24</v>
      </c>
    </row>
    <row r="169" spans="1:66" ht="15">
      <c r="A169" s="65" t="s">
        <v>343</v>
      </c>
      <c r="B169" s="65" t="s">
        <v>343</v>
      </c>
      <c r="C169" s="66"/>
      <c r="D169" s="67"/>
      <c r="E169" s="68"/>
      <c r="F169" s="69"/>
      <c r="G169" s="66"/>
      <c r="H169" s="70"/>
      <c r="I169" s="71"/>
      <c r="J169" s="71"/>
      <c r="K169" s="34" t="s">
        <v>65</v>
      </c>
      <c r="L169" s="78">
        <v>287</v>
      </c>
      <c r="M169" s="78"/>
      <c r="N169" s="73"/>
      <c r="O169" s="80" t="s">
        <v>210</v>
      </c>
      <c r="P169" s="82">
        <v>43650.05383101852</v>
      </c>
      <c r="Q169" s="80" t="s">
        <v>456</v>
      </c>
      <c r="R169" s="84" t="s">
        <v>565</v>
      </c>
      <c r="S169" s="80" t="s">
        <v>642</v>
      </c>
      <c r="T169" s="80" t="s">
        <v>777</v>
      </c>
      <c r="U169" s="80"/>
      <c r="V169" s="84" t="s">
        <v>932</v>
      </c>
      <c r="W169" s="82">
        <v>43650.05383101852</v>
      </c>
      <c r="X169" s="86">
        <v>43650</v>
      </c>
      <c r="Y169" s="88" t="s">
        <v>1104</v>
      </c>
      <c r="Z169" s="84" t="s">
        <v>1304</v>
      </c>
      <c r="AA169" s="80"/>
      <c r="AB169" s="80"/>
      <c r="AC169" s="88" t="s">
        <v>1508</v>
      </c>
      <c r="AD169" s="80"/>
      <c r="AE169" s="80" t="b">
        <v>0</v>
      </c>
      <c r="AF169" s="80">
        <v>11</v>
      </c>
      <c r="AG169" s="88" t="s">
        <v>1557</v>
      </c>
      <c r="AH169" s="80" t="b">
        <v>0</v>
      </c>
      <c r="AI169" s="80" t="s">
        <v>1575</v>
      </c>
      <c r="AJ169" s="80"/>
      <c r="AK169" s="88" t="s">
        <v>1557</v>
      </c>
      <c r="AL169" s="80" t="b">
        <v>0</v>
      </c>
      <c r="AM169" s="80">
        <v>6</v>
      </c>
      <c r="AN169" s="88" t="s">
        <v>1557</v>
      </c>
      <c r="AO169" s="80" t="s">
        <v>1589</v>
      </c>
      <c r="AP169" s="80" t="b">
        <v>0</v>
      </c>
      <c r="AQ169" s="88" t="s">
        <v>1508</v>
      </c>
      <c r="AR169" s="80" t="s">
        <v>210</v>
      </c>
      <c r="AS169" s="80">
        <v>0</v>
      </c>
      <c r="AT169" s="80">
        <v>0</v>
      </c>
      <c r="AU169" s="80"/>
      <c r="AV169" s="80"/>
      <c r="AW169" s="80"/>
      <c r="AX169" s="80"/>
      <c r="AY169" s="80"/>
      <c r="AZ169" s="80"/>
      <c r="BA169" s="80"/>
      <c r="BB169" s="80"/>
      <c r="BC169">
        <v>18</v>
      </c>
      <c r="BD169" s="79" t="str">
        <f>REPLACE(INDEX(GroupVertices[Group],MATCH(Edges24[[#This Row],[Vertex 1]],GroupVertices[Vertex],0)),1,1,"")</f>
        <v>3</v>
      </c>
      <c r="BE169" s="79" t="str">
        <f>REPLACE(INDEX(GroupVertices[Group],MATCH(Edges24[[#This Row],[Vertex 2]],GroupVertices[Vertex],0)),1,1,"")</f>
        <v>3</v>
      </c>
      <c r="BF169" s="48">
        <v>0</v>
      </c>
      <c r="BG169" s="49">
        <v>0</v>
      </c>
      <c r="BH169" s="48">
        <v>1</v>
      </c>
      <c r="BI169" s="49">
        <v>4.761904761904762</v>
      </c>
      <c r="BJ169" s="48">
        <v>0</v>
      </c>
      <c r="BK169" s="49">
        <v>0</v>
      </c>
      <c r="BL169" s="48">
        <v>20</v>
      </c>
      <c r="BM169" s="49">
        <v>95.23809523809524</v>
      </c>
      <c r="BN169" s="48">
        <v>21</v>
      </c>
    </row>
    <row r="170" spans="1:66" ht="15">
      <c r="A170" s="65" t="s">
        <v>343</v>
      </c>
      <c r="B170" s="65" t="s">
        <v>343</v>
      </c>
      <c r="C170" s="66"/>
      <c r="D170" s="67"/>
      <c r="E170" s="68"/>
      <c r="F170" s="69"/>
      <c r="G170" s="66"/>
      <c r="H170" s="70"/>
      <c r="I170" s="71"/>
      <c r="J170" s="71"/>
      <c r="K170" s="34" t="s">
        <v>65</v>
      </c>
      <c r="L170" s="78">
        <v>288</v>
      </c>
      <c r="M170" s="78"/>
      <c r="N170" s="73"/>
      <c r="O170" s="80" t="s">
        <v>210</v>
      </c>
      <c r="P170" s="82">
        <v>43650.0546412037</v>
      </c>
      <c r="Q170" s="80" t="s">
        <v>455</v>
      </c>
      <c r="R170" s="84" t="s">
        <v>564</v>
      </c>
      <c r="S170" s="80" t="s">
        <v>641</v>
      </c>
      <c r="T170" s="80" t="s">
        <v>778</v>
      </c>
      <c r="U170" s="80"/>
      <c r="V170" s="84" t="s">
        <v>932</v>
      </c>
      <c r="W170" s="82">
        <v>43650.0546412037</v>
      </c>
      <c r="X170" s="86">
        <v>43650</v>
      </c>
      <c r="Y170" s="88" t="s">
        <v>1105</v>
      </c>
      <c r="Z170" s="84" t="s">
        <v>1305</v>
      </c>
      <c r="AA170" s="80"/>
      <c r="AB170" s="80"/>
      <c r="AC170" s="88" t="s">
        <v>1509</v>
      </c>
      <c r="AD170" s="80"/>
      <c r="AE170" s="80" t="b">
        <v>0</v>
      </c>
      <c r="AF170" s="80">
        <v>7</v>
      </c>
      <c r="AG170" s="88" t="s">
        <v>1557</v>
      </c>
      <c r="AH170" s="80" t="b">
        <v>0</v>
      </c>
      <c r="AI170" s="80" t="s">
        <v>1575</v>
      </c>
      <c r="AJ170" s="80"/>
      <c r="AK170" s="88" t="s">
        <v>1557</v>
      </c>
      <c r="AL170" s="80" t="b">
        <v>0</v>
      </c>
      <c r="AM170" s="80">
        <v>5</v>
      </c>
      <c r="AN170" s="88" t="s">
        <v>1557</v>
      </c>
      <c r="AO170" s="80" t="s">
        <v>1589</v>
      </c>
      <c r="AP170" s="80" t="b">
        <v>0</v>
      </c>
      <c r="AQ170" s="88" t="s">
        <v>1509</v>
      </c>
      <c r="AR170" s="80" t="s">
        <v>210</v>
      </c>
      <c r="AS170" s="80">
        <v>0</v>
      </c>
      <c r="AT170" s="80">
        <v>0</v>
      </c>
      <c r="AU170" s="80"/>
      <c r="AV170" s="80"/>
      <c r="AW170" s="80"/>
      <c r="AX170" s="80"/>
      <c r="AY170" s="80"/>
      <c r="AZ170" s="80"/>
      <c r="BA170" s="80"/>
      <c r="BB170" s="80"/>
      <c r="BC170">
        <v>18</v>
      </c>
      <c r="BD170" s="79" t="str">
        <f>REPLACE(INDEX(GroupVertices[Group],MATCH(Edges24[[#This Row],[Vertex 1]],GroupVertices[Vertex],0)),1,1,"")</f>
        <v>3</v>
      </c>
      <c r="BE170" s="79" t="str">
        <f>REPLACE(INDEX(GroupVertices[Group],MATCH(Edges24[[#This Row],[Vertex 2]],GroupVertices[Vertex],0)),1,1,"")</f>
        <v>3</v>
      </c>
      <c r="BF170" s="48">
        <v>0</v>
      </c>
      <c r="BG170" s="49">
        <v>0</v>
      </c>
      <c r="BH170" s="48">
        <v>1</v>
      </c>
      <c r="BI170" s="49">
        <v>4.761904761904762</v>
      </c>
      <c r="BJ170" s="48">
        <v>0</v>
      </c>
      <c r="BK170" s="49">
        <v>0</v>
      </c>
      <c r="BL170" s="48">
        <v>20</v>
      </c>
      <c r="BM170" s="49">
        <v>95.23809523809524</v>
      </c>
      <c r="BN170" s="48">
        <v>21</v>
      </c>
    </row>
    <row r="171" spans="1:66" ht="15">
      <c r="A171" s="65" t="s">
        <v>343</v>
      </c>
      <c r="B171" s="65" t="s">
        <v>343</v>
      </c>
      <c r="C171" s="66"/>
      <c r="D171" s="67"/>
      <c r="E171" s="68"/>
      <c r="F171" s="69"/>
      <c r="G171" s="66"/>
      <c r="H171" s="70"/>
      <c r="I171" s="71"/>
      <c r="J171" s="71"/>
      <c r="K171" s="34" t="s">
        <v>65</v>
      </c>
      <c r="L171" s="78">
        <v>289</v>
      </c>
      <c r="M171" s="78"/>
      <c r="N171" s="73"/>
      <c r="O171" s="80" t="s">
        <v>438</v>
      </c>
      <c r="P171" s="82">
        <v>43650.05546296296</v>
      </c>
      <c r="Q171" s="80" t="s">
        <v>454</v>
      </c>
      <c r="R171" s="84" t="s">
        <v>563</v>
      </c>
      <c r="S171" s="80" t="s">
        <v>640</v>
      </c>
      <c r="T171" s="80" t="s">
        <v>691</v>
      </c>
      <c r="U171" s="80"/>
      <c r="V171" s="84" t="s">
        <v>932</v>
      </c>
      <c r="W171" s="82">
        <v>43650.05546296296</v>
      </c>
      <c r="X171" s="86">
        <v>43650</v>
      </c>
      <c r="Y171" s="88" t="s">
        <v>1106</v>
      </c>
      <c r="Z171" s="84" t="s">
        <v>1306</v>
      </c>
      <c r="AA171" s="80"/>
      <c r="AB171" s="80"/>
      <c r="AC171" s="88" t="s">
        <v>1510</v>
      </c>
      <c r="AD171" s="80"/>
      <c r="AE171" s="80" t="b">
        <v>0</v>
      </c>
      <c r="AF171" s="80">
        <v>0</v>
      </c>
      <c r="AG171" s="88" t="s">
        <v>1557</v>
      </c>
      <c r="AH171" s="80" t="b">
        <v>0</v>
      </c>
      <c r="AI171" s="80" t="s">
        <v>1573</v>
      </c>
      <c r="AJ171" s="80"/>
      <c r="AK171" s="88" t="s">
        <v>1557</v>
      </c>
      <c r="AL171" s="80" t="b">
        <v>0</v>
      </c>
      <c r="AM171" s="80">
        <v>5</v>
      </c>
      <c r="AN171" s="88" t="s">
        <v>1507</v>
      </c>
      <c r="AO171" s="80" t="s">
        <v>1589</v>
      </c>
      <c r="AP171" s="80" t="b">
        <v>0</v>
      </c>
      <c r="AQ171" s="88" t="s">
        <v>1507</v>
      </c>
      <c r="AR171" s="80" t="s">
        <v>210</v>
      </c>
      <c r="AS171" s="80">
        <v>0</v>
      </c>
      <c r="AT171" s="80">
        <v>0</v>
      </c>
      <c r="AU171" s="80"/>
      <c r="AV171" s="80"/>
      <c r="AW171" s="80"/>
      <c r="AX171" s="80"/>
      <c r="AY171" s="80"/>
      <c r="AZ171" s="80"/>
      <c r="BA171" s="80"/>
      <c r="BB171" s="80"/>
      <c r="BC171">
        <v>18</v>
      </c>
      <c r="BD171" s="79" t="str">
        <f>REPLACE(INDEX(GroupVertices[Group],MATCH(Edges24[[#This Row],[Vertex 1]],GroupVertices[Vertex],0)),1,1,"")</f>
        <v>3</v>
      </c>
      <c r="BE171" s="79" t="str">
        <f>REPLACE(INDEX(GroupVertices[Group],MATCH(Edges24[[#This Row],[Vertex 2]],GroupVertices[Vertex],0)),1,1,"")</f>
        <v>3</v>
      </c>
      <c r="BF171" s="48">
        <v>0</v>
      </c>
      <c r="BG171" s="49">
        <v>0</v>
      </c>
      <c r="BH171" s="48">
        <v>0</v>
      </c>
      <c r="BI171" s="49">
        <v>0</v>
      </c>
      <c r="BJ171" s="48">
        <v>0</v>
      </c>
      <c r="BK171" s="49">
        <v>0</v>
      </c>
      <c r="BL171" s="48">
        <v>24</v>
      </c>
      <c r="BM171" s="49">
        <v>100</v>
      </c>
      <c r="BN171" s="48">
        <v>24</v>
      </c>
    </row>
    <row r="172" spans="1:66" ht="15">
      <c r="A172" s="65" t="s">
        <v>343</v>
      </c>
      <c r="B172" s="65" t="s">
        <v>343</v>
      </c>
      <c r="C172" s="66"/>
      <c r="D172" s="67"/>
      <c r="E172" s="68"/>
      <c r="F172" s="69"/>
      <c r="G172" s="66"/>
      <c r="H172" s="70"/>
      <c r="I172" s="71"/>
      <c r="J172" s="71"/>
      <c r="K172" s="34" t="s">
        <v>65</v>
      </c>
      <c r="L172" s="78">
        <v>290</v>
      </c>
      <c r="M172" s="78"/>
      <c r="N172" s="73"/>
      <c r="O172" s="80" t="s">
        <v>438</v>
      </c>
      <c r="P172" s="82">
        <v>43650.0937962963</v>
      </c>
      <c r="Q172" s="80" t="s">
        <v>456</v>
      </c>
      <c r="R172" s="84" t="s">
        <v>565</v>
      </c>
      <c r="S172" s="80" t="s">
        <v>642</v>
      </c>
      <c r="T172" s="80" t="s">
        <v>693</v>
      </c>
      <c r="U172" s="80"/>
      <c r="V172" s="84" t="s">
        <v>932</v>
      </c>
      <c r="W172" s="82">
        <v>43650.0937962963</v>
      </c>
      <c r="X172" s="86">
        <v>43650</v>
      </c>
      <c r="Y172" s="88" t="s">
        <v>1107</v>
      </c>
      <c r="Z172" s="84" t="s">
        <v>1307</v>
      </c>
      <c r="AA172" s="80"/>
      <c r="AB172" s="80"/>
      <c r="AC172" s="88" t="s">
        <v>1511</v>
      </c>
      <c r="AD172" s="80"/>
      <c r="AE172" s="80" t="b">
        <v>0</v>
      </c>
      <c r="AF172" s="80">
        <v>0</v>
      </c>
      <c r="AG172" s="88" t="s">
        <v>1557</v>
      </c>
      <c r="AH172" s="80" t="b">
        <v>0</v>
      </c>
      <c r="AI172" s="80" t="s">
        <v>1575</v>
      </c>
      <c r="AJ172" s="80"/>
      <c r="AK172" s="88" t="s">
        <v>1557</v>
      </c>
      <c r="AL172" s="80" t="b">
        <v>0</v>
      </c>
      <c r="AM172" s="80">
        <v>6</v>
      </c>
      <c r="AN172" s="88" t="s">
        <v>1508</v>
      </c>
      <c r="AO172" s="80" t="s">
        <v>1589</v>
      </c>
      <c r="AP172" s="80" t="b">
        <v>0</v>
      </c>
      <c r="AQ172" s="88" t="s">
        <v>1508</v>
      </c>
      <c r="AR172" s="80" t="s">
        <v>210</v>
      </c>
      <c r="AS172" s="80">
        <v>0</v>
      </c>
      <c r="AT172" s="80">
        <v>0</v>
      </c>
      <c r="AU172" s="80"/>
      <c r="AV172" s="80"/>
      <c r="AW172" s="80"/>
      <c r="AX172" s="80"/>
      <c r="AY172" s="80"/>
      <c r="AZ172" s="80"/>
      <c r="BA172" s="80"/>
      <c r="BB172" s="80"/>
      <c r="BC172">
        <v>18</v>
      </c>
      <c r="BD172" s="79" t="str">
        <f>REPLACE(INDEX(GroupVertices[Group],MATCH(Edges24[[#This Row],[Vertex 1]],GroupVertices[Vertex],0)),1,1,"")</f>
        <v>3</v>
      </c>
      <c r="BE172" s="79" t="str">
        <f>REPLACE(INDEX(GroupVertices[Group],MATCH(Edges24[[#This Row],[Vertex 2]],GroupVertices[Vertex],0)),1,1,"")</f>
        <v>3</v>
      </c>
      <c r="BF172" s="48">
        <v>0</v>
      </c>
      <c r="BG172" s="49">
        <v>0</v>
      </c>
      <c r="BH172" s="48">
        <v>1</v>
      </c>
      <c r="BI172" s="49">
        <v>4.761904761904762</v>
      </c>
      <c r="BJ172" s="48">
        <v>0</v>
      </c>
      <c r="BK172" s="49">
        <v>0</v>
      </c>
      <c r="BL172" s="48">
        <v>20</v>
      </c>
      <c r="BM172" s="49">
        <v>95.23809523809524</v>
      </c>
      <c r="BN172" s="48">
        <v>21</v>
      </c>
    </row>
    <row r="173" spans="1:66" ht="15">
      <c r="A173" s="65" t="s">
        <v>343</v>
      </c>
      <c r="B173" s="65" t="s">
        <v>343</v>
      </c>
      <c r="C173" s="66"/>
      <c r="D173" s="67"/>
      <c r="E173" s="68"/>
      <c r="F173" s="69"/>
      <c r="G173" s="66"/>
      <c r="H173" s="70"/>
      <c r="I173" s="71"/>
      <c r="J173" s="71"/>
      <c r="K173" s="34" t="s">
        <v>65</v>
      </c>
      <c r="L173" s="78">
        <v>291</v>
      </c>
      <c r="M173" s="78"/>
      <c r="N173" s="73"/>
      <c r="O173" s="80" t="s">
        <v>438</v>
      </c>
      <c r="P173" s="82">
        <v>43650.093877314815</v>
      </c>
      <c r="Q173" s="80" t="s">
        <v>455</v>
      </c>
      <c r="R173" s="84" t="s">
        <v>564</v>
      </c>
      <c r="S173" s="80" t="s">
        <v>641</v>
      </c>
      <c r="T173" s="80" t="s">
        <v>692</v>
      </c>
      <c r="U173" s="80"/>
      <c r="V173" s="84" t="s">
        <v>932</v>
      </c>
      <c r="W173" s="82">
        <v>43650.093877314815</v>
      </c>
      <c r="X173" s="86">
        <v>43650</v>
      </c>
      <c r="Y173" s="88" t="s">
        <v>1108</v>
      </c>
      <c r="Z173" s="84" t="s">
        <v>1308</v>
      </c>
      <c r="AA173" s="80"/>
      <c r="AB173" s="80"/>
      <c r="AC173" s="88" t="s">
        <v>1512</v>
      </c>
      <c r="AD173" s="80"/>
      <c r="AE173" s="80" t="b">
        <v>0</v>
      </c>
      <c r="AF173" s="80">
        <v>0</v>
      </c>
      <c r="AG173" s="88" t="s">
        <v>1557</v>
      </c>
      <c r="AH173" s="80" t="b">
        <v>0</v>
      </c>
      <c r="AI173" s="80" t="s">
        <v>1575</v>
      </c>
      <c r="AJ173" s="80"/>
      <c r="AK173" s="88" t="s">
        <v>1557</v>
      </c>
      <c r="AL173" s="80" t="b">
        <v>0</v>
      </c>
      <c r="AM173" s="80">
        <v>5</v>
      </c>
      <c r="AN173" s="88" t="s">
        <v>1509</v>
      </c>
      <c r="AO173" s="80" t="s">
        <v>1589</v>
      </c>
      <c r="AP173" s="80" t="b">
        <v>0</v>
      </c>
      <c r="AQ173" s="88" t="s">
        <v>1509</v>
      </c>
      <c r="AR173" s="80" t="s">
        <v>210</v>
      </c>
      <c r="AS173" s="80">
        <v>0</v>
      </c>
      <c r="AT173" s="80">
        <v>0</v>
      </c>
      <c r="AU173" s="80"/>
      <c r="AV173" s="80"/>
      <c r="AW173" s="80"/>
      <c r="AX173" s="80"/>
      <c r="AY173" s="80"/>
      <c r="AZ173" s="80"/>
      <c r="BA173" s="80"/>
      <c r="BB173" s="80"/>
      <c r="BC173">
        <v>18</v>
      </c>
      <c r="BD173" s="79" t="str">
        <f>REPLACE(INDEX(GroupVertices[Group],MATCH(Edges24[[#This Row],[Vertex 1]],GroupVertices[Vertex],0)),1,1,"")</f>
        <v>3</v>
      </c>
      <c r="BE173" s="79" t="str">
        <f>REPLACE(INDEX(GroupVertices[Group],MATCH(Edges24[[#This Row],[Vertex 2]],GroupVertices[Vertex],0)),1,1,"")</f>
        <v>3</v>
      </c>
      <c r="BF173" s="48">
        <v>0</v>
      </c>
      <c r="BG173" s="49">
        <v>0</v>
      </c>
      <c r="BH173" s="48">
        <v>1</v>
      </c>
      <c r="BI173" s="49">
        <v>4.761904761904762</v>
      </c>
      <c r="BJ173" s="48">
        <v>0</v>
      </c>
      <c r="BK173" s="49">
        <v>0</v>
      </c>
      <c r="BL173" s="48">
        <v>20</v>
      </c>
      <c r="BM173" s="49">
        <v>95.23809523809524</v>
      </c>
      <c r="BN173" s="48">
        <v>21</v>
      </c>
    </row>
    <row r="174" spans="1:66" ht="15">
      <c r="A174" s="65" t="s">
        <v>343</v>
      </c>
      <c r="B174" s="65" t="s">
        <v>343</v>
      </c>
      <c r="C174" s="66"/>
      <c r="D174" s="67"/>
      <c r="E174" s="68"/>
      <c r="F174" s="69"/>
      <c r="G174" s="66"/>
      <c r="H174" s="70"/>
      <c r="I174" s="71"/>
      <c r="J174" s="71"/>
      <c r="K174" s="34" t="s">
        <v>65</v>
      </c>
      <c r="L174" s="78">
        <v>292</v>
      </c>
      <c r="M174" s="78"/>
      <c r="N174" s="73"/>
      <c r="O174" s="80" t="s">
        <v>438</v>
      </c>
      <c r="P174" s="82">
        <v>43652.610300925924</v>
      </c>
      <c r="Q174" s="80" t="s">
        <v>524</v>
      </c>
      <c r="R174" s="84" t="s">
        <v>612</v>
      </c>
      <c r="S174" s="80" t="s">
        <v>669</v>
      </c>
      <c r="T174" s="80" t="s">
        <v>764</v>
      </c>
      <c r="U174" s="80"/>
      <c r="V174" s="84" t="s">
        <v>932</v>
      </c>
      <c r="W174" s="82">
        <v>43652.610300925924</v>
      </c>
      <c r="X174" s="86">
        <v>43652</v>
      </c>
      <c r="Y174" s="88" t="s">
        <v>1109</v>
      </c>
      <c r="Z174" s="84" t="s">
        <v>1309</v>
      </c>
      <c r="AA174" s="80"/>
      <c r="AB174" s="80"/>
      <c r="AC174" s="88" t="s">
        <v>1513</v>
      </c>
      <c r="AD174" s="80"/>
      <c r="AE174" s="80" t="b">
        <v>0</v>
      </c>
      <c r="AF174" s="80">
        <v>0</v>
      </c>
      <c r="AG174" s="88" t="s">
        <v>1557</v>
      </c>
      <c r="AH174" s="80" t="b">
        <v>0</v>
      </c>
      <c r="AI174" s="80" t="s">
        <v>1573</v>
      </c>
      <c r="AJ174" s="80"/>
      <c r="AK174" s="88" t="s">
        <v>1557</v>
      </c>
      <c r="AL174" s="80" t="b">
        <v>0</v>
      </c>
      <c r="AM174" s="80">
        <v>10</v>
      </c>
      <c r="AN174" s="88" t="s">
        <v>1502</v>
      </c>
      <c r="AO174" s="80" t="s">
        <v>1589</v>
      </c>
      <c r="AP174" s="80" t="b">
        <v>0</v>
      </c>
      <c r="AQ174" s="88" t="s">
        <v>1502</v>
      </c>
      <c r="AR174" s="80" t="s">
        <v>210</v>
      </c>
      <c r="AS174" s="80">
        <v>0</v>
      </c>
      <c r="AT174" s="80">
        <v>0</v>
      </c>
      <c r="AU174" s="80"/>
      <c r="AV174" s="80"/>
      <c r="AW174" s="80"/>
      <c r="AX174" s="80"/>
      <c r="AY174" s="80"/>
      <c r="AZ174" s="80"/>
      <c r="BA174" s="80"/>
      <c r="BB174" s="80"/>
      <c r="BC174">
        <v>18</v>
      </c>
      <c r="BD174" s="79" t="str">
        <f>REPLACE(INDEX(GroupVertices[Group],MATCH(Edges24[[#This Row],[Vertex 1]],GroupVertices[Vertex],0)),1,1,"")</f>
        <v>3</v>
      </c>
      <c r="BE174" s="79" t="str">
        <f>REPLACE(INDEX(GroupVertices[Group],MATCH(Edges24[[#This Row],[Vertex 2]],GroupVertices[Vertex],0)),1,1,"")</f>
        <v>3</v>
      </c>
      <c r="BF174" s="48">
        <v>1</v>
      </c>
      <c r="BG174" s="49">
        <v>4</v>
      </c>
      <c r="BH174" s="48">
        <v>1</v>
      </c>
      <c r="BI174" s="49">
        <v>4</v>
      </c>
      <c r="BJ174" s="48">
        <v>0</v>
      </c>
      <c r="BK174" s="49">
        <v>0</v>
      </c>
      <c r="BL174" s="48">
        <v>23</v>
      </c>
      <c r="BM174" s="49">
        <v>92</v>
      </c>
      <c r="BN174" s="48">
        <v>25</v>
      </c>
    </row>
    <row r="175" spans="1:66" ht="15">
      <c r="A175" s="65" t="s">
        <v>343</v>
      </c>
      <c r="B175" s="65" t="s">
        <v>343</v>
      </c>
      <c r="C175" s="66"/>
      <c r="D175" s="67"/>
      <c r="E175" s="68"/>
      <c r="F175" s="69"/>
      <c r="G175" s="66"/>
      <c r="H175" s="70"/>
      <c r="I175" s="71"/>
      <c r="J175" s="71"/>
      <c r="K175" s="34" t="s">
        <v>65</v>
      </c>
      <c r="L175" s="78">
        <v>294</v>
      </c>
      <c r="M175" s="78"/>
      <c r="N175" s="73"/>
      <c r="O175" s="80" t="s">
        <v>438</v>
      </c>
      <c r="P175" s="82">
        <v>43655.11934027778</v>
      </c>
      <c r="Q175" s="80" t="s">
        <v>488</v>
      </c>
      <c r="R175" s="84" t="s">
        <v>587</v>
      </c>
      <c r="S175" s="80" t="s">
        <v>656</v>
      </c>
      <c r="T175" s="80" t="s">
        <v>724</v>
      </c>
      <c r="U175" s="80"/>
      <c r="V175" s="84" t="s">
        <v>932</v>
      </c>
      <c r="W175" s="82">
        <v>43655.11934027778</v>
      </c>
      <c r="X175" s="86">
        <v>43655</v>
      </c>
      <c r="Y175" s="88" t="s">
        <v>1110</v>
      </c>
      <c r="Z175" s="84" t="s">
        <v>1310</v>
      </c>
      <c r="AA175" s="80"/>
      <c r="AB175" s="80"/>
      <c r="AC175" s="88" t="s">
        <v>1514</v>
      </c>
      <c r="AD175" s="80"/>
      <c r="AE175" s="80" t="b">
        <v>0</v>
      </c>
      <c r="AF175" s="80">
        <v>0</v>
      </c>
      <c r="AG175" s="88" t="s">
        <v>1557</v>
      </c>
      <c r="AH175" s="80" t="b">
        <v>0</v>
      </c>
      <c r="AI175" s="80" t="s">
        <v>1575</v>
      </c>
      <c r="AJ175" s="80"/>
      <c r="AK175" s="88" t="s">
        <v>1557</v>
      </c>
      <c r="AL175" s="80" t="b">
        <v>0</v>
      </c>
      <c r="AM175" s="80">
        <v>16</v>
      </c>
      <c r="AN175" s="88" t="s">
        <v>1503</v>
      </c>
      <c r="AO175" s="80" t="s">
        <v>1589</v>
      </c>
      <c r="AP175" s="80" t="b">
        <v>0</v>
      </c>
      <c r="AQ175" s="88" t="s">
        <v>1503</v>
      </c>
      <c r="AR175" s="80" t="s">
        <v>210</v>
      </c>
      <c r="AS175" s="80">
        <v>0</v>
      </c>
      <c r="AT175" s="80">
        <v>0</v>
      </c>
      <c r="AU175" s="80"/>
      <c r="AV175" s="80"/>
      <c r="AW175" s="80"/>
      <c r="AX175" s="80"/>
      <c r="AY175" s="80"/>
      <c r="AZ175" s="80"/>
      <c r="BA175" s="80"/>
      <c r="BB175" s="80"/>
      <c r="BC175">
        <v>18</v>
      </c>
      <c r="BD175" s="79" t="str">
        <f>REPLACE(INDEX(GroupVertices[Group],MATCH(Edges24[[#This Row],[Vertex 1]],GroupVertices[Vertex],0)),1,1,"")</f>
        <v>3</v>
      </c>
      <c r="BE175" s="79" t="str">
        <f>REPLACE(INDEX(GroupVertices[Group],MATCH(Edges24[[#This Row],[Vertex 2]],GroupVertices[Vertex],0)),1,1,"")</f>
        <v>3</v>
      </c>
      <c r="BF175" s="48">
        <v>0</v>
      </c>
      <c r="BG175" s="49">
        <v>0</v>
      </c>
      <c r="BH175" s="48">
        <v>0</v>
      </c>
      <c r="BI175" s="49">
        <v>0</v>
      </c>
      <c r="BJ175" s="48">
        <v>0</v>
      </c>
      <c r="BK175" s="49">
        <v>0</v>
      </c>
      <c r="BL175" s="48">
        <v>21</v>
      </c>
      <c r="BM175" s="49">
        <v>100</v>
      </c>
      <c r="BN175" s="48">
        <v>21</v>
      </c>
    </row>
    <row r="176" spans="1:66" ht="15">
      <c r="A176" s="65" t="s">
        <v>344</v>
      </c>
      <c r="B176" s="65" t="s">
        <v>433</v>
      </c>
      <c r="C176" s="66"/>
      <c r="D176" s="67"/>
      <c r="E176" s="68"/>
      <c r="F176" s="69"/>
      <c r="G176" s="66"/>
      <c r="H176" s="70"/>
      <c r="I176" s="71"/>
      <c r="J176" s="71"/>
      <c r="K176" s="34" t="s">
        <v>65</v>
      </c>
      <c r="L176" s="78">
        <v>298</v>
      </c>
      <c r="M176" s="78"/>
      <c r="N176" s="73"/>
      <c r="O176" s="80" t="s">
        <v>439</v>
      </c>
      <c r="P176" s="82">
        <v>43657.37087962963</v>
      </c>
      <c r="Q176" s="80" t="s">
        <v>527</v>
      </c>
      <c r="R176" s="84" t="s">
        <v>614</v>
      </c>
      <c r="S176" s="80" t="s">
        <v>671</v>
      </c>
      <c r="T176" s="80" t="s">
        <v>779</v>
      </c>
      <c r="U176" s="80"/>
      <c r="V176" s="84" t="s">
        <v>933</v>
      </c>
      <c r="W176" s="82">
        <v>43657.37087962963</v>
      </c>
      <c r="X176" s="86">
        <v>43657</v>
      </c>
      <c r="Y176" s="88" t="s">
        <v>1111</v>
      </c>
      <c r="Z176" s="84" t="s">
        <v>1311</v>
      </c>
      <c r="AA176" s="80"/>
      <c r="AB176" s="80"/>
      <c r="AC176" s="88" t="s">
        <v>1515</v>
      </c>
      <c r="AD176" s="80"/>
      <c r="AE176" s="80" t="b">
        <v>0</v>
      </c>
      <c r="AF176" s="80">
        <v>0</v>
      </c>
      <c r="AG176" s="88" t="s">
        <v>1557</v>
      </c>
      <c r="AH176" s="80" t="b">
        <v>0</v>
      </c>
      <c r="AI176" s="80" t="s">
        <v>1573</v>
      </c>
      <c r="AJ176" s="80"/>
      <c r="AK176" s="88" t="s">
        <v>1557</v>
      </c>
      <c r="AL176" s="80" t="b">
        <v>0</v>
      </c>
      <c r="AM176" s="80">
        <v>0</v>
      </c>
      <c r="AN176" s="88" t="s">
        <v>1557</v>
      </c>
      <c r="AO176" s="80" t="s">
        <v>1592</v>
      </c>
      <c r="AP176" s="80" t="b">
        <v>0</v>
      </c>
      <c r="AQ176" s="88" t="s">
        <v>1515</v>
      </c>
      <c r="AR176" s="80" t="s">
        <v>210</v>
      </c>
      <c r="AS176" s="80">
        <v>0</v>
      </c>
      <c r="AT176" s="80">
        <v>0</v>
      </c>
      <c r="AU176" s="80"/>
      <c r="AV176" s="80"/>
      <c r="AW176" s="80"/>
      <c r="AX176" s="80"/>
      <c r="AY176" s="80"/>
      <c r="AZ176" s="80"/>
      <c r="BA176" s="80"/>
      <c r="BB176" s="80"/>
      <c r="BC176">
        <v>1</v>
      </c>
      <c r="BD176" s="79" t="str">
        <f>REPLACE(INDEX(GroupVertices[Group],MATCH(Edges24[[#This Row],[Vertex 1]],GroupVertices[Vertex],0)),1,1,"")</f>
        <v>21</v>
      </c>
      <c r="BE176" s="79" t="str">
        <f>REPLACE(INDEX(GroupVertices[Group],MATCH(Edges24[[#This Row],[Vertex 2]],GroupVertices[Vertex],0)),1,1,"")</f>
        <v>21</v>
      </c>
      <c r="BF176" s="48">
        <v>1</v>
      </c>
      <c r="BG176" s="49">
        <v>3.3333333333333335</v>
      </c>
      <c r="BH176" s="48">
        <v>1</v>
      </c>
      <c r="BI176" s="49">
        <v>3.3333333333333335</v>
      </c>
      <c r="BJ176" s="48">
        <v>0</v>
      </c>
      <c r="BK176" s="49">
        <v>0</v>
      </c>
      <c r="BL176" s="48">
        <v>28</v>
      </c>
      <c r="BM176" s="49">
        <v>93.33333333333333</v>
      </c>
      <c r="BN176" s="48">
        <v>30</v>
      </c>
    </row>
    <row r="177" spans="1:66" ht="15">
      <c r="A177" s="65" t="s">
        <v>344</v>
      </c>
      <c r="B177" s="65" t="s">
        <v>344</v>
      </c>
      <c r="C177" s="66"/>
      <c r="D177" s="67"/>
      <c r="E177" s="68"/>
      <c r="F177" s="69"/>
      <c r="G177" s="66"/>
      <c r="H177" s="70"/>
      <c r="I177" s="71"/>
      <c r="J177" s="71"/>
      <c r="K177" s="34" t="s">
        <v>65</v>
      </c>
      <c r="L177" s="78">
        <v>299</v>
      </c>
      <c r="M177" s="78"/>
      <c r="N177" s="73"/>
      <c r="O177" s="80" t="s">
        <v>210</v>
      </c>
      <c r="P177" s="82">
        <v>43650.35569444444</v>
      </c>
      <c r="Q177" s="80" t="s">
        <v>528</v>
      </c>
      <c r="R177" s="80" t="s">
        <v>615</v>
      </c>
      <c r="S177" s="80" t="s">
        <v>672</v>
      </c>
      <c r="T177" s="80" t="s">
        <v>780</v>
      </c>
      <c r="U177" s="80"/>
      <c r="V177" s="84" t="s">
        <v>933</v>
      </c>
      <c r="W177" s="82">
        <v>43650.35569444444</v>
      </c>
      <c r="X177" s="86">
        <v>43650</v>
      </c>
      <c r="Y177" s="88" t="s">
        <v>1112</v>
      </c>
      <c r="Z177" s="84" t="s">
        <v>1312</v>
      </c>
      <c r="AA177" s="80"/>
      <c r="AB177" s="80"/>
      <c r="AC177" s="88" t="s">
        <v>1516</v>
      </c>
      <c r="AD177" s="80"/>
      <c r="AE177" s="80" t="b">
        <v>0</v>
      </c>
      <c r="AF177" s="80">
        <v>0</v>
      </c>
      <c r="AG177" s="88" t="s">
        <v>1557</v>
      </c>
      <c r="AH177" s="80" t="b">
        <v>1</v>
      </c>
      <c r="AI177" s="80" t="s">
        <v>1573</v>
      </c>
      <c r="AJ177" s="80"/>
      <c r="AK177" s="88" t="s">
        <v>1586</v>
      </c>
      <c r="AL177" s="80" t="b">
        <v>0</v>
      </c>
      <c r="AM177" s="80">
        <v>0</v>
      </c>
      <c r="AN177" s="88" t="s">
        <v>1557</v>
      </c>
      <c r="AO177" s="80" t="s">
        <v>1592</v>
      </c>
      <c r="AP177" s="80" t="b">
        <v>0</v>
      </c>
      <c r="AQ177" s="88" t="s">
        <v>1516</v>
      </c>
      <c r="AR177" s="80" t="s">
        <v>210</v>
      </c>
      <c r="AS177" s="80">
        <v>0</v>
      </c>
      <c r="AT177" s="80">
        <v>0</v>
      </c>
      <c r="AU177" s="80"/>
      <c r="AV177" s="80"/>
      <c r="AW177" s="80"/>
      <c r="AX177" s="80"/>
      <c r="AY177" s="80"/>
      <c r="AZ177" s="80"/>
      <c r="BA177" s="80"/>
      <c r="BB177" s="80"/>
      <c r="BC177">
        <v>3</v>
      </c>
      <c r="BD177" s="79" t="str">
        <f>REPLACE(INDEX(GroupVertices[Group],MATCH(Edges24[[#This Row],[Vertex 1]],GroupVertices[Vertex],0)),1,1,"")</f>
        <v>21</v>
      </c>
      <c r="BE177" s="79" t="str">
        <f>REPLACE(INDEX(GroupVertices[Group],MATCH(Edges24[[#This Row],[Vertex 2]],GroupVertices[Vertex],0)),1,1,"")</f>
        <v>21</v>
      </c>
      <c r="BF177" s="48">
        <v>0</v>
      </c>
      <c r="BG177" s="49">
        <v>0</v>
      </c>
      <c r="BH177" s="48">
        <v>1</v>
      </c>
      <c r="BI177" s="49">
        <v>3.125</v>
      </c>
      <c r="BJ177" s="48">
        <v>0</v>
      </c>
      <c r="BK177" s="49">
        <v>0</v>
      </c>
      <c r="BL177" s="48">
        <v>31</v>
      </c>
      <c r="BM177" s="49">
        <v>96.875</v>
      </c>
      <c r="BN177" s="48">
        <v>32</v>
      </c>
    </row>
    <row r="178" spans="1:66" ht="15">
      <c r="A178" s="65" t="s">
        <v>344</v>
      </c>
      <c r="B178" s="65" t="s">
        <v>344</v>
      </c>
      <c r="C178" s="66"/>
      <c r="D178" s="67"/>
      <c r="E178" s="68"/>
      <c r="F178" s="69"/>
      <c r="G178" s="66"/>
      <c r="H178" s="70"/>
      <c r="I178" s="71"/>
      <c r="J178" s="71"/>
      <c r="K178" s="34" t="s">
        <v>65</v>
      </c>
      <c r="L178" s="78">
        <v>300</v>
      </c>
      <c r="M178" s="78"/>
      <c r="N178" s="73"/>
      <c r="O178" s="80" t="s">
        <v>210</v>
      </c>
      <c r="P178" s="82">
        <v>43655.451273148145</v>
      </c>
      <c r="Q178" s="80" t="s">
        <v>529</v>
      </c>
      <c r="R178" s="84" t="s">
        <v>616</v>
      </c>
      <c r="S178" s="80" t="s">
        <v>673</v>
      </c>
      <c r="T178" s="80" t="s">
        <v>781</v>
      </c>
      <c r="U178" s="84" t="s">
        <v>840</v>
      </c>
      <c r="V178" s="84" t="s">
        <v>840</v>
      </c>
      <c r="W178" s="82">
        <v>43655.451273148145</v>
      </c>
      <c r="X178" s="86">
        <v>43655</v>
      </c>
      <c r="Y178" s="88" t="s">
        <v>1113</v>
      </c>
      <c r="Z178" s="84" t="s">
        <v>1313</v>
      </c>
      <c r="AA178" s="80"/>
      <c r="AB178" s="80"/>
      <c r="AC178" s="88" t="s">
        <v>1517</v>
      </c>
      <c r="AD178" s="80"/>
      <c r="AE178" s="80" t="b">
        <v>0</v>
      </c>
      <c r="AF178" s="80">
        <v>0</v>
      </c>
      <c r="AG178" s="88" t="s">
        <v>1557</v>
      </c>
      <c r="AH178" s="80" t="b">
        <v>0</v>
      </c>
      <c r="AI178" s="80" t="s">
        <v>1573</v>
      </c>
      <c r="AJ178" s="80"/>
      <c r="AK178" s="88" t="s">
        <v>1557</v>
      </c>
      <c r="AL178" s="80" t="b">
        <v>0</v>
      </c>
      <c r="AM178" s="80">
        <v>0</v>
      </c>
      <c r="AN178" s="88" t="s">
        <v>1557</v>
      </c>
      <c r="AO178" s="80" t="s">
        <v>1592</v>
      </c>
      <c r="AP178" s="80" t="b">
        <v>0</v>
      </c>
      <c r="AQ178" s="88" t="s">
        <v>1517</v>
      </c>
      <c r="AR178" s="80" t="s">
        <v>210</v>
      </c>
      <c r="AS178" s="80">
        <v>0</v>
      </c>
      <c r="AT178" s="80">
        <v>0</v>
      </c>
      <c r="AU178" s="80"/>
      <c r="AV178" s="80"/>
      <c r="AW178" s="80"/>
      <c r="AX178" s="80"/>
      <c r="AY178" s="80"/>
      <c r="AZ178" s="80"/>
      <c r="BA178" s="80"/>
      <c r="BB178" s="80"/>
      <c r="BC178">
        <v>3</v>
      </c>
      <c r="BD178" s="79" t="str">
        <f>REPLACE(INDEX(GroupVertices[Group],MATCH(Edges24[[#This Row],[Vertex 1]],GroupVertices[Vertex],0)),1,1,"")</f>
        <v>21</v>
      </c>
      <c r="BE178" s="79" t="str">
        <f>REPLACE(INDEX(GroupVertices[Group],MATCH(Edges24[[#This Row],[Vertex 2]],GroupVertices[Vertex],0)),1,1,"")</f>
        <v>21</v>
      </c>
      <c r="BF178" s="48">
        <v>1</v>
      </c>
      <c r="BG178" s="49">
        <v>2.857142857142857</v>
      </c>
      <c r="BH178" s="48">
        <v>0</v>
      </c>
      <c r="BI178" s="49">
        <v>0</v>
      </c>
      <c r="BJ178" s="48">
        <v>0</v>
      </c>
      <c r="BK178" s="49">
        <v>0</v>
      </c>
      <c r="BL178" s="48">
        <v>34</v>
      </c>
      <c r="BM178" s="49">
        <v>97.14285714285714</v>
      </c>
      <c r="BN178" s="48">
        <v>35</v>
      </c>
    </row>
    <row r="179" spans="1:66" ht="15">
      <c r="A179" s="65" t="s">
        <v>344</v>
      </c>
      <c r="B179" s="65" t="s">
        <v>344</v>
      </c>
      <c r="C179" s="66"/>
      <c r="D179" s="67"/>
      <c r="E179" s="68"/>
      <c r="F179" s="69"/>
      <c r="G179" s="66"/>
      <c r="H179" s="70"/>
      <c r="I179" s="71"/>
      <c r="J179" s="71"/>
      <c r="K179" s="34" t="s">
        <v>65</v>
      </c>
      <c r="L179" s="78">
        <v>301</v>
      </c>
      <c r="M179" s="78"/>
      <c r="N179" s="73"/>
      <c r="O179" s="80" t="s">
        <v>210</v>
      </c>
      <c r="P179" s="82">
        <v>43658.3875</v>
      </c>
      <c r="Q179" s="80" t="s">
        <v>530</v>
      </c>
      <c r="R179" s="84" t="s">
        <v>617</v>
      </c>
      <c r="S179" s="80" t="s">
        <v>671</v>
      </c>
      <c r="T179" s="80" t="s">
        <v>782</v>
      </c>
      <c r="U179" s="84" t="s">
        <v>841</v>
      </c>
      <c r="V179" s="84" t="s">
        <v>841</v>
      </c>
      <c r="W179" s="82">
        <v>43658.3875</v>
      </c>
      <c r="X179" s="86">
        <v>43658</v>
      </c>
      <c r="Y179" s="88" t="s">
        <v>1114</v>
      </c>
      <c r="Z179" s="84" t="s">
        <v>1314</v>
      </c>
      <c r="AA179" s="80"/>
      <c r="AB179" s="80"/>
      <c r="AC179" s="88" t="s">
        <v>1518</v>
      </c>
      <c r="AD179" s="80"/>
      <c r="AE179" s="80" t="b">
        <v>0</v>
      </c>
      <c r="AF179" s="80">
        <v>0</v>
      </c>
      <c r="AG179" s="88" t="s">
        <v>1557</v>
      </c>
      <c r="AH179" s="80" t="b">
        <v>0</v>
      </c>
      <c r="AI179" s="80" t="s">
        <v>1573</v>
      </c>
      <c r="AJ179" s="80"/>
      <c r="AK179" s="88" t="s">
        <v>1557</v>
      </c>
      <c r="AL179" s="80" t="b">
        <v>0</v>
      </c>
      <c r="AM179" s="80">
        <v>0</v>
      </c>
      <c r="AN179" s="88" t="s">
        <v>1557</v>
      </c>
      <c r="AO179" s="80" t="s">
        <v>1592</v>
      </c>
      <c r="AP179" s="80" t="b">
        <v>0</v>
      </c>
      <c r="AQ179" s="88" t="s">
        <v>1518</v>
      </c>
      <c r="AR179" s="80" t="s">
        <v>210</v>
      </c>
      <c r="AS179" s="80">
        <v>0</v>
      </c>
      <c r="AT179" s="80">
        <v>0</v>
      </c>
      <c r="AU179" s="80"/>
      <c r="AV179" s="80"/>
      <c r="AW179" s="80"/>
      <c r="AX179" s="80"/>
      <c r="AY179" s="80"/>
      <c r="AZ179" s="80"/>
      <c r="BA179" s="80"/>
      <c r="BB179" s="80"/>
      <c r="BC179">
        <v>3</v>
      </c>
      <c r="BD179" s="79" t="str">
        <f>REPLACE(INDEX(GroupVertices[Group],MATCH(Edges24[[#This Row],[Vertex 1]],GroupVertices[Vertex],0)),1,1,"")</f>
        <v>21</v>
      </c>
      <c r="BE179" s="79" t="str">
        <f>REPLACE(INDEX(GroupVertices[Group],MATCH(Edges24[[#This Row],[Vertex 2]],GroupVertices[Vertex],0)),1,1,"")</f>
        <v>21</v>
      </c>
      <c r="BF179" s="48">
        <v>0</v>
      </c>
      <c r="BG179" s="49">
        <v>0</v>
      </c>
      <c r="BH179" s="48">
        <v>1</v>
      </c>
      <c r="BI179" s="49">
        <v>2.380952380952381</v>
      </c>
      <c r="BJ179" s="48">
        <v>0</v>
      </c>
      <c r="BK179" s="49">
        <v>0</v>
      </c>
      <c r="BL179" s="48">
        <v>41</v>
      </c>
      <c r="BM179" s="49">
        <v>97.61904761904762</v>
      </c>
      <c r="BN179" s="48">
        <v>42</v>
      </c>
    </row>
    <row r="180" spans="1:66" ht="15">
      <c r="A180" s="65" t="s">
        <v>345</v>
      </c>
      <c r="B180" s="65" t="s">
        <v>351</v>
      </c>
      <c r="C180" s="66"/>
      <c r="D180" s="67"/>
      <c r="E180" s="68"/>
      <c r="F180" s="69"/>
      <c r="G180" s="66"/>
      <c r="H180" s="70"/>
      <c r="I180" s="71"/>
      <c r="J180" s="71"/>
      <c r="K180" s="34" t="s">
        <v>65</v>
      </c>
      <c r="L180" s="78">
        <v>302</v>
      </c>
      <c r="M180" s="78"/>
      <c r="N180" s="73"/>
      <c r="O180" s="80" t="s">
        <v>438</v>
      </c>
      <c r="P180" s="82">
        <v>43658.469513888886</v>
      </c>
      <c r="Q180" s="80" t="s">
        <v>531</v>
      </c>
      <c r="R180" s="84" t="s">
        <v>618</v>
      </c>
      <c r="S180" s="80" t="s">
        <v>674</v>
      </c>
      <c r="T180" s="80" t="s">
        <v>783</v>
      </c>
      <c r="U180" s="80"/>
      <c r="V180" s="84" t="s">
        <v>934</v>
      </c>
      <c r="W180" s="82">
        <v>43658.469513888886</v>
      </c>
      <c r="X180" s="86">
        <v>43658</v>
      </c>
      <c r="Y180" s="88" t="s">
        <v>1115</v>
      </c>
      <c r="Z180" s="84" t="s">
        <v>1315</v>
      </c>
      <c r="AA180" s="80"/>
      <c r="AB180" s="80"/>
      <c r="AC180" s="88" t="s">
        <v>1519</v>
      </c>
      <c r="AD180" s="80"/>
      <c r="AE180" s="80" t="b">
        <v>0</v>
      </c>
      <c r="AF180" s="80">
        <v>0</v>
      </c>
      <c r="AG180" s="88" t="s">
        <v>1557</v>
      </c>
      <c r="AH180" s="80" t="b">
        <v>0</v>
      </c>
      <c r="AI180" s="80" t="s">
        <v>1573</v>
      </c>
      <c r="AJ180" s="80"/>
      <c r="AK180" s="88" t="s">
        <v>1557</v>
      </c>
      <c r="AL180" s="80" t="b">
        <v>0</v>
      </c>
      <c r="AM180" s="80">
        <v>1</v>
      </c>
      <c r="AN180" s="88" t="s">
        <v>1544</v>
      </c>
      <c r="AO180" s="80" t="s">
        <v>1609</v>
      </c>
      <c r="AP180" s="80" t="b">
        <v>0</v>
      </c>
      <c r="AQ180" s="88" t="s">
        <v>1544</v>
      </c>
      <c r="AR180" s="80" t="s">
        <v>210</v>
      </c>
      <c r="AS180" s="80">
        <v>0</v>
      </c>
      <c r="AT180" s="80">
        <v>0</v>
      </c>
      <c r="AU180" s="80"/>
      <c r="AV180" s="80"/>
      <c r="AW180" s="80"/>
      <c r="AX180" s="80"/>
      <c r="AY180" s="80"/>
      <c r="AZ180" s="80"/>
      <c r="BA180" s="80"/>
      <c r="BB180" s="80"/>
      <c r="BC180">
        <v>1</v>
      </c>
      <c r="BD180" s="79" t="str">
        <f>REPLACE(INDEX(GroupVertices[Group],MATCH(Edges24[[#This Row],[Vertex 1]],GroupVertices[Vertex],0)),1,1,"")</f>
        <v>20</v>
      </c>
      <c r="BE180" s="79" t="str">
        <f>REPLACE(INDEX(GroupVertices[Group],MATCH(Edges24[[#This Row],[Vertex 2]],GroupVertices[Vertex],0)),1,1,"")</f>
        <v>20</v>
      </c>
      <c r="BF180" s="48">
        <v>0</v>
      </c>
      <c r="BG180" s="49">
        <v>0</v>
      </c>
      <c r="BH180" s="48">
        <v>0</v>
      </c>
      <c r="BI180" s="49">
        <v>0</v>
      </c>
      <c r="BJ180" s="48">
        <v>0</v>
      </c>
      <c r="BK180" s="49">
        <v>0</v>
      </c>
      <c r="BL180" s="48">
        <v>20</v>
      </c>
      <c r="BM180" s="49">
        <v>100</v>
      </c>
      <c r="BN180" s="48">
        <v>20</v>
      </c>
    </row>
    <row r="181" spans="1:66" ht="15">
      <c r="A181" s="65" t="s">
        <v>346</v>
      </c>
      <c r="B181" s="65" t="s">
        <v>434</v>
      </c>
      <c r="C181" s="66"/>
      <c r="D181" s="67"/>
      <c r="E181" s="68"/>
      <c r="F181" s="69"/>
      <c r="G181" s="66"/>
      <c r="H181" s="70"/>
      <c r="I181" s="71"/>
      <c r="J181" s="71"/>
      <c r="K181" s="34" t="s">
        <v>65</v>
      </c>
      <c r="L181" s="78">
        <v>303</v>
      </c>
      <c r="M181" s="78"/>
      <c r="N181" s="73"/>
      <c r="O181" s="80" t="s">
        <v>440</v>
      </c>
      <c r="P181" s="82">
        <v>43658.49122685185</v>
      </c>
      <c r="Q181" s="80" t="s">
        <v>532</v>
      </c>
      <c r="R181" s="80"/>
      <c r="S181" s="80"/>
      <c r="T181" s="80" t="s">
        <v>701</v>
      </c>
      <c r="U181" s="80"/>
      <c r="V181" s="84" t="s">
        <v>935</v>
      </c>
      <c r="W181" s="82">
        <v>43658.49122685185</v>
      </c>
      <c r="X181" s="86">
        <v>43658</v>
      </c>
      <c r="Y181" s="88" t="s">
        <v>1116</v>
      </c>
      <c r="Z181" s="84" t="s">
        <v>1316</v>
      </c>
      <c r="AA181" s="80"/>
      <c r="AB181" s="80"/>
      <c r="AC181" s="88" t="s">
        <v>1520</v>
      </c>
      <c r="AD181" s="88" t="s">
        <v>1556</v>
      </c>
      <c r="AE181" s="80" t="b">
        <v>0</v>
      </c>
      <c r="AF181" s="80">
        <v>0</v>
      </c>
      <c r="AG181" s="88" t="s">
        <v>1571</v>
      </c>
      <c r="AH181" s="80" t="b">
        <v>0</v>
      </c>
      <c r="AI181" s="80" t="s">
        <v>1573</v>
      </c>
      <c r="AJ181" s="80"/>
      <c r="AK181" s="88" t="s">
        <v>1557</v>
      </c>
      <c r="AL181" s="80" t="b">
        <v>0</v>
      </c>
      <c r="AM181" s="80">
        <v>0</v>
      </c>
      <c r="AN181" s="88" t="s">
        <v>1557</v>
      </c>
      <c r="AO181" s="80" t="s">
        <v>1590</v>
      </c>
      <c r="AP181" s="80" t="b">
        <v>0</v>
      </c>
      <c r="AQ181" s="88" t="s">
        <v>1556</v>
      </c>
      <c r="AR181" s="80" t="s">
        <v>210</v>
      </c>
      <c r="AS181" s="80">
        <v>0</v>
      </c>
      <c r="AT181" s="80">
        <v>0</v>
      </c>
      <c r="AU181" s="80"/>
      <c r="AV181" s="80"/>
      <c r="AW181" s="80"/>
      <c r="AX181" s="80"/>
      <c r="AY181" s="80"/>
      <c r="AZ181" s="80"/>
      <c r="BA181" s="80"/>
      <c r="BB181" s="80"/>
      <c r="BC181">
        <v>1</v>
      </c>
      <c r="BD181" s="79" t="str">
        <f>REPLACE(INDEX(GroupVertices[Group],MATCH(Edges24[[#This Row],[Vertex 1]],GroupVertices[Vertex],0)),1,1,"")</f>
        <v>19</v>
      </c>
      <c r="BE181" s="79" t="str">
        <f>REPLACE(INDEX(GroupVertices[Group],MATCH(Edges24[[#This Row],[Vertex 2]],GroupVertices[Vertex],0)),1,1,"")</f>
        <v>19</v>
      </c>
      <c r="BF181" s="48">
        <v>0</v>
      </c>
      <c r="BG181" s="49">
        <v>0</v>
      </c>
      <c r="BH181" s="48">
        <v>0</v>
      </c>
      <c r="BI181" s="49">
        <v>0</v>
      </c>
      <c r="BJ181" s="48">
        <v>0</v>
      </c>
      <c r="BK181" s="49">
        <v>0</v>
      </c>
      <c r="BL181" s="48">
        <v>10</v>
      </c>
      <c r="BM181" s="49">
        <v>100</v>
      </c>
      <c r="BN181" s="48">
        <v>10</v>
      </c>
    </row>
    <row r="182" spans="1:66" ht="15">
      <c r="A182" s="65" t="s">
        <v>347</v>
      </c>
      <c r="B182" s="65" t="s">
        <v>347</v>
      </c>
      <c r="C182" s="66"/>
      <c r="D182" s="67"/>
      <c r="E182" s="68"/>
      <c r="F182" s="69"/>
      <c r="G182" s="66"/>
      <c r="H182" s="70"/>
      <c r="I182" s="71"/>
      <c r="J182" s="71"/>
      <c r="K182" s="34" t="s">
        <v>65</v>
      </c>
      <c r="L182" s="78">
        <v>304</v>
      </c>
      <c r="M182" s="78"/>
      <c r="N182" s="73"/>
      <c r="O182" s="80" t="s">
        <v>210</v>
      </c>
      <c r="P182" s="82">
        <v>43658.54017361111</v>
      </c>
      <c r="Q182" s="80" t="s">
        <v>533</v>
      </c>
      <c r="R182" s="84" t="s">
        <v>619</v>
      </c>
      <c r="S182" s="80" t="s">
        <v>675</v>
      </c>
      <c r="T182" s="80" t="s">
        <v>784</v>
      </c>
      <c r="U182" s="84" t="s">
        <v>842</v>
      </c>
      <c r="V182" s="84" t="s">
        <v>842</v>
      </c>
      <c r="W182" s="82">
        <v>43658.54017361111</v>
      </c>
      <c r="X182" s="86">
        <v>43658</v>
      </c>
      <c r="Y182" s="88" t="s">
        <v>1117</v>
      </c>
      <c r="Z182" s="84" t="s">
        <v>1317</v>
      </c>
      <c r="AA182" s="80"/>
      <c r="AB182" s="80"/>
      <c r="AC182" s="88" t="s">
        <v>1521</v>
      </c>
      <c r="AD182" s="80"/>
      <c r="AE182" s="80" t="b">
        <v>0</v>
      </c>
      <c r="AF182" s="80">
        <v>0</v>
      </c>
      <c r="AG182" s="88" t="s">
        <v>1557</v>
      </c>
      <c r="AH182" s="80" t="b">
        <v>0</v>
      </c>
      <c r="AI182" s="80" t="s">
        <v>1573</v>
      </c>
      <c r="AJ182" s="80"/>
      <c r="AK182" s="88" t="s">
        <v>1557</v>
      </c>
      <c r="AL182" s="80" t="b">
        <v>0</v>
      </c>
      <c r="AM182" s="80">
        <v>0</v>
      </c>
      <c r="AN182" s="88" t="s">
        <v>1557</v>
      </c>
      <c r="AO182" s="80" t="s">
        <v>1590</v>
      </c>
      <c r="AP182" s="80" t="b">
        <v>0</v>
      </c>
      <c r="AQ182" s="88" t="s">
        <v>1521</v>
      </c>
      <c r="AR182" s="80" t="s">
        <v>210</v>
      </c>
      <c r="AS182" s="80">
        <v>0</v>
      </c>
      <c r="AT182" s="80">
        <v>0</v>
      </c>
      <c r="AU182" s="80"/>
      <c r="AV182" s="80"/>
      <c r="AW182" s="80"/>
      <c r="AX182" s="80"/>
      <c r="AY182" s="80"/>
      <c r="AZ182" s="80"/>
      <c r="BA182" s="80"/>
      <c r="BB182" s="80"/>
      <c r="BC182">
        <v>1</v>
      </c>
      <c r="BD182" s="79" t="str">
        <f>REPLACE(INDEX(GroupVertices[Group],MATCH(Edges24[[#This Row],[Vertex 1]],GroupVertices[Vertex],0)),1,1,"")</f>
        <v>2</v>
      </c>
      <c r="BE182" s="79" t="str">
        <f>REPLACE(INDEX(GroupVertices[Group],MATCH(Edges24[[#This Row],[Vertex 2]],GroupVertices[Vertex],0)),1,1,"")</f>
        <v>2</v>
      </c>
      <c r="BF182" s="48">
        <v>0</v>
      </c>
      <c r="BG182" s="49">
        <v>0</v>
      </c>
      <c r="BH182" s="48">
        <v>1</v>
      </c>
      <c r="BI182" s="49">
        <v>2.6315789473684212</v>
      </c>
      <c r="BJ182" s="48">
        <v>0</v>
      </c>
      <c r="BK182" s="49">
        <v>0</v>
      </c>
      <c r="BL182" s="48">
        <v>37</v>
      </c>
      <c r="BM182" s="49">
        <v>97.36842105263158</v>
      </c>
      <c r="BN182" s="48">
        <v>38</v>
      </c>
    </row>
    <row r="183" spans="1:66" ht="15">
      <c r="A183" s="65" t="s">
        <v>348</v>
      </c>
      <c r="B183" s="65" t="s">
        <v>435</v>
      </c>
      <c r="C183" s="66"/>
      <c r="D183" s="67"/>
      <c r="E183" s="68"/>
      <c r="F183" s="69"/>
      <c r="G183" s="66"/>
      <c r="H183" s="70"/>
      <c r="I183" s="71"/>
      <c r="J183" s="71"/>
      <c r="K183" s="34" t="s">
        <v>65</v>
      </c>
      <c r="L183" s="78">
        <v>305</v>
      </c>
      <c r="M183" s="78"/>
      <c r="N183" s="73"/>
      <c r="O183" s="80" t="s">
        <v>439</v>
      </c>
      <c r="P183" s="82">
        <v>43649.604421296295</v>
      </c>
      <c r="Q183" s="80" t="s">
        <v>534</v>
      </c>
      <c r="R183" s="84" t="s">
        <v>620</v>
      </c>
      <c r="S183" s="80" t="s">
        <v>647</v>
      </c>
      <c r="T183" s="80" t="s">
        <v>785</v>
      </c>
      <c r="U183" s="84" t="s">
        <v>843</v>
      </c>
      <c r="V183" s="84" t="s">
        <v>843</v>
      </c>
      <c r="W183" s="82">
        <v>43649.604421296295</v>
      </c>
      <c r="X183" s="86">
        <v>43649</v>
      </c>
      <c r="Y183" s="88" t="s">
        <v>1118</v>
      </c>
      <c r="Z183" s="84" t="s">
        <v>1318</v>
      </c>
      <c r="AA183" s="80"/>
      <c r="AB183" s="80"/>
      <c r="AC183" s="88" t="s">
        <v>1522</v>
      </c>
      <c r="AD183" s="80"/>
      <c r="AE183" s="80" t="b">
        <v>0</v>
      </c>
      <c r="AF183" s="80">
        <v>1</v>
      </c>
      <c r="AG183" s="88" t="s">
        <v>1557</v>
      </c>
      <c r="AH183" s="80" t="b">
        <v>0</v>
      </c>
      <c r="AI183" s="80" t="s">
        <v>1573</v>
      </c>
      <c r="AJ183" s="80"/>
      <c r="AK183" s="88" t="s">
        <v>1557</v>
      </c>
      <c r="AL183" s="80" t="b">
        <v>0</v>
      </c>
      <c r="AM183" s="80">
        <v>0</v>
      </c>
      <c r="AN183" s="88" t="s">
        <v>1557</v>
      </c>
      <c r="AO183" s="80" t="s">
        <v>1609</v>
      </c>
      <c r="AP183" s="80" t="b">
        <v>0</v>
      </c>
      <c r="AQ183" s="88" t="s">
        <v>1522</v>
      </c>
      <c r="AR183" s="80" t="s">
        <v>210</v>
      </c>
      <c r="AS183" s="80">
        <v>0</v>
      </c>
      <c r="AT183" s="80">
        <v>0</v>
      </c>
      <c r="AU183" s="80"/>
      <c r="AV183" s="80"/>
      <c r="AW183" s="80"/>
      <c r="AX183" s="80"/>
      <c r="AY183" s="80"/>
      <c r="AZ183" s="80"/>
      <c r="BA183" s="80"/>
      <c r="BB183" s="80"/>
      <c r="BC183">
        <v>1</v>
      </c>
      <c r="BD183" s="79" t="str">
        <f>REPLACE(INDEX(GroupVertices[Group],MATCH(Edges24[[#This Row],[Vertex 1]],GroupVertices[Vertex],0)),1,1,"")</f>
        <v>6</v>
      </c>
      <c r="BE183" s="79" t="str">
        <f>REPLACE(INDEX(GroupVertices[Group],MATCH(Edges24[[#This Row],[Vertex 2]],GroupVertices[Vertex],0)),1,1,"")</f>
        <v>6</v>
      </c>
      <c r="BF183" s="48">
        <v>2</v>
      </c>
      <c r="BG183" s="49">
        <v>5.714285714285714</v>
      </c>
      <c r="BH183" s="48">
        <v>0</v>
      </c>
      <c r="BI183" s="49">
        <v>0</v>
      </c>
      <c r="BJ183" s="48">
        <v>0</v>
      </c>
      <c r="BK183" s="49">
        <v>0</v>
      </c>
      <c r="BL183" s="48">
        <v>33</v>
      </c>
      <c r="BM183" s="49">
        <v>94.28571428571429</v>
      </c>
      <c r="BN183" s="48">
        <v>35</v>
      </c>
    </row>
    <row r="184" spans="1:66" ht="15">
      <c r="A184" s="65" t="s">
        <v>348</v>
      </c>
      <c r="B184" s="65" t="s">
        <v>436</v>
      </c>
      <c r="C184" s="66"/>
      <c r="D184" s="67"/>
      <c r="E184" s="68"/>
      <c r="F184" s="69"/>
      <c r="G184" s="66"/>
      <c r="H184" s="70"/>
      <c r="I184" s="71"/>
      <c r="J184" s="71"/>
      <c r="K184" s="34" t="s">
        <v>65</v>
      </c>
      <c r="L184" s="78">
        <v>306</v>
      </c>
      <c r="M184" s="78"/>
      <c r="N184" s="73"/>
      <c r="O184" s="80" t="s">
        <v>439</v>
      </c>
      <c r="P184" s="82">
        <v>43656.5209375</v>
      </c>
      <c r="Q184" s="80" t="s">
        <v>535</v>
      </c>
      <c r="R184" s="84" t="s">
        <v>620</v>
      </c>
      <c r="S184" s="80" t="s">
        <v>647</v>
      </c>
      <c r="T184" s="80" t="s">
        <v>786</v>
      </c>
      <c r="U184" s="84" t="s">
        <v>844</v>
      </c>
      <c r="V184" s="84" t="s">
        <v>844</v>
      </c>
      <c r="W184" s="82">
        <v>43656.5209375</v>
      </c>
      <c r="X184" s="86">
        <v>43656</v>
      </c>
      <c r="Y184" s="88" t="s">
        <v>1119</v>
      </c>
      <c r="Z184" s="84" t="s">
        <v>1319</v>
      </c>
      <c r="AA184" s="80"/>
      <c r="AB184" s="80"/>
      <c r="AC184" s="88" t="s">
        <v>1523</v>
      </c>
      <c r="AD184" s="80"/>
      <c r="AE184" s="80" t="b">
        <v>0</v>
      </c>
      <c r="AF184" s="80">
        <v>0</v>
      </c>
      <c r="AG184" s="88" t="s">
        <v>1557</v>
      </c>
      <c r="AH184" s="80" t="b">
        <v>0</v>
      </c>
      <c r="AI184" s="80" t="s">
        <v>1573</v>
      </c>
      <c r="AJ184" s="80"/>
      <c r="AK184" s="88" t="s">
        <v>1557</v>
      </c>
      <c r="AL184" s="80" t="b">
        <v>0</v>
      </c>
      <c r="AM184" s="80">
        <v>0</v>
      </c>
      <c r="AN184" s="88" t="s">
        <v>1557</v>
      </c>
      <c r="AO184" s="80" t="s">
        <v>1609</v>
      </c>
      <c r="AP184" s="80" t="b">
        <v>0</v>
      </c>
      <c r="AQ184" s="88" t="s">
        <v>1523</v>
      </c>
      <c r="AR184" s="80" t="s">
        <v>210</v>
      </c>
      <c r="AS184" s="80">
        <v>0</v>
      </c>
      <c r="AT184" s="80">
        <v>0</v>
      </c>
      <c r="AU184" s="80"/>
      <c r="AV184" s="80"/>
      <c r="AW184" s="80"/>
      <c r="AX184" s="80"/>
      <c r="AY184" s="80"/>
      <c r="AZ184" s="80"/>
      <c r="BA184" s="80"/>
      <c r="BB184" s="80"/>
      <c r="BC184">
        <v>1</v>
      </c>
      <c r="BD184" s="79" t="str">
        <f>REPLACE(INDEX(GroupVertices[Group],MATCH(Edges24[[#This Row],[Vertex 1]],GroupVertices[Vertex],0)),1,1,"")</f>
        <v>6</v>
      </c>
      <c r="BE184" s="79" t="str">
        <f>REPLACE(INDEX(GroupVertices[Group],MATCH(Edges24[[#This Row],[Vertex 2]],GroupVertices[Vertex],0)),1,1,"")</f>
        <v>6</v>
      </c>
      <c r="BF184" s="48">
        <v>0</v>
      </c>
      <c r="BG184" s="49">
        <v>0</v>
      </c>
      <c r="BH184" s="48">
        <v>1</v>
      </c>
      <c r="BI184" s="49">
        <v>3.125</v>
      </c>
      <c r="BJ184" s="48">
        <v>0</v>
      </c>
      <c r="BK184" s="49">
        <v>0</v>
      </c>
      <c r="BL184" s="48">
        <v>31</v>
      </c>
      <c r="BM184" s="49">
        <v>96.875</v>
      </c>
      <c r="BN184" s="48">
        <v>32</v>
      </c>
    </row>
    <row r="185" spans="1:66" ht="15">
      <c r="A185" s="65" t="s">
        <v>348</v>
      </c>
      <c r="B185" s="65" t="s">
        <v>428</v>
      </c>
      <c r="C185" s="66"/>
      <c r="D185" s="67"/>
      <c r="E185" s="68"/>
      <c r="F185" s="69"/>
      <c r="G185" s="66"/>
      <c r="H185" s="70"/>
      <c r="I185" s="71"/>
      <c r="J185" s="71"/>
      <c r="K185" s="34" t="s">
        <v>65</v>
      </c>
      <c r="L185" s="78">
        <v>307</v>
      </c>
      <c r="M185" s="78"/>
      <c r="N185" s="73"/>
      <c r="O185" s="80" t="s">
        <v>439</v>
      </c>
      <c r="P185" s="82">
        <v>43657.5209375</v>
      </c>
      <c r="Q185" s="80" t="s">
        <v>511</v>
      </c>
      <c r="R185" s="84" t="s">
        <v>606</v>
      </c>
      <c r="S185" s="80" t="s">
        <v>647</v>
      </c>
      <c r="T185" s="80" t="s">
        <v>755</v>
      </c>
      <c r="U185" s="80"/>
      <c r="V185" s="84" t="s">
        <v>936</v>
      </c>
      <c r="W185" s="82">
        <v>43657.5209375</v>
      </c>
      <c r="X185" s="86">
        <v>43657</v>
      </c>
      <c r="Y185" s="88" t="s">
        <v>1119</v>
      </c>
      <c r="Z185" s="84" t="s">
        <v>1320</v>
      </c>
      <c r="AA185" s="80"/>
      <c r="AB185" s="80"/>
      <c r="AC185" s="88" t="s">
        <v>1524</v>
      </c>
      <c r="AD185" s="80"/>
      <c r="AE185" s="80" t="b">
        <v>0</v>
      </c>
      <c r="AF185" s="80">
        <v>1</v>
      </c>
      <c r="AG185" s="88" t="s">
        <v>1568</v>
      </c>
      <c r="AH185" s="80" t="b">
        <v>0</v>
      </c>
      <c r="AI185" s="80" t="s">
        <v>1573</v>
      </c>
      <c r="AJ185" s="80"/>
      <c r="AK185" s="88" t="s">
        <v>1557</v>
      </c>
      <c r="AL185" s="80" t="b">
        <v>0</v>
      </c>
      <c r="AM185" s="80">
        <v>1</v>
      </c>
      <c r="AN185" s="88" t="s">
        <v>1557</v>
      </c>
      <c r="AO185" s="80" t="s">
        <v>1609</v>
      </c>
      <c r="AP185" s="80" t="b">
        <v>0</v>
      </c>
      <c r="AQ185" s="88" t="s">
        <v>1524</v>
      </c>
      <c r="AR185" s="80" t="s">
        <v>210</v>
      </c>
      <c r="AS185" s="80">
        <v>0</v>
      </c>
      <c r="AT185" s="80">
        <v>0</v>
      </c>
      <c r="AU185" s="80"/>
      <c r="AV185" s="80"/>
      <c r="AW185" s="80"/>
      <c r="AX185" s="80"/>
      <c r="AY185" s="80"/>
      <c r="AZ185" s="80"/>
      <c r="BA185" s="80"/>
      <c r="BB185" s="80"/>
      <c r="BC185">
        <v>1</v>
      </c>
      <c r="BD185" s="79" t="str">
        <f>REPLACE(INDEX(GroupVertices[Group],MATCH(Edges24[[#This Row],[Vertex 1]],GroupVertices[Vertex],0)),1,1,"")</f>
        <v>6</v>
      </c>
      <c r="BE185" s="79" t="str">
        <f>REPLACE(INDEX(GroupVertices[Group],MATCH(Edges24[[#This Row],[Vertex 2]],GroupVertices[Vertex],0)),1,1,"")</f>
        <v>6</v>
      </c>
      <c r="BF185" s="48"/>
      <c r="BG185" s="49"/>
      <c r="BH185" s="48"/>
      <c r="BI185" s="49"/>
      <c r="BJ185" s="48"/>
      <c r="BK185" s="49"/>
      <c r="BL185" s="48"/>
      <c r="BM185" s="49"/>
      <c r="BN185" s="48"/>
    </row>
    <row r="186" spans="1:66" ht="15">
      <c r="A186" s="65" t="s">
        <v>348</v>
      </c>
      <c r="B186" s="65" t="s">
        <v>437</v>
      </c>
      <c r="C186" s="66"/>
      <c r="D186" s="67"/>
      <c r="E186" s="68"/>
      <c r="F186" s="69"/>
      <c r="G186" s="66"/>
      <c r="H186" s="70"/>
      <c r="I186" s="71"/>
      <c r="J186" s="71"/>
      <c r="K186" s="34" t="s">
        <v>65</v>
      </c>
      <c r="L186" s="78">
        <v>309</v>
      </c>
      <c r="M186" s="78"/>
      <c r="N186" s="73"/>
      <c r="O186" s="80" t="s">
        <v>440</v>
      </c>
      <c r="P186" s="82">
        <v>43658.60445601852</v>
      </c>
      <c r="Q186" s="80" t="s">
        <v>536</v>
      </c>
      <c r="R186" s="84" t="s">
        <v>621</v>
      </c>
      <c r="S186" s="80" t="s">
        <v>647</v>
      </c>
      <c r="T186" s="80" t="s">
        <v>787</v>
      </c>
      <c r="U186" s="84" t="s">
        <v>845</v>
      </c>
      <c r="V186" s="84" t="s">
        <v>845</v>
      </c>
      <c r="W186" s="82">
        <v>43658.60445601852</v>
      </c>
      <c r="X186" s="86">
        <v>43658</v>
      </c>
      <c r="Y186" s="88" t="s">
        <v>1120</v>
      </c>
      <c r="Z186" s="84" t="s">
        <v>1321</v>
      </c>
      <c r="AA186" s="80"/>
      <c r="AB186" s="80"/>
      <c r="AC186" s="88" t="s">
        <v>1525</v>
      </c>
      <c r="AD186" s="80"/>
      <c r="AE186" s="80" t="b">
        <v>0</v>
      </c>
      <c r="AF186" s="80">
        <v>0</v>
      </c>
      <c r="AG186" s="88" t="s">
        <v>1572</v>
      </c>
      <c r="AH186" s="80" t="b">
        <v>0</v>
      </c>
      <c r="AI186" s="80" t="s">
        <v>1573</v>
      </c>
      <c r="AJ186" s="80"/>
      <c r="AK186" s="88" t="s">
        <v>1557</v>
      </c>
      <c r="AL186" s="80" t="b">
        <v>0</v>
      </c>
      <c r="AM186" s="80">
        <v>0</v>
      </c>
      <c r="AN186" s="88" t="s">
        <v>1557</v>
      </c>
      <c r="AO186" s="80" t="s">
        <v>1609</v>
      </c>
      <c r="AP186" s="80" t="b">
        <v>0</v>
      </c>
      <c r="AQ186" s="88" t="s">
        <v>1525</v>
      </c>
      <c r="AR186" s="80" t="s">
        <v>210</v>
      </c>
      <c r="AS186" s="80">
        <v>0</v>
      </c>
      <c r="AT186" s="80">
        <v>0</v>
      </c>
      <c r="AU186" s="80"/>
      <c r="AV186" s="80"/>
      <c r="AW186" s="80"/>
      <c r="AX186" s="80"/>
      <c r="AY186" s="80"/>
      <c r="AZ186" s="80"/>
      <c r="BA186" s="80"/>
      <c r="BB186" s="80"/>
      <c r="BC186">
        <v>1</v>
      </c>
      <c r="BD186" s="79" t="str">
        <f>REPLACE(INDEX(GroupVertices[Group],MATCH(Edges24[[#This Row],[Vertex 1]],GroupVertices[Vertex],0)),1,1,"")</f>
        <v>6</v>
      </c>
      <c r="BE186" s="79" t="str">
        <f>REPLACE(INDEX(GroupVertices[Group],MATCH(Edges24[[#This Row],[Vertex 2]],GroupVertices[Vertex],0)),1,1,"")</f>
        <v>6</v>
      </c>
      <c r="BF186" s="48">
        <v>0</v>
      </c>
      <c r="BG186" s="49">
        <v>0</v>
      </c>
      <c r="BH186" s="48">
        <v>0</v>
      </c>
      <c r="BI186" s="49">
        <v>0</v>
      </c>
      <c r="BJ186" s="48">
        <v>0</v>
      </c>
      <c r="BK186" s="49">
        <v>0</v>
      </c>
      <c r="BL186" s="48">
        <v>36</v>
      </c>
      <c r="BM186" s="49">
        <v>100</v>
      </c>
      <c r="BN186" s="48">
        <v>36</v>
      </c>
    </row>
    <row r="187" spans="1:66" ht="15">
      <c r="A187" s="65" t="s">
        <v>348</v>
      </c>
      <c r="B187" s="65" t="s">
        <v>348</v>
      </c>
      <c r="C187" s="66"/>
      <c r="D187" s="67"/>
      <c r="E187" s="68"/>
      <c r="F187" s="69"/>
      <c r="G187" s="66"/>
      <c r="H187" s="70"/>
      <c r="I187" s="71"/>
      <c r="J187" s="71"/>
      <c r="K187" s="34" t="s">
        <v>65</v>
      </c>
      <c r="L187" s="78">
        <v>310</v>
      </c>
      <c r="M187" s="78"/>
      <c r="N187" s="73"/>
      <c r="O187" s="80" t="s">
        <v>210</v>
      </c>
      <c r="P187" s="82">
        <v>43649.771006944444</v>
      </c>
      <c r="Q187" s="80" t="s">
        <v>537</v>
      </c>
      <c r="R187" s="84" t="s">
        <v>622</v>
      </c>
      <c r="S187" s="80" t="s">
        <v>647</v>
      </c>
      <c r="T187" s="80" t="s">
        <v>788</v>
      </c>
      <c r="U187" s="84" t="s">
        <v>846</v>
      </c>
      <c r="V187" s="84" t="s">
        <v>846</v>
      </c>
      <c r="W187" s="82">
        <v>43649.771006944444</v>
      </c>
      <c r="X187" s="86">
        <v>43649</v>
      </c>
      <c r="Y187" s="88" t="s">
        <v>1121</v>
      </c>
      <c r="Z187" s="84" t="s">
        <v>1322</v>
      </c>
      <c r="AA187" s="80"/>
      <c r="AB187" s="80"/>
      <c r="AC187" s="88" t="s">
        <v>1526</v>
      </c>
      <c r="AD187" s="80"/>
      <c r="AE187" s="80" t="b">
        <v>0</v>
      </c>
      <c r="AF187" s="80">
        <v>1</v>
      </c>
      <c r="AG187" s="88" t="s">
        <v>1557</v>
      </c>
      <c r="AH187" s="80" t="b">
        <v>0</v>
      </c>
      <c r="AI187" s="80" t="s">
        <v>1573</v>
      </c>
      <c r="AJ187" s="80"/>
      <c r="AK187" s="88" t="s">
        <v>1557</v>
      </c>
      <c r="AL187" s="80" t="b">
        <v>0</v>
      </c>
      <c r="AM187" s="80">
        <v>0</v>
      </c>
      <c r="AN187" s="88" t="s">
        <v>1557</v>
      </c>
      <c r="AO187" s="80" t="s">
        <v>1609</v>
      </c>
      <c r="AP187" s="80" t="b">
        <v>0</v>
      </c>
      <c r="AQ187" s="88" t="s">
        <v>1526</v>
      </c>
      <c r="AR187" s="80" t="s">
        <v>210</v>
      </c>
      <c r="AS187" s="80">
        <v>0</v>
      </c>
      <c r="AT187" s="80">
        <v>0</v>
      </c>
      <c r="AU187" s="80"/>
      <c r="AV187" s="80"/>
      <c r="AW187" s="80"/>
      <c r="AX187" s="80"/>
      <c r="AY187" s="80"/>
      <c r="AZ187" s="80"/>
      <c r="BA187" s="80"/>
      <c r="BB187" s="80"/>
      <c r="BC187">
        <v>15</v>
      </c>
      <c r="BD187" s="79" t="str">
        <f>REPLACE(INDEX(GroupVertices[Group],MATCH(Edges24[[#This Row],[Vertex 1]],GroupVertices[Vertex],0)),1,1,"")</f>
        <v>6</v>
      </c>
      <c r="BE187" s="79" t="str">
        <f>REPLACE(INDEX(GroupVertices[Group],MATCH(Edges24[[#This Row],[Vertex 2]],GroupVertices[Vertex],0)),1,1,"")</f>
        <v>6</v>
      </c>
      <c r="BF187" s="48">
        <v>1</v>
      </c>
      <c r="BG187" s="49">
        <v>2.7027027027027026</v>
      </c>
      <c r="BH187" s="48">
        <v>0</v>
      </c>
      <c r="BI187" s="49">
        <v>0</v>
      </c>
      <c r="BJ187" s="48">
        <v>0</v>
      </c>
      <c r="BK187" s="49">
        <v>0</v>
      </c>
      <c r="BL187" s="48">
        <v>36</v>
      </c>
      <c r="BM187" s="49">
        <v>97.29729729729729</v>
      </c>
      <c r="BN187" s="48">
        <v>37</v>
      </c>
    </row>
    <row r="188" spans="1:66" ht="15">
      <c r="A188" s="65" t="s">
        <v>348</v>
      </c>
      <c r="B188" s="65" t="s">
        <v>348</v>
      </c>
      <c r="C188" s="66"/>
      <c r="D188" s="67"/>
      <c r="E188" s="68"/>
      <c r="F188" s="69"/>
      <c r="G188" s="66"/>
      <c r="H188" s="70"/>
      <c r="I188" s="71"/>
      <c r="J188" s="71"/>
      <c r="K188" s="34" t="s">
        <v>65</v>
      </c>
      <c r="L188" s="78">
        <v>311</v>
      </c>
      <c r="M188" s="78"/>
      <c r="N188" s="73"/>
      <c r="O188" s="80" t="s">
        <v>210</v>
      </c>
      <c r="P188" s="82">
        <v>43650.604537037034</v>
      </c>
      <c r="Q188" s="80" t="s">
        <v>538</v>
      </c>
      <c r="R188" s="84" t="s">
        <v>623</v>
      </c>
      <c r="S188" s="80" t="s">
        <v>647</v>
      </c>
      <c r="T188" s="80" t="s">
        <v>789</v>
      </c>
      <c r="U188" s="80"/>
      <c r="V188" s="84" t="s">
        <v>936</v>
      </c>
      <c r="W188" s="82">
        <v>43650.604537037034</v>
      </c>
      <c r="X188" s="86">
        <v>43650</v>
      </c>
      <c r="Y188" s="88" t="s">
        <v>1122</v>
      </c>
      <c r="Z188" s="84" t="s">
        <v>1323</v>
      </c>
      <c r="AA188" s="80"/>
      <c r="AB188" s="80"/>
      <c r="AC188" s="88" t="s">
        <v>1527</v>
      </c>
      <c r="AD188" s="80"/>
      <c r="AE188" s="80" t="b">
        <v>0</v>
      </c>
      <c r="AF188" s="80">
        <v>0</v>
      </c>
      <c r="AG188" s="88" t="s">
        <v>1557</v>
      </c>
      <c r="AH188" s="80" t="b">
        <v>0</v>
      </c>
      <c r="AI188" s="80" t="s">
        <v>1573</v>
      </c>
      <c r="AJ188" s="80"/>
      <c r="AK188" s="88" t="s">
        <v>1557</v>
      </c>
      <c r="AL188" s="80" t="b">
        <v>0</v>
      </c>
      <c r="AM188" s="80">
        <v>0</v>
      </c>
      <c r="AN188" s="88" t="s">
        <v>1557</v>
      </c>
      <c r="AO188" s="80" t="s">
        <v>1609</v>
      </c>
      <c r="AP188" s="80" t="b">
        <v>0</v>
      </c>
      <c r="AQ188" s="88" t="s">
        <v>1527</v>
      </c>
      <c r="AR188" s="80" t="s">
        <v>210</v>
      </c>
      <c r="AS188" s="80">
        <v>0</v>
      </c>
      <c r="AT188" s="80">
        <v>0</v>
      </c>
      <c r="AU188" s="80"/>
      <c r="AV188" s="80"/>
      <c r="AW188" s="80"/>
      <c r="AX188" s="80"/>
      <c r="AY188" s="80"/>
      <c r="AZ188" s="80"/>
      <c r="BA188" s="80"/>
      <c r="BB188" s="80"/>
      <c r="BC188">
        <v>15</v>
      </c>
      <c r="BD188" s="79" t="str">
        <f>REPLACE(INDEX(GroupVertices[Group],MATCH(Edges24[[#This Row],[Vertex 1]],GroupVertices[Vertex],0)),1,1,"")</f>
        <v>6</v>
      </c>
      <c r="BE188" s="79" t="str">
        <f>REPLACE(INDEX(GroupVertices[Group],MATCH(Edges24[[#This Row],[Vertex 2]],GroupVertices[Vertex],0)),1,1,"")</f>
        <v>6</v>
      </c>
      <c r="BF188" s="48">
        <v>0</v>
      </c>
      <c r="BG188" s="49">
        <v>0</v>
      </c>
      <c r="BH188" s="48">
        <v>1</v>
      </c>
      <c r="BI188" s="49">
        <v>3.4482758620689653</v>
      </c>
      <c r="BJ188" s="48">
        <v>0</v>
      </c>
      <c r="BK188" s="49">
        <v>0</v>
      </c>
      <c r="BL188" s="48">
        <v>28</v>
      </c>
      <c r="BM188" s="49">
        <v>96.55172413793103</v>
      </c>
      <c r="BN188" s="48">
        <v>29</v>
      </c>
    </row>
    <row r="189" spans="1:66" ht="15">
      <c r="A189" s="65" t="s">
        <v>348</v>
      </c>
      <c r="B189" s="65" t="s">
        <v>348</v>
      </c>
      <c r="C189" s="66"/>
      <c r="D189" s="67"/>
      <c r="E189" s="68"/>
      <c r="F189" s="69"/>
      <c r="G189" s="66"/>
      <c r="H189" s="70"/>
      <c r="I189" s="71"/>
      <c r="J189" s="71"/>
      <c r="K189" s="34" t="s">
        <v>65</v>
      </c>
      <c r="L189" s="78">
        <v>312</v>
      </c>
      <c r="M189" s="78"/>
      <c r="N189" s="73"/>
      <c r="O189" s="80" t="s">
        <v>210</v>
      </c>
      <c r="P189" s="82">
        <v>43650.77104166667</v>
      </c>
      <c r="Q189" s="80" t="s">
        <v>539</v>
      </c>
      <c r="R189" s="84" t="s">
        <v>621</v>
      </c>
      <c r="S189" s="80" t="s">
        <v>647</v>
      </c>
      <c r="T189" s="80" t="s">
        <v>790</v>
      </c>
      <c r="U189" s="84" t="s">
        <v>847</v>
      </c>
      <c r="V189" s="84" t="s">
        <v>847</v>
      </c>
      <c r="W189" s="82">
        <v>43650.77104166667</v>
      </c>
      <c r="X189" s="86">
        <v>43650</v>
      </c>
      <c r="Y189" s="88" t="s">
        <v>1123</v>
      </c>
      <c r="Z189" s="84" t="s">
        <v>1324</v>
      </c>
      <c r="AA189" s="80"/>
      <c r="AB189" s="80"/>
      <c r="AC189" s="88" t="s">
        <v>1528</v>
      </c>
      <c r="AD189" s="80"/>
      <c r="AE189" s="80" t="b">
        <v>0</v>
      </c>
      <c r="AF189" s="80">
        <v>0</v>
      </c>
      <c r="AG189" s="88" t="s">
        <v>1557</v>
      </c>
      <c r="AH189" s="80" t="b">
        <v>0</v>
      </c>
      <c r="AI189" s="80" t="s">
        <v>1573</v>
      </c>
      <c r="AJ189" s="80"/>
      <c r="AK189" s="88" t="s">
        <v>1557</v>
      </c>
      <c r="AL189" s="80" t="b">
        <v>0</v>
      </c>
      <c r="AM189" s="80">
        <v>0</v>
      </c>
      <c r="AN189" s="88" t="s">
        <v>1557</v>
      </c>
      <c r="AO189" s="80" t="s">
        <v>1609</v>
      </c>
      <c r="AP189" s="80" t="b">
        <v>0</v>
      </c>
      <c r="AQ189" s="88" t="s">
        <v>1528</v>
      </c>
      <c r="AR189" s="80" t="s">
        <v>210</v>
      </c>
      <c r="AS189" s="80">
        <v>0</v>
      </c>
      <c r="AT189" s="80">
        <v>0</v>
      </c>
      <c r="AU189" s="80"/>
      <c r="AV189" s="80"/>
      <c r="AW189" s="80"/>
      <c r="AX189" s="80"/>
      <c r="AY189" s="80"/>
      <c r="AZ189" s="80"/>
      <c r="BA189" s="80"/>
      <c r="BB189" s="80"/>
      <c r="BC189">
        <v>15</v>
      </c>
      <c r="BD189" s="79" t="str">
        <f>REPLACE(INDEX(GroupVertices[Group],MATCH(Edges24[[#This Row],[Vertex 1]],GroupVertices[Vertex],0)),1,1,"")</f>
        <v>6</v>
      </c>
      <c r="BE189" s="79" t="str">
        <f>REPLACE(INDEX(GroupVertices[Group],MATCH(Edges24[[#This Row],[Vertex 2]],GroupVertices[Vertex],0)),1,1,"")</f>
        <v>6</v>
      </c>
      <c r="BF189" s="48">
        <v>1</v>
      </c>
      <c r="BG189" s="49">
        <v>2.4390243902439024</v>
      </c>
      <c r="BH189" s="48">
        <v>0</v>
      </c>
      <c r="BI189" s="49">
        <v>0</v>
      </c>
      <c r="BJ189" s="48">
        <v>0</v>
      </c>
      <c r="BK189" s="49">
        <v>0</v>
      </c>
      <c r="BL189" s="48">
        <v>40</v>
      </c>
      <c r="BM189" s="49">
        <v>97.5609756097561</v>
      </c>
      <c r="BN189" s="48">
        <v>41</v>
      </c>
    </row>
    <row r="190" spans="1:66" ht="15">
      <c r="A190" s="65" t="s">
        <v>348</v>
      </c>
      <c r="B190" s="65" t="s">
        <v>348</v>
      </c>
      <c r="C190" s="66"/>
      <c r="D190" s="67"/>
      <c r="E190" s="68"/>
      <c r="F190" s="69"/>
      <c r="G190" s="66"/>
      <c r="H190" s="70"/>
      <c r="I190" s="71"/>
      <c r="J190" s="71"/>
      <c r="K190" s="34" t="s">
        <v>65</v>
      </c>
      <c r="L190" s="78">
        <v>313</v>
      </c>
      <c r="M190" s="78"/>
      <c r="N190" s="73"/>
      <c r="O190" s="80" t="s">
        <v>210</v>
      </c>
      <c r="P190" s="82">
        <v>43651.77103009259</v>
      </c>
      <c r="Q190" s="80" t="s">
        <v>540</v>
      </c>
      <c r="R190" s="84" t="s">
        <v>624</v>
      </c>
      <c r="S190" s="80" t="s">
        <v>647</v>
      </c>
      <c r="T190" s="80" t="s">
        <v>791</v>
      </c>
      <c r="U190" s="84" t="s">
        <v>848</v>
      </c>
      <c r="V190" s="84" t="s">
        <v>848</v>
      </c>
      <c r="W190" s="82">
        <v>43651.77103009259</v>
      </c>
      <c r="X190" s="86">
        <v>43651</v>
      </c>
      <c r="Y190" s="88" t="s">
        <v>1124</v>
      </c>
      <c r="Z190" s="84" t="s">
        <v>1325</v>
      </c>
      <c r="AA190" s="80"/>
      <c r="AB190" s="80"/>
      <c r="AC190" s="88" t="s">
        <v>1529</v>
      </c>
      <c r="AD190" s="80"/>
      <c r="AE190" s="80" t="b">
        <v>0</v>
      </c>
      <c r="AF190" s="80">
        <v>0</v>
      </c>
      <c r="AG190" s="88" t="s">
        <v>1557</v>
      </c>
      <c r="AH190" s="80" t="b">
        <v>0</v>
      </c>
      <c r="AI190" s="80" t="s">
        <v>1573</v>
      </c>
      <c r="AJ190" s="80"/>
      <c r="AK190" s="88" t="s">
        <v>1557</v>
      </c>
      <c r="AL190" s="80" t="b">
        <v>0</v>
      </c>
      <c r="AM190" s="80">
        <v>0</v>
      </c>
      <c r="AN190" s="88" t="s">
        <v>1557</v>
      </c>
      <c r="AO190" s="80" t="s">
        <v>1609</v>
      </c>
      <c r="AP190" s="80" t="b">
        <v>0</v>
      </c>
      <c r="AQ190" s="88" t="s">
        <v>1529</v>
      </c>
      <c r="AR190" s="80" t="s">
        <v>210</v>
      </c>
      <c r="AS190" s="80">
        <v>0</v>
      </c>
      <c r="AT190" s="80">
        <v>0</v>
      </c>
      <c r="AU190" s="80"/>
      <c r="AV190" s="80"/>
      <c r="AW190" s="80"/>
      <c r="AX190" s="80"/>
      <c r="AY190" s="80"/>
      <c r="AZ190" s="80"/>
      <c r="BA190" s="80"/>
      <c r="BB190" s="80"/>
      <c r="BC190">
        <v>15</v>
      </c>
      <c r="BD190" s="79" t="str">
        <f>REPLACE(INDEX(GroupVertices[Group],MATCH(Edges24[[#This Row],[Vertex 1]],GroupVertices[Vertex],0)),1,1,"")</f>
        <v>6</v>
      </c>
      <c r="BE190" s="79" t="str">
        <f>REPLACE(INDEX(GroupVertices[Group],MATCH(Edges24[[#This Row],[Vertex 2]],GroupVertices[Vertex],0)),1,1,"")</f>
        <v>6</v>
      </c>
      <c r="BF190" s="48">
        <v>1</v>
      </c>
      <c r="BG190" s="49">
        <v>3.5714285714285716</v>
      </c>
      <c r="BH190" s="48">
        <v>1</v>
      </c>
      <c r="BI190" s="49">
        <v>3.5714285714285716</v>
      </c>
      <c r="BJ190" s="48">
        <v>0</v>
      </c>
      <c r="BK190" s="49">
        <v>0</v>
      </c>
      <c r="BL190" s="48">
        <v>26</v>
      </c>
      <c r="BM190" s="49">
        <v>92.85714285714286</v>
      </c>
      <c r="BN190" s="48">
        <v>28</v>
      </c>
    </row>
    <row r="191" spans="1:66" ht="15">
      <c r="A191" s="65" t="s">
        <v>348</v>
      </c>
      <c r="B191" s="65" t="s">
        <v>348</v>
      </c>
      <c r="C191" s="66"/>
      <c r="D191" s="67"/>
      <c r="E191" s="68"/>
      <c r="F191" s="69"/>
      <c r="G191" s="66"/>
      <c r="H191" s="70"/>
      <c r="I191" s="71"/>
      <c r="J191" s="71"/>
      <c r="K191" s="34" t="s">
        <v>65</v>
      </c>
      <c r="L191" s="78">
        <v>314</v>
      </c>
      <c r="M191" s="78"/>
      <c r="N191" s="73"/>
      <c r="O191" s="80" t="s">
        <v>210</v>
      </c>
      <c r="P191" s="82">
        <v>43652.43761574074</v>
      </c>
      <c r="Q191" s="80" t="s">
        <v>541</v>
      </c>
      <c r="R191" s="84" t="s">
        <v>620</v>
      </c>
      <c r="S191" s="80" t="s">
        <v>647</v>
      </c>
      <c r="T191" s="80" t="s">
        <v>792</v>
      </c>
      <c r="U191" s="84" t="s">
        <v>849</v>
      </c>
      <c r="V191" s="84" t="s">
        <v>849</v>
      </c>
      <c r="W191" s="82">
        <v>43652.43761574074</v>
      </c>
      <c r="X191" s="86">
        <v>43652</v>
      </c>
      <c r="Y191" s="88" t="s">
        <v>1125</v>
      </c>
      <c r="Z191" s="84" t="s">
        <v>1326</v>
      </c>
      <c r="AA191" s="80"/>
      <c r="AB191" s="80"/>
      <c r="AC191" s="88" t="s">
        <v>1530</v>
      </c>
      <c r="AD191" s="80"/>
      <c r="AE191" s="80" t="b">
        <v>0</v>
      </c>
      <c r="AF191" s="80">
        <v>0</v>
      </c>
      <c r="AG191" s="88" t="s">
        <v>1557</v>
      </c>
      <c r="AH191" s="80" t="b">
        <v>0</v>
      </c>
      <c r="AI191" s="80" t="s">
        <v>1573</v>
      </c>
      <c r="AJ191" s="80"/>
      <c r="AK191" s="88" t="s">
        <v>1557</v>
      </c>
      <c r="AL191" s="80" t="b">
        <v>0</v>
      </c>
      <c r="AM191" s="80">
        <v>0</v>
      </c>
      <c r="AN191" s="88" t="s">
        <v>1557</v>
      </c>
      <c r="AO191" s="80" t="s">
        <v>1609</v>
      </c>
      <c r="AP191" s="80" t="b">
        <v>0</v>
      </c>
      <c r="AQ191" s="88" t="s">
        <v>1530</v>
      </c>
      <c r="AR191" s="80" t="s">
        <v>210</v>
      </c>
      <c r="AS191" s="80">
        <v>0</v>
      </c>
      <c r="AT191" s="80">
        <v>0</v>
      </c>
      <c r="AU191" s="80"/>
      <c r="AV191" s="80"/>
      <c r="AW191" s="80"/>
      <c r="AX191" s="80"/>
      <c r="AY191" s="80"/>
      <c r="AZ191" s="80"/>
      <c r="BA191" s="80"/>
      <c r="BB191" s="80"/>
      <c r="BC191">
        <v>15</v>
      </c>
      <c r="BD191" s="79" t="str">
        <f>REPLACE(INDEX(GroupVertices[Group],MATCH(Edges24[[#This Row],[Vertex 1]],GroupVertices[Vertex],0)),1,1,"")</f>
        <v>6</v>
      </c>
      <c r="BE191" s="79" t="str">
        <f>REPLACE(INDEX(GroupVertices[Group],MATCH(Edges24[[#This Row],[Vertex 2]],GroupVertices[Vertex],0)),1,1,"")</f>
        <v>6</v>
      </c>
      <c r="BF191" s="48">
        <v>2</v>
      </c>
      <c r="BG191" s="49">
        <v>5</v>
      </c>
      <c r="BH191" s="48">
        <v>0</v>
      </c>
      <c r="BI191" s="49">
        <v>0</v>
      </c>
      <c r="BJ191" s="48">
        <v>0</v>
      </c>
      <c r="BK191" s="49">
        <v>0</v>
      </c>
      <c r="BL191" s="48">
        <v>38</v>
      </c>
      <c r="BM191" s="49">
        <v>95</v>
      </c>
      <c r="BN191" s="48">
        <v>40</v>
      </c>
    </row>
    <row r="192" spans="1:66" ht="15">
      <c r="A192" s="65" t="s">
        <v>348</v>
      </c>
      <c r="B192" s="65" t="s">
        <v>348</v>
      </c>
      <c r="C192" s="66"/>
      <c r="D192" s="67"/>
      <c r="E192" s="68"/>
      <c r="F192" s="69"/>
      <c r="G192" s="66"/>
      <c r="H192" s="70"/>
      <c r="I192" s="71"/>
      <c r="J192" s="71"/>
      <c r="K192" s="34" t="s">
        <v>65</v>
      </c>
      <c r="L192" s="78">
        <v>315</v>
      </c>
      <c r="M192" s="78"/>
      <c r="N192" s="73"/>
      <c r="O192" s="80" t="s">
        <v>210</v>
      </c>
      <c r="P192" s="82">
        <v>43652.60434027778</v>
      </c>
      <c r="Q192" s="80" t="s">
        <v>542</v>
      </c>
      <c r="R192" s="84" t="s">
        <v>625</v>
      </c>
      <c r="S192" s="80" t="s">
        <v>647</v>
      </c>
      <c r="T192" s="80" t="s">
        <v>793</v>
      </c>
      <c r="U192" s="80"/>
      <c r="V192" s="84" t="s">
        <v>936</v>
      </c>
      <c r="W192" s="82">
        <v>43652.60434027778</v>
      </c>
      <c r="X192" s="86">
        <v>43652</v>
      </c>
      <c r="Y192" s="88" t="s">
        <v>1126</v>
      </c>
      <c r="Z192" s="84" t="s">
        <v>1327</v>
      </c>
      <c r="AA192" s="80"/>
      <c r="AB192" s="80"/>
      <c r="AC192" s="88" t="s">
        <v>1531</v>
      </c>
      <c r="AD192" s="80"/>
      <c r="AE192" s="80" t="b">
        <v>0</v>
      </c>
      <c r="AF192" s="80">
        <v>0</v>
      </c>
      <c r="AG192" s="88" t="s">
        <v>1557</v>
      </c>
      <c r="AH192" s="80" t="b">
        <v>0</v>
      </c>
      <c r="AI192" s="80" t="s">
        <v>1573</v>
      </c>
      <c r="AJ192" s="80"/>
      <c r="AK192" s="88" t="s">
        <v>1557</v>
      </c>
      <c r="AL192" s="80" t="b">
        <v>0</v>
      </c>
      <c r="AM192" s="80">
        <v>0</v>
      </c>
      <c r="AN192" s="88" t="s">
        <v>1557</v>
      </c>
      <c r="AO192" s="80" t="s">
        <v>1609</v>
      </c>
      <c r="AP192" s="80" t="b">
        <v>0</v>
      </c>
      <c r="AQ192" s="88" t="s">
        <v>1531</v>
      </c>
      <c r="AR192" s="80" t="s">
        <v>210</v>
      </c>
      <c r="AS192" s="80">
        <v>0</v>
      </c>
      <c r="AT192" s="80">
        <v>0</v>
      </c>
      <c r="AU192" s="80"/>
      <c r="AV192" s="80"/>
      <c r="AW192" s="80"/>
      <c r="AX192" s="80"/>
      <c r="AY192" s="80"/>
      <c r="AZ192" s="80"/>
      <c r="BA192" s="80"/>
      <c r="BB192" s="80"/>
      <c r="BC192">
        <v>15</v>
      </c>
      <c r="BD192" s="79" t="str">
        <f>REPLACE(INDEX(GroupVertices[Group],MATCH(Edges24[[#This Row],[Vertex 1]],GroupVertices[Vertex],0)),1,1,"")</f>
        <v>6</v>
      </c>
      <c r="BE192" s="79" t="str">
        <f>REPLACE(INDEX(GroupVertices[Group],MATCH(Edges24[[#This Row],[Vertex 2]],GroupVertices[Vertex],0)),1,1,"")</f>
        <v>6</v>
      </c>
      <c r="BF192" s="48">
        <v>0</v>
      </c>
      <c r="BG192" s="49">
        <v>0</v>
      </c>
      <c r="BH192" s="48">
        <v>1</v>
      </c>
      <c r="BI192" s="49">
        <v>3.5714285714285716</v>
      </c>
      <c r="BJ192" s="48">
        <v>0</v>
      </c>
      <c r="BK192" s="49">
        <v>0</v>
      </c>
      <c r="BL192" s="48">
        <v>27</v>
      </c>
      <c r="BM192" s="49">
        <v>96.42857142857143</v>
      </c>
      <c r="BN192" s="48">
        <v>28</v>
      </c>
    </row>
    <row r="193" spans="1:66" ht="15">
      <c r="A193" s="65" t="s">
        <v>348</v>
      </c>
      <c r="B193" s="65" t="s">
        <v>348</v>
      </c>
      <c r="C193" s="66"/>
      <c r="D193" s="67"/>
      <c r="E193" s="68"/>
      <c r="F193" s="69"/>
      <c r="G193" s="66"/>
      <c r="H193" s="70"/>
      <c r="I193" s="71"/>
      <c r="J193" s="71"/>
      <c r="K193" s="34" t="s">
        <v>65</v>
      </c>
      <c r="L193" s="78">
        <v>316</v>
      </c>
      <c r="M193" s="78"/>
      <c r="N193" s="73"/>
      <c r="O193" s="80" t="s">
        <v>210</v>
      </c>
      <c r="P193" s="82">
        <v>43653.60430555556</v>
      </c>
      <c r="Q193" s="80" t="s">
        <v>543</v>
      </c>
      <c r="R193" s="84" t="s">
        <v>626</v>
      </c>
      <c r="S193" s="80" t="s">
        <v>647</v>
      </c>
      <c r="T193" s="80" t="s">
        <v>794</v>
      </c>
      <c r="U193" s="84" t="s">
        <v>850</v>
      </c>
      <c r="V193" s="84" t="s">
        <v>850</v>
      </c>
      <c r="W193" s="82">
        <v>43653.60430555556</v>
      </c>
      <c r="X193" s="86">
        <v>43653</v>
      </c>
      <c r="Y193" s="88" t="s">
        <v>1127</v>
      </c>
      <c r="Z193" s="84" t="s">
        <v>1328</v>
      </c>
      <c r="AA193" s="80"/>
      <c r="AB193" s="80"/>
      <c r="AC193" s="88" t="s">
        <v>1532</v>
      </c>
      <c r="AD193" s="80"/>
      <c r="AE193" s="80" t="b">
        <v>0</v>
      </c>
      <c r="AF193" s="80">
        <v>0</v>
      </c>
      <c r="AG193" s="88" t="s">
        <v>1557</v>
      </c>
      <c r="AH193" s="80" t="b">
        <v>0</v>
      </c>
      <c r="AI193" s="80" t="s">
        <v>1573</v>
      </c>
      <c r="AJ193" s="80"/>
      <c r="AK193" s="88" t="s">
        <v>1557</v>
      </c>
      <c r="AL193" s="80" t="b">
        <v>0</v>
      </c>
      <c r="AM193" s="80">
        <v>0</v>
      </c>
      <c r="AN193" s="88" t="s">
        <v>1557</v>
      </c>
      <c r="AO193" s="80" t="s">
        <v>1609</v>
      </c>
      <c r="AP193" s="80" t="b">
        <v>0</v>
      </c>
      <c r="AQ193" s="88" t="s">
        <v>1532</v>
      </c>
      <c r="AR193" s="80" t="s">
        <v>210</v>
      </c>
      <c r="AS193" s="80">
        <v>0</v>
      </c>
      <c r="AT193" s="80">
        <v>0</v>
      </c>
      <c r="AU193" s="80"/>
      <c r="AV193" s="80"/>
      <c r="AW193" s="80"/>
      <c r="AX193" s="80"/>
      <c r="AY193" s="80"/>
      <c r="AZ193" s="80"/>
      <c r="BA193" s="80"/>
      <c r="BB193" s="80"/>
      <c r="BC193">
        <v>15</v>
      </c>
      <c r="BD193" s="79" t="str">
        <f>REPLACE(INDEX(GroupVertices[Group],MATCH(Edges24[[#This Row],[Vertex 1]],GroupVertices[Vertex],0)),1,1,"")</f>
        <v>6</v>
      </c>
      <c r="BE193" s="79" t="str">
        <f>REPLACE(INDEX(GroupVertices[Group],MATCH(Edges24[[#This Row],[Vertex 2]],GroupVertices[Vertex],0)),1,1,"")</f>
        <v>6</v>
      </c>
      <c r="BF193" s="48">
        <v>0</v>
      </c>
      <c r="BG193" s="49">
        <v>0</v>
      </c>
      <c r="BH193" s="48">
        <v>0</v>
      </c>
      <c r="BI193" s="49">
        <v>0</v>
      </c>
      <c r="BJ193" s="48">
        <v>0</v>
      </c>
      <c r="BK193" s="49">
        <v>0</v>
      </c>
      <c r="BL193" s="48">
        <v>14</v>
      </c>
      <c r="BM193" s="49">
        <v>100</v>
      </c>
      <c r="BN193" s="48">
        <v>14</v>
      </c>
    </row>
    <row r="194" spans="1:66" ht="15">
      <c r="A194" s="65" t="s">
        <v>348</v>
      </c>
      <c r="B194" s="65" t="s">
        <v>348</v>
      </c>
      <c r="C194" s="66"/>
      <c r="D194" s="67"/>
      <c r="E194" s="68"/>
      <c r="F194" s="69"/>
      <c r="G194" s="66"/>
      <c r="H194" s="70"/>
      <c r="I194" s="71"/>
      <c r="J194" s="71"/>
      <c r="K194" s="34" t="s">
        <v>65</v>
      </c>
      <c r="L194" s="78">
        <v>317</v>
      </c>
      <c r="M194" s="78"/>
      <c r="N194" s="73"/>
      <c r="O194" s="80" t="s">
        <v>210</v>
      </c>
      <c r="P194" s="82">
        <v>43654.771006944444</v>
      </c>
      <c r="Q194" s="80" t="s">
        <v>544</v>
      </c>
      <c r="R194" s="84" t="s">
        <v>622</v>
      </c>
      <c r="S194" s="80" t="s">
        <v>647</v>
      </c>
      <c r="T194" s="80" t="s">
        <v>795</v>
      </c>
      <c r="U194" s="84" t="s">
        <v>851</v>
      </c>
      <c r="V194" s="84" t="s">
        <v>851</v>
      </c>
      <c r="W194" s="82">
        <v>43654.771006944444</v>
      </c>
      <c r="X194" s="86">
        <v>43654</v>
      </c>
      <c r="Y194" s="88" t="s">
        <v>1121</v>
      </c>
      <c r="Z194" s="84" t="s">
        <v>1329</v>
      </c>
      <c r="AA194" s="80"/>
      <c r="AB194" s="80"/>
      <c r="AC194" s="88" t="s">
        <v>1533</v>
      </c>
      <c r="AD194" s="80"/>
      <c r="AE194" s="80" t="b">
        <v>0</v>
      </c>
      <c r="AF194" s="80">
        <v>0</v>
      </c>
      <c r="AG194" s="88" t="s">
        <v>1557</v>
      </c>
      <c r="AH194" s="80" t="b">
        <v>0</v>
      </c>
      <c r="AI194" s="80" t="s">
        <v>1573</v>
      </c>
      <c r="AJ194" s="80"/>
      <c r="AK194" s="88" t="s">
        <v>1557</v>
      </c>
      <c r="AL194" s="80" t="b">
        <v>0</v>
      </c>
      <c r="AM194" s="80">
        <v>0</v>
      </c>
      <c r="AN194" s="88" t="s">
        <v>1557</v>
      </c>
      <c r="AO194" s="80" t="s">
        <v>1609</v>
      </c>
      <c r="AP194" s="80" t="b">
        <v>0</v>
      </c>
      <c r="AQ194" s="88" t="s">
        <v>1533</v>
      </c>
      <c r="AR194" s="80" t="s">
        <v>210</v>
      </c>
      <c r="AS194" s="80">
        <v>0</v>
      </c>
      <c r="AT194" s="80">
        <v>0</v>
      </c>
      <c r="AU194" s="80"/>
      <c r="AV194" s="80"/>
      <c r="AW194" s="80"/>
      <c r="AX194" s="80"/>
      <c r="AY194" s="80"/>
      <c r="AZ194" s="80"/>
      <c r="BA194" s="80"/>
      <c r="BB194" s="80"/>
      <c r="BC194">
        <v>15</v>
      </c>
      <c r="BD194" s="79" t="str">
        <f>REPLACE(INDEX(GroupVertices[Group],MATCH(Edges24[[#This Row],[Vertex 1]],GroupVertices[Vertex],0)),1,1,"")</f>
        <v>6</v>
      </c>
      <c r="BE194" s="79" t="str">
        <f>REPLACE(INDEX(GroupVertices[Group],MATCH(Edges24[[#This Row],[Vertex 2]],GroupVertices[Vertex],0)),1,1,"")</f>
        <v>6</v>
      </c>
      <c r="BF194" s="48">
        <v>1</v>
      </c>
      <c r="BG194" s="49">
        <v>3.125</v>
      </c>
      <c r="BH194" s="48">
        <v>0</v>
      </c>
      <c r="BI194" s="49">
        <v>0</v>
      </c>
      <c r="BJ194" s="48">
        <v>0</v>
      </c>
      <c r="BK194" s="49">
        <v>0</v>
      </c>
      <c r="BL194" s="48">
        <v>31</v>
      </c>
      <c r="BM194" s="49">
        <v>96.875</v>
      </c>
      <c r="BN194" s="48">
        <v>32</v>
      </c>
    </row>
    <row r="195" spans="1:66" ht="15">
      <c r="A195" s="65" t="s">
        <v>348</v>
      </c>
      <c r="B195" s="65" t="s">
        <v>348</v>
      </c>
      <c r="C195" s="66"/>
      <c r="D195" s="67"/>
      <c r="E195" s="68"/>
      <c r="F195" s="69"/>
      <c r="G195" s="66"/>
      <c r="H195" s="70"/>
      <c r="I195" s="71"/>
      <c r="J195" s="71"/>
      <c r="K195" s="34" t="s">
        <v>65</v>
      </c>
      <c r="L195" s="78">
        <v>318</v>
      </c>
      <c r="M195" s="78"/>
      <c r="N195" s="73"/>
      <c r="O195" s="80" t="s">
        <v>210</v>
      </c>
      <c r="P195" s="82">
        <v>43655.43765046296</v>
      </c>
      <c r="Q195" s="80" t="s">
        <v>545</v>
      </c>
      <c r="R195" s="84" t="s">
        <v>627</v>
      </c>
      <c r="S195" s="80" t="s">
        <v>647</v>
      </c>
      <c r="T195" s="80" t="s">
        <v>795</v>
      </c>
      <c r="U195" s="84" t="s">
        <v>852</v>
      </c>
      <c r="V195" s="84" t="s">
        <v>852</v>
      </c>
      <c r="W195" s="82">
        <v>43655.43765046296</v>
      </c>
      <c r="X195" s="86">
        <v>43655</v>
      </c>
      <c r="Y195" s="88" t="s">
        <v>1128</v>
      </c>
      <c r="Z195" s="84" t="s">
        <v>1330</v>
      </c>
      <c r="AA195" s="80"/>
      <c r="AB195" s="80"/>
      <c r="AC195" s="88" t="s">
        <v>1534</v>
      </c>
      <c r="AD195" s="80"/>
      <c r="AE195" s="80" t="b">
        <v>0</v>
      </c>
      <c r="AF195" s="80">
        <v>0</v>
      </c>
      <c r="AG195" s="88" t="s">
        <v>1557</v>
      </c>
      <c r="AH195" s="80" t="b">
        <v>0</v>
      </c>
      <c r="AI195" s="80" t="s">
        <v>1573</v>
      </c>
      <c r="AJ195" s="80"/>
      <c r="AK195" s="88" t="s">
        <v>1557</v>
      </c>
      <c r="AL195" s="80" t="b">
        <v>0</v>
      </c>
      <c r="AM195" s="80">
        <v>0</v>
      </c>
      <c r="AN195" s="88" t="s">
        <v>1557</v>
      </c>
      <c r="AO195" s="80" t="s">
        <v>1609</v>
      </c>
      <c r="AP195" s="80" t="b">
        <v>0</v>
      </c>
      <c r="AQ195" s="88" t="s">
        <v>1534</v>
      </c>
      <c r="AR195" s="80" t="s">
        <v>210</v>
      </c>
      <c r="AS195" s="80">
        <v>0</v>
      </c>
      <c r="AT195" s="80">
        <v>0</v>
      </c>
      <c r="AU195" s="80"/>
      <c r="AV195" s="80"/>
      <c r="AW195" s="80"/>
      <c r="AX195" s="80"/>
      <c r="AY195" s="80"/>
      <c r="AZ195" s="80"/>
      <c r="BA195" s="80"/>
      <c r="BB195" s="80"/>
      <c r="BC195">
        <v>15</v>
      </c>
      <c r="BD195" s="79" t="str">
        <f>REPLACE(INDEX(GroupVertices[Group],MATCH(Edges24[[#This Row],[Vertex 1]],GroupVertices[Vertex],0)),1,1,"")</f>
        <v>6</v>
      </c>
      <c r="BE195" s="79" t="str">
        <f>REPLACE(INDEX(GroupVertices[Group],MATCH(Edges24[[#This Row],[Vertex 2]],GroupVertices[Vertex],0)),1,1,"")</f>
        <v>6</v>
      </c>
      <c r="BF195" s="48">
        <v>0</v>
      </c>
      <c r="BG195" s="49">
        <v>0</v>
      </c>
      <c r="BH195" s="48">
        <v>1</v>
      </c>
      <c r="BI195" s="49">
        <v>2.9411764705882355</v>
      </c>
      <c r="BJ195" s="48">
        <v>0</v>
      </c>
      <c r="BK195" s="49">
        <v>0</v>
      </c>
      <c r="BL195" s="48">
        <v>33</v>
      </c>
      <c r="BM195" s="49">
        <v>97.05882352941177</v>
      </c>
      <c r="BN195" s="48">
        <v>34</v>
      </c>
    </row>
    <row r="196" spans="1:66" ht="15">
      <c r="A196" s="65" t="s">
        <v>348</v>
      </c>
      <c r="B196" s="65" t="s">
        <v>348</v>
      </c>
      <c r="C196" s="66"/>
      <c r="D196" s="67"/>
      <c r="E196" s="68"/>
      <c r="F196" s="69"/>
      <c r="G196" s="66"/>
      <c r="H196" s="70"/>
      <c r="I196" s="71"/>
      <c r="J196" s="71"/>
      <c r="K196" s="34" t="s">
        <v>65</v>
      </c>
      <c r="L196" s="78">
        <v>319</v>
      </c>
      <c r="M196" s="78"/>
      <c r="N196" s="73"/>
      <c r="O196" s="80" t="s">
        <v>210</v>
      </c>
      <c r="P196" s="82">
        <v>43655.771053240744</v>
      </c>
      <c r="Q196" s="80" t="s">
        <v>525</v>
      </c>
      <c r="R196" s="84" t="s">
        <v>628</v>
      </c>
      <c r="S196" s="80" t="s">
        <v>647</v>
      </c>
      <c r="T196" s="80" t="s">
        <v>796</v>
      </c>
      <c r="U196" s="84" t="s">
        <v>853</v>
      </c>
      <c r="V196" s="84" t="s">
        <v>853</v>
      </c>
      <c r="W196" s="82">
        <v>43655.771053240744</v>
      </c>
      <c r="X196" s="86">
        <v>43655</v>
      </c>
      <c r="Y196" s="88" t="s">
        <v>1129</v>
      </c>
      <c r="Z196" s="84" t="s">
        <v>1331</v>
      </c>
      <c r="AA196" s="80"/>
      <c r="AB196" s="80"/>
      <c r="AC196" s="88" t="s">
        <v>1535</v>
      </c>
      <c r="AD196" s="80"/>
      <c r="AE196" s="80" t="b">
        <v>0</v>
      </c>
      <c r="AF196" s="80">
        <v>0</v>
      </c>
      <c r="AG196" s="88" t="s">
        <v>1557</v>
      </c>
      <c r="AH196" s="80" t="b">
        <v>0</v>
      </c>
      <c r="AI196" s="80" t="s">
        <v>1573</v>
      </c>
      <c r="AJ196" s="80"/>
      <c r="AK196" s="88" t="s">
        <v>1557</v>
      </c>
      <c r="AL196" s="80" t="b">
        <v>0</v>
      </c>
      <c r="AM196" s="80">
        <v>1</v>
      </c>
      <c r="AN196" s="88" t="s">
        <v>1557</v>
      </c>
      <c r="AO196" s="80" t="s">
        <v>1609</v>
      </c>
      <c r="AP196" s="80" t="b">
        <v>0</v>
      </c>
      <c r="AQ196" s="88" t="s">
        <v>1535</v>
      </c>
      <c r="AR196" s="80" t="s">
        <v>210</v>
      </c>
      <c r="AS196" s="80">
        <v>0</v>
      </c>
      <c r="AT196" s="80">
        <v>0</v>
      </c>
      <c r="AU196" s="80"/>
      <c r="AV196" s="80"/>
      <c r="AW196" s="80"/>
      <c r="AX196" s="80"/>
      <c r="AY196" s="80"/>
      <c r="AZ196" s="80"/>
      <c r="BA196" s="80"/>
      <c r="BB196" s="80"/>
      <c r="BC196">
        <v>15</v>
      </c>
      <c r="BD196" s="79" t="str">
        <f>REPLACE(INDEX(GroupVertices[Group],MATCH(Edges24[[#This Row],[Vertex 1]],GroupVertices[Vertex],0)),1,1,"")</f>
        <v>6</v>
      </c>
      <c r="BE196" s="79" t="str">
        <f>REPLACE(INDEX(GroupVertices[Group],MATCH(Edges24[[#This Row],[Vertex 2]],GroupVertices[Vertex],0)),1,1,"")</f>
        <v>6</v>
      </c>
      <c r="BF196" s="48">
        <v>1</v>
      </c>
      <c r="BG196" s="49">
        <v>4.3478260869565215</v>
      </c>
      <c r="BH196" s="48">
        <v>0</v>
      </c>
      <c r="BI196" s="49">
        <v>0</v>
      </c>
      <c r="BJ196" s="48">
        <v>0</v>
      </c>
      <c r="BK196" s="49">
        <v>0</v>
      </c>
      <c r="BL196" s="48">
        <v>22</v>
      </c>
      <c r="BM196" s="49">
        <v>95.65217391304348</v>
      </c>
      <c r="BN196" s="48">
        <v>23</v>
      </c>
    </row>
    <row r="197" spans="1:66" ht="15">
      <c r="A197" s="65" t="s">
        <v>348</v>
      </c>
      <c r="B197" s="65" t="s">
        <v>348</v>
      </c>
      <c r="C197" s="66"/>
      <c r="D197" s="67"/>
      <c r="E197" s="68"/>
      <c r="F197" s="69"/>
      <c r="G197" s="66"/>
      <c r="H197" s="70"/>
      <c r="I197" s="71"/>
      <c r="J197" s="71"/>
      <c r="K197" s="34" t="s">
        <v>65</v>
      </c>
      <c r="L197" s="78">
        <v>320</v>
      </c>
      <c r="M197" s="78"/>
      <c r="N197" s="73"/>
      <c r="O197" s="80" t="s">
        <v>210</v>
      </c>
      <c r="P197" s="82">
        <v>43656.43765046296</v>
      </c>
      <c r="Q197" s="80" t="s">
        <v>546</v>
      </c>
      <c r="R197" s="84" t="s">
        <v>622</v>
      </c>
      <c r="S197" s="80" t="s">
        <v>647</v>
      </c>
      <c r="T197" s="80" t="s">
        <v>797</v>
      </c>
      <c r="U197" s="84" t="s">
        <v>854</v>
      </c>
      <c r="V197" s="84" t="s">
        <v>854</v>
      </c>
      <c r="W197" s="82">
        <v>43656.43765046296</v>
      </c>
      <c r="X197" s="86">
        <v>43656</v>
      </c>
      <c r="Y197" s="88" t="s">
        <v>1128</v>
      </c>
      <c r="Z197" s="84" t="s">
        <v>1332</v>
      </c>
      <c r="AA197" s="80"/>
      <c r="AB197" s="80"/>
      <c r="AC197" s="88" t="s">
        <v>1536</v>
      </c>
      <c r="AD197" s="80"/>
      <c r="AE197" s="80" t="b">
        <v>0</v>
      </c>
      <c r="AF197" s="80">
        <v>0</v>
      </c>
      <c r="AG197" s="88" t="s">
        <v>1557</v>
      </c>
      <c r="AH197" s="80" t="b">
        <v>0</v>
      </c>
      <c r="AI197" s="80" t="s">
        <v>1573</v>
      </c>
      <c r="AJ197" s="80"/>
      <c r="AK197" s="88" t="s">
        <v>1557</v>
      </c>
      <c r="AL197" s="80" t="b">
        <v>0</v>
      </c>
      <c r="AM197" s="80">
        <v>0</v>
      </c>
      <c r="AN197" s="88" t="s">
        <v>1557</v>
      </c>
      <c r="AO197" s="80" t="s">
        <v>1609</v>
      </c>
      <c r="AP197" s="80" t="b">
        <v>0</v>
      </c>
      <c r="AQ197" s="88" t="s">
        <v>1536</v>
      </c>
      <c r="AR197" s="80" t="s">
        <v>210</v>
      </c>
      <c r="AS197" s="80">
        <v>0</v>
      </c>
      <c r="AT197" s="80">
        <v>0</v>
      </c>
      <c r="AU197" s="80"/>
      <c r="AV197" s="80"/>
      <c r="AW197" s="80"/>
      <c r="AX197" s="80"/>
      <c r="AY197" s="80"/>
      <c r="AZ197" s="80"/>
      <c r="BA197" s="80"/>
      <c r="BB197" s="80"/>
      <c r="BC197">
        <v>15</v>
      </c>
      <c r="BD197" s="79" t="str">
        <f>REPLACE(INDEX(GroupVertices[Group],MATCH(Edges24[[#This Row],[Vertex 1]],GroupVertices[Vertex],0)),1,1,"")</f>
        <v>6</v>
      </c>
      <c r="BE197" s="79" t="str">
        <f>REPLACE(INDEX(GroupVertices[Group],MATCH(Edges24[[#This Row],[Vertex 2]],GroupVertices[Vertex],0)),1,1,"")</f>
        <v>6</v>
      </c>
      <c r="BF197" s="48">
        <v>2</v>
      </c>
      <c r="BG197" s="49">
        <v>9.523809523809524</v>
      </c>
      <c r="BH197" s="48">
        <v>0</v>
      </c>
      <c r="BI197" s="49">
        <v>0</v>
      </c>
      <c r="BJ197" s="48">
        <v>0</v>
      </c>
      <c r="BK197" s="49">
        <v>0</v>
      </c>
      <c r="BL197" s="48">
        <v>19</v>
      </c>
      <c r="BM197" s="49">
        <v>90.47619047619048</v>
      </c>
      <c r="BN197" s="48">
        <v>21</v>
      </c>
    </row>
    <row r="198" spans="1:66" ht="15">
      <c r="A198" s="65" t="s">
        <v>348</v>
      </c>
      <c r="B198" s="65" t="s">
        <v>348</v>
      </c>
      <c r="C198" s="66"/>
      <c r="D198" s="67"/>
      <c r="E198" s="68"/>
      <c r="F198" s="69"/>
      <c r="G198" s="66"/>
      <c r="H198" s="70"/>
      <c r="I198" s="71"/>
      <c r="J198" s="71"/>
      <c r="K198" s="34" t="s">
        <v>65</v>
      </c>
      <c r="L198" s="78">
        <v>321</v>
      </c>
      <c r="M198" s="78"/>
      <c r="N198" s="73"/>
      <c r="O198" s="80" t="s">
        <v>210</v>
      </c>
      <c r="P198" s="82">
        <v>43656.604375</v>
      </c>
      <c r="Q198" s="80" t="s">
        <v>547</v>
      </c>
      <c r="R198" s="84" t="s">
        <v>622</v>
      </c>
      <c r="S198" s="80" t="s">
        <v>647</v>
      </c>
      <c r="T198" s="80" t="s">
        <v>798</v>
      </c>
      <c r="U198" s="84" t="s">
        <v>855</v>
      </c>
      <c r="V198" s="84" t="s">
        <v>855</v>
      </c>
      <c r="W198" s="82">
        <v>43656.604375</v>
      </c>
      <c r="X198" s="86">
        <v>43656</v>
      </c>
      <c r="Y198" s="88" t="s">
        <v>1130</v>
      </c>
      <c r="Z198" s="84" t="s">
        <v>1333</v>
      </c>
      <c r="AA198" s="80"/>
      <c r="AB198" s="80"/>
      <c r="AC198" s="88" t="s">
        <v>1537</v>
      </c>
      <c r="AD198" s="80"/>
      <c r="AE198" s="80" t="b">
        <v>0</v>
      </c>
      <c r="AF198" s="80">
        <v>0</v>
      </c>
      <c r="AG198" s="88" t="s">
        <v>1557</v>
      </c>
      <c r="AH198" s="80" t="b">
        <v>0</v>
      </c>
      <c r="AI198" s="80" t="s">
        <v>1573</v>
      </c>
      <c r="AJ198" s="80"/>
      <c r="AK198" s="88" t="s">
        <v>1557</v>
      </c>
      <c r="AL198" s="80" t="b">
        <v>0</v>
      </c>
      <c r="AM198" s="80">
        <v>0</v>
      </c>
      <c r="AN198" s="88" t="s">
        <v>1557</v>
      </c>
      <c r="AO198" s="80" t="s">
        <v>1609</v>
      </c>
      <c r="AP198" s="80" t="b">
        <v>0</v>
      </c>
      <c r="AQ198" s="88" t="s">
        <v>1537</v>
      </c>
      <c r="AR198" s="80" t="s">
        <v>210</v>
      </c>
      <c r="AS198" s="80">
        <v>0</v>
      </c>
      <c r="AT198" s="80">
        <v>0</v>
      </c>
      <c r="AU198" s="80"/>
      <c r="AV198" s="80"/>
      <c r="AW198" s="80"/>
      <c r="AX198" s="80"/>
      <c r="AY198" s="80"/>
      <c r="AZ198" s="80"/>
      <c r="BA198" s="80"/>
      <c r="BB198" s="80"/>
      <c r="BC198">
        <v>15</v>
      </c>
      <c r="BD198" s="79" t="str">
        <f>REPLACE(INDEX(GroupVertices[Group],MATCH(Edges24[[#This Row],[Vertex 1]],GroupVertices[Vertex],0)),1,1,"")</f>
        <v>6</v>
      </c>
      <c r="BE198" s="79" t="str">
        <f>REPLACE(INDEX(GroupVertices[Group],MATCH(Edges24[[#This Row],[Vertex 2]],GroupVertices[Vertex],0)),1,1,"")</f>
        <v>6</v>
      </c>
      <c r="BF198" s="48">
        <v>1</v>
      </c>
      <c r="BG198" s="49">
        <v>2.4390243902439024</v>
      </c>
      <c r="BH198" s="48">
        <v>2</v>
      </c>
      <c r="BI198" s="49">
        <v>4.878048780487805</v>
      </c>
      <c r="BJ198" s="48">
        <v>0</v>
      </c>
      <c r="BK198" s="49">
        <v>0</v>
      </c>
      <c r="BL198" s="48">
        <v>38</v>
      </c>
      <c r="BM198" s="49">
        <v>92.6829268292683</v>
      </c>
      <c r="BN198" s="48">
        <v>41</v>
      </c>
    </row>
    <row r="199" spans="1:66" ht="15">
      <c r="A199" s="65" t="s">
        <v>348</v>
      </c>
      <c r="B199" s="65" t="s">
        <v>348</v>
      </c>
      <c r="C199" s="66"/>
      <c r="D199" s="67"/>
      <c r="E199" s="68"/>
      <c r="F199" s="69"/>
      <c r="G199" s="66"/>
      <c r="H199" s="70"/>
      <c r="I199" s="71"/>
      <c r="J199" s="71"/>
      <c r="K199" s="34" t="s">
        <v>65</v>
      </c>
      <c r="L199" s="78">
        <v>322</v>
      </c>
      <c r="M199" s="78"/>
      <c r="N199" s="73"/>
      <c r="O199" s="80" t="s">
        <v>210</v>
      </c>
      <c r="P199" s="82">
        <v>43656.77113425926</v>
      </c>
      <c r="Q199" s="80" t="s">
        <v>548</v>
      </c>
      <c r="R199" s="84" t="s">
        <v>629</v>
      </c>
      <c r="S199" s="80" t="s">
        <v>647</v>
      </c>
      <c r="T199" s="80" t="s">
        <v>799</v>
      </c>
      <c r="U199" s="84" t="s">
        <v>856</v>
      </c>
      <c r="V199" s="84" t="s">
        <v>856</v>
      </c>
      <c r="W199" s="82">
        <v>43656.77113425926</v>
      </c>
      <c r="X199" s="86">
        <v>43656</v>
      </c>
      <c r="Y199" s="88" t="s">
        <v>1131</v>
      </c>
      <c r="Z199" s="84" t="s">
        <v>1334</v>
      </c>
      <c r="AA199" s="80"/>
      <c r="AB199" s="80"/>
      <c r="AC199" s="88" t="s">
        <v>1538</v>
      </c>
      <c r="AD199" s="80"/>
      <c r="AE199" s="80" t="b">
        <v>0</v>
      </c>
      <c r="AF199" s="80">
        <v>0</v>
      </c>
      <c r="AG199" s="88" t="s">
        <v>1557</v>
      </c>
      <c r="AH199" s="80" t="b">
        <v>0</v>
      </c>
      <c r="AI199" s="80" t="s">
        <v>1573</v>
      </c>
      <c r="AJ199" s="80"/>
      <c r="AK199" s="88" t="s">
        <v>1557</v>
      </c>
      <c r="AL199" s="80" t="b">
        <v>0</v>
      </c>
      <c r="AM199" s="80">
        <v>0</v>
      </c>
      <c r="AN199" s="88" t="s">
        <v>1557</v>
      </c>
      <c r="AO199" s="80" t="s">
        <v>1609</v>
      </c>
      <c r="AP199" s="80" t="b">
        <v>0</v>
      </c>
      <c r="AQ199" s="88" t="s">
        <v>1538</v>
      </c>
      <c r="AR199" s="80" t="s">
        <v>210</v>
      </c>
      <c r="AS199" s="80">
        <v>0</v>
      </c>
      <c r="AT199" s="80">
        <v>0</v>
      </c>
      <c r="AU199" s="80"/>
      <c r="AV199" s="80"/>
      <c r="AW199" s="80"/>
      <c r="AX199" s="80"/>
      <c r="AY199" s="80"/>
      <c r="AZ199" s="80"/>
      <c r="BA199" s="80"/>
      <c r="BB199" s="80"/>
      <c r="BC199">
        <v>15</v>
      </c>
      <c r="BD199" s="79" t="str">
        <f>REPLACE(INDEX(GroupVertices[Group],MATCH(Edges24[[#This Row],[Vertex 1]],GroupVertices[Vertex],0)),1,1,"")</f>
        <v>6</v>
      </c>
      <c r="BE199" s="79" t="str">
        <f>REPLACE(INDEX(GroupVertices[Group],MATCH(Edges24[[#This Row],[Vertex 2]],GroupVertices[Vertex],0)),1,1,"")</f>
        <v>6</v>
      </c>
      <c r="BF199" s="48">
        <v>2</v>
      </c>
      <c r="BG199" s="49">
        <v>4.878048780487805</v>
      </c>
      <c r="BH199" s="48">
        <v>0</v>
      </c>
      <c r="BI199" s="49">
        <v>0</v>
      </c>
      <c r="BJ199" s="48">
        <v>0</v>
      </c>
      <c r="BK199" s="49">
        <v>0</v>
      </c>
      <c r="BL199" s="48">
        <v>39</v>
      </c>
      <c r="BM199" s="49">
        <v>95.1219512195122</v>
      </c>
      <c r="BN199" s="48">
        <v>41</v>
      </c>
    </row>
    <row r="200" spans="1:66" ht="15">
      <c r="A200" s="65" t="s">
        <v>348</v>
      </c>
      <c r="B200" s="65" t="s">
        <v>348</v>
      </c>
      <c r="C200" s="66"/>
      <c r="D200" s="67"/>
      <c r="E200" s="68"/>
      <c r="F200" s="69"/>
      <c r="G200" s="66"/>
      <c r="H200" s="70"/>
      <c r="I200" s="71"/>
      <c r="J200" s="71"/>
      <c r="K200" s="34" t="s">
        <v>65</v>
      </c>
      <c r="L200" s="78">
        <v>323</v>
      </c>
      <c r="M200" s="78"/>
      <c r="N200" s="73"/>
      <c r="O200" s="80" t="s">
        <v>210</v>
      </c>
      <c r="P200" s="82">
        <v>43657.43765046296</v>
      </c>
      <c r="Q200" s="80" t="s">
        <v>549</v>
      </c>
      <c r="R200" s="84" t="s">
        <v>622</v>
      </c>
      <c r="S200" s="80" t="s">
        <v>647</v>
      </c>
      <c r="T200" s="80" t="s">
        <v>800</v>
      </c>
      <c r="U200" s="84" t="s">
        <v>857</v>
      </c>
      <c r="V200" s="84" t="s">
        <v>857</v>
      </c>
      <c r="W200" s="82">
        <v>43657.43765046296</v>
      </c>
      <c r="X200" s="86">
        <v>43657</v>
      </c>
      <c r="Y200" s="88" t="s">
        <v>1128</v>
      </c>
      <c r="Z200" s="84" t="s">
        <v>1335</v>
      </c>
      <c r="AA200" s="80"/>
      <c r="AB200" s="80"/>
      <c r="AC200" s="88" t="s">
        <v>1539</v>
      </c>
      <c r="AD200" s="80"/>
      <c r="AE200" s="80" t="b">
        <v>0</v>
      </c>
      <c r="AF200" s="80">
        <v>0</v>
      </c>
      <c r="AG200" s="88" t="s">
        <v>1557</v>
      </c>
      <c r="AH200" s="80" t="b">
        <v>0</v>
      </c>
      <c r="AI200" s="80" t="s">
        <v>1573</v>
      </c>
      <c r="AJ200" s="80"/>
      <c r="AK200" s="88" t="s">
        <v>1557</v>
      </c>
      <c r="AL200" s="80" t="b">
        <v>0</v>
      </c>
      <c r="AM200" s="80">
        <v>0</v>
      </c>
      <c r="AN200" s="88" t="s">
        <v>1557</v>
      </c>
      <c r="AO200" s="80" t="s">
        <v>1609</v>
      </c>
      <c r="AP200" s="80" t="b">
        <v>0</v>
      </c>
      <c r="AQ200" s="88" t="s">
        <v>1539</v>
      </c>
      <c r="AR200" s="80" t="s">
        <v>210</v>
      </c>
      <c r="AS200" s="80">
        <v>0</v>
      </c>
      <c r="AT200" s="80">
        <v>0</v>
      </c>
      <c r="AU200" s="80"/>
      <c r="AV200" s="80"/>
      <c r="AW200" s="80"/>
      <c r="AX200" s="80"/>
      <c r="AY200" s="80"/>
      <c r="AZ200" s="80"/>
      <c r="BA200" s="80"/>
      <c r="BB200" s="80"/>
      <c r="BC200">
        <v>15</v>
      </c>
      <c r="BD200" s="79" t="str">
        <f>REPLACE(INDEX(GroupVertices[Group],MATCH(Edges24[[#This Row],[Vertex 1]],GroupVertices[Vertex],0)),1,1,"")</f>
        <v>6</v>
      </c>
      <c r="BE200" s="79" t="str">
        <f>REPLACE(INDEX(GroupVertices[Group],MATCH(Edges24[[#This Row],[Vertex 2]],GroupVertices[Vertex],0)),1,1,"")</f>
        <v>6</v>
      </c>
      <c r="BF200" s="48">
        <v>3</v>
      </c>
      <c r="BG200" s="49">
        <v>8.108108108108109</v>
      </c>
      <c r="BH200" s="48">
        <v>0</v>
      </c>
      <c r="BI200" s="49">
        <v>0</v>
      </c>
      <c r="BJ200" s="48">
        <v>0</v>
      </c>
      <c r="BK200" s="49">
        <v>0</v>
      </c>
      <c r="BL200" s="48">
        <v>34</v>
      </c>
      <c r="BM200" s="49">
        <v>91.89189189189189</v>
      </c>
      <c r="BN200" s="48">
        <v>37</v>
      </c>
    </row>
    <row r="201" spans="1:66" ht="15">
      <c r="A201" s="65" t="s">
        <v>348</v>
      </c>
      <c r="B201" s="65" t="s">
        <v>348</v>
      </c>
      <c r="C201" s="66"/>
      <c r="D201" s="67"/>
      <c r="E201" s="68"/>
      <c r="F201" s="69"/>
      <c r="G201" s="66"/>
      <c r="H201" s="70"/>
      <c r="I201" s="71"/>
      <c r="J201" s="71"/>
      <c r="K201" s="34" t="s">
        <v>65</v>
      </c>
      <c r="L201" s="78">
        <v>324</v>
      </c>
      <c r="M201" s="78"/>
      <c r="N201" s="73"/>
      <c r="O201" s="80" t="s">
        <v>210</v>
      </c>
      <c r="P201" s="82">
        <v>43658.43767361111</v>
      </c>
      <c r="Q201" s="80" t="s">
        <v>550</v>
      </c>
      <c r="R201" s="80"/>
      <c r="S201" s="80"/>
      <c r="T201" s="80" t="s">
        <v>801</v>
      </c>
      <c r="U201" s="84" t="s">
        <v>858</v>
      </c>
      <c r="V201" s="84" t="s">
        <v>858</v>
      </c>
      <c r="W201" s="82">
        <v>43658.43767361111</v>
      </c>
      <c r="X201" s="86">
        <v>43658</v>
      </c>
      <c r="Y201" s="88" t="s">
        <v>1132</v>
      </c>
      <c r="Z201" s="84" t="s">
        <v>1336</v>
      </c>
      <c r="AA201" s="80"/>
      <c r="AB201" s="80"/>
      <c r="AC201" s="88" t="s">
        <v>1540</v>
      </c>
      <c r="AD201" s="80"/>
      <c r="AE201" s="80" t="b">
        <v>0</v>
      </c>
      <c r="AF201" s="80">
        <v>1</v>
      </c>
      <c r="AG201" s="88" t="s">
        <v>1557</v>
      </c>
      <c r="AH201" s="80" t="b">
        <v>0</v>
      </c>
      <c r="AI201" s="80" t="s">
        <v>1573</v>
      </c>
      <c r="AJ201" s="80"/>
      <c r="AK201" s="88" t="s">
        <v>1557</v>
      </c>
      <c r="AL201" s="80" t="b">
        <v>0</v>
      </c>
      <c r="AM201" s="80">
        <v>0</v>
      </c>
      <c r="AN201" s="88" t="s">
        <v>1557</v>
      </c>
      <c r="AO201" s="80" t="s">
        <v>1609</v>
      </c>
      <c r="AP201" s="80" t="b">
        <v>0</v>
      </c>
      <c r="AQ201" s="88" t="s">
        <v>1540</v>
      </c>
      <c r="AR201" s="80" t="s">
        <v>210</v>
      </c>
      <c r="AS201" s="80">
        <v>0</v>
      </c>
      <c r="AT201" s="80">
        <v>0</v>
      </c>
      <c r="AU201" s="80"/>
      <c r="AV201" s="80"/>
      <c r="AW201" s="80"/>
      <c r="AX201" s="80"/>
      <c r="AY201" s="80"/>
      <c r="AZ201" s="80"/>
      <c r="BA201" s="80"/>
      <c r="BB201" s="80"/>
      <c r="BC201">
        <v>15</v>
      </c>
      <c r="BD201" s="79" t="str">
        <f>REPLACE(INDEX(GroupVertices[Group],MATCH(Edges24[[#This Row],[Vertex 1]],GroupVertices[Vertex],0)),1,1,"")</f>
        <v>6</v>
      </c>
      <c r="BE201" s="79" t="str">
        <f>REPLACE(INDEX(GroupVertices[Group],MATCH(Edges24[[#This Row],[Vertex 2]],GroupVertices[Vertex],0)),1,1,"")</f>
        <v>6</v>
      </c>
      <c r="BF201" s="48">
        <v>0</v>
      </c>
      <c r="BG201" s="49">
        <v>0</v>
      </c>
      <c r="BH201" s="48">
        <v>0</v>
      </c>
      <c r="BI201" s="49">
        <v>0</v>
      </c>
      <c r="BJ201" s="48">
        <v>0</v>
      </c>
      <c r="BK201" s="49">
        <v>0</v>
      </c>
      <c r="BL201" s="48">
        <v>33</v>
      </c>
      <c r="BM201" s="49">
        <v>100</v>
      </c>
      <c r="BN201" s="48">
        <v>33</v>
      </c>
    </row>
    <row r="202" spans="1:66" ht="15">
      <c r="A202" s="65" t="s">
        <v>349</v>
      </c>
      <c r="B202" s="65" t="s">
        <v>349</v>
      </c>
      <c r="C202" s="66"/>
      <c r="D202" s="67"/>
      <c r="E202" s="68"/>
      <c r="F202" s="69"/>
      <c r="G202" s="66"/>
      <c r="H202" s="70"/>
      <c r="I202" s="71"/>
      <c r="J202" s="71"/>
      <c r="K202" s="34" t="s">
        <v>65</v>
      </c>
      <c r="L202" s="78">
        <v>325</v>
      </c>
      <c r="M202" s="78"/>
      <c r="N202" s="73"/>
      <c r="O202" s="80" t="s">
        <v>210</v>
      </c>
      <c r="P202" s="82">
        <v>43654.61488425926</v>
      </c>
      <c r="Q202" s="80" t="s">
        <v>551</v>
      </c>
      <c r="R202" s="84" t="s">
        <v>630</v>
      </c>
      <c r="S202" s="80" t="s">
        <v>676</v>
      </c>
      <c r="T202" s="80" t="s">
        <v>802</v>
      </c>
      <c r="U202" s="84" t="s">
        <v>859</v>
      </c>
      <c r="V202" s="84" t="s">
        <v>859</v>
      </c>
      <c r="W202" s="82">
        <v>43654.61488425926</v>
      </c>
      <c r="X202" s="86">
        <v>43654</v>
      </c>
      <c r="Y202" s="88" t="s">
        <v>1133</v>
      </c>
      <c r="Z202" s="84" t="s">
        <v>1337</v>
      </c>
      <c r="AA202" s="80"/>
      <c r="AB202" s="80"/>
      <c r="AC202" s="88" t="s">
        <v>1541</v>
      </c>
      <c r="AD202" s="80"/>
      <c r="AE202" s="80" t="b">
        <v>0</v>
      </c>
      <c r="AF202" s="80">
        <v>2</v>
      </c>
      <c r="AG202" s="88" t="s">
        <v>1557</v>
      </c>
      <c r="AH202" s="80" t="b">
        <v>0</v>
      </c>
      <c r="AI202" s="80" t="s">
        <v>1573</v>
      </c>
      <c r="AJ202" s="80"/>
      <c r="AK202" s="88" t="s">
        <v>1557</v>
      </c>
      <c r="AL202" s="80" t="b">
        <v>0</v>
      </c>
      <c r="AM202" s="80">
        <v>0</v>
      </c>
      <c r="AN202" s="88" t="s">
        <v>1557</v>
      </c>
      <c r="AO202" s="80" t="s">
        <v>1609</v>
      </c>
      <c r="AP202" s="80" t="b">
        <v>0</v>
      </c>
      <c r="AQ202" s="88" t="s">
        <v>1541</v>
      </c>
      <c r="AR202" s="80" t="s">
        <v>210</v>
      </c>
      <c r="AS202" s="80">
        <v>0</v>
      </c>
      <c r="AT202" s="80">
        <v>0</v>
      </c>
      <c r="AU202" s="80"/>
      <c r="AV202" s="80"/>
      <c r="AW202" s="80"/>
      <c r="AX202" s="80"/>
      <c r="AY202" s="80"/>
      <c r="AZ202" s="80"/>
      <c r="BA202" s="80"/>
      <c r="BB202" s="80"/>
      <c r="BC202">
        <v>2</v>
      </c>
      <c r="BD202" s="79" t="str">
        <f>REPLACE(INDEX(GroupVertices[Group],MATCH(Edges24[[#This Row],[Vertex 1]],GroupVertices[Vertex],0)),1,1,"")</f>
        <v>2</v>
      </c>
      <c r="BE202" s="79" t="str">
        <f>REPLACE(INDEX(GroupVertices[Group],MATCH(Edges24[[#This Row],[Vertex 2]],GroupVertices[Vertex],0)),1,1,"")</f>
        <v>2</v>
      </c>
      <c r="BF202" s="48">
        <v>0</v>
      </c>
      <c r="BG202" s="49">
        <v>0</v>
      </c>
      <c r="BH202" s="48">
        <v>1</v>
      </c>
      <c r="BI202" s="49">
        <v>2.7027027027027026</v>
      </c>
      <c r="BJ202" s="48">
        <v>0</v>
      </c>
      <c r="BK202" s="49">
        <v>0</v>
      </c>
      <c r="BL202" s="48">
        <v>36</v>
      </c>
      <c r="BM202" s="49">
        <v>97.29729729729729</v>
      </c>
      <c r="BN202" s="48">
        <v>37</v>
      </c>
    </row>
    <row r="203" spans="1:66" ht="15">
      <c r="A203" s="65" t="s">
        <v>349</v>
      </c>
      <c r="B203" s="65" t="s">
        <v>349</v>
      </c>
      <c r="C203" s="66"/>
      <c r="D203" s="67"/>
      <c r="E203" s="68"/>
      <c r="F203" s="69"/>
      <c r="G203" s="66"/>
      <c r="H203" s="70"/>
      <c r="I203" s="71"/>
      <c r="J203" s="71"/>
      <c r="K203" s="34" t="s">
        <v>65</v>
      </c>
      <c r="L203" s="78">
        <v>326</v>
      </c>
      <c r="M203" s="78"/>
      <c r="N203" s="73"/>
      <c r="O203" s="80" t="s">
        <v>210</v>
      </c>
      <c r="P203" s="82">
        <v>43658.604479166665</v>
      </c>
      <c r="Q203" s="80" t="s">
        <v>552</v>
      </c>
      <c r="R203" s="80"/>
      <c r="S203" s="80"/>
      <c r="T203" s="80" t="s">
        <v>803</v>
      </c>
      <c r="U203" s="84" t="s">
        <v>860</v>
      </c>
      <c r="V203" s="84" t="s">
        <v>860</v>
      </c>
      <c r="W203" s="82">
        <v>43658.604479166665</v>
      </c>
      <c r="X203" s="86">
        <v>43658</v>
      </c>
      <c r="Y203" s="88" t="s">
        <v>1134</v>
      </c>
      <c r="Z203" s="84" t="s">
        <v>1338</v>
      </c>
      <c r="AA203" s="80"/>
      <c r="AB203" s="80"/>
      <c r="AC203" s="88" t="s">
        <v>1542</v>
      </c>
      <c r="AD203" s="80"/>
      <c r="AE203" s="80" t="b">
        <v>0</v>
      </c>
      <c r="AF203" s="80">
        <v>0</v>
      </c>
      <c r="AG203" s="88" t="s">
        <v>1557</v>
      </c>
      <c r="AH203" s="80" t="b">
        <v>0</v>
      </c>
      <c r="AI203" s="80" t="s">
        <v>1573</v>
      </c>
      <c r="AJ203" s="80"/>
      <c r="AK203" s="88" t="s">
        <v>1557</v>
      </c>
      <c r="AL203" s="80" t="b">
        <v>0</v>
      </c>
      <c r="AM203" s="80">
        <v>0</v>
      </c>
      <c r="AN203" s="88" t="s">
        <v>1557</v>
      </c>
      <c r="AO203" s="80" t="s">
        <v>1609</v>
      </c>
      <c r="AP203" s="80" t="b">
        <v>0</v>
      </c>
      <c r="AQ203" s="88" t="s">
        <v>1542</v>
      </c>
      <c r="AR203" s="80" t="s">
        <v>210</v>
      </c>
      <c r="AS203" s="80">
        <v>0</v>
      </c>
      <c r="AT203" s="80">
        <v>0</v>
      </c>
      <c r="AU203" s="80"/>
      <c r="AV203" s="80"/>
      <c r="AW203" s="80"/>
      <c r="AX203" s="80"/>
      <c r="AY203" s="80"/>
      <c r="AZ203" s="80"/>
      <c r="BA203" s="80"/>
      <c r="BB203" s="80"/>
      <c r="BC203">
        <v>2</v>
      </c>
      <c r="BD203" s="79" t="str">
        <f>REPLACE(INDEX(GroupVertices[Group],MATCH(Edges24[[#This Row],[Vertex 1]],GroupVertices[Vertex],0)),1,1,"")</f>
        <v>2</v>
      </c>
      <c r="BE203" s="79" t="str">
        <f>REPLACE(INDEX(GroupVertices[Group],MATCH(Edges24[[#This Row],[Vertex 2]],GroupVertices[Vertex],0)),1,1,"")</f>
        <v>2</v>
      </c>
      <c r="BF203" s="48">
        <v>1</v>
      </c>
      <c r="BG203" s="49">
        <v>3.225806451612903</v>
      </c>
      <c r="BH203" s="48">
        <v>0</v>
      </c>
      <c r="BI203" s="49">
        <v>0</v>
      </c>
      <c r="BJ203" s="48">
        <v>0</v>
      </c>
      <c r="BK203" s="49">
        <v>0</v>
      </c>
      <c r="BL203" s="48">
        <v>30</v>
      </c>
      <c r="BM203" s="49">
        <v>96.7741935483871</v>
      </c>
      <c r="BN203" s="48">
        <v>31</v>
      </c>
    </row>
    <row r="204" spans="1:66" ht="15">
      <c r="A204" s="65" t="s">
        <v>350</v>
      </c>
      <c r="B204" s="65" t="s">
        <v>350</v>
      </c>
      <c r="C204" s="66"/>
      <c r="D204" s="67"/>
      <c r="E204" s="68"/>
      <c r="F204" s="69"/>
      <c r="G204" s="66"/>
      <c r="H204" s="70"/>
      <c r="I204" s="71"/>
      <c r="J204" s="71"/>
      <c r="K204" s="34" t="s">
        <v>65</v>
      </c>
      <c r="L204" s="78">
        <v>327</v>
      </c>
      <c r="M204" s="78"/>
      <c r="N204" s="73"/>
      <c r="O204" s="80" t="s">
        <v>210</v>
      </c>
      <c r="P204" s="82">
        <v>43658.63214120371</v>
      </c>
      <c r="Q204" s="80" t="s">
        <v>553</v>
      </c>
      <c r="R204" s="84" t="s">
        <v>631</v>
      </c>
      <c r="S204" s="80" t="s">
        <v>677</v>
      </c>
      <c r="T204" s="80" t="s">
        <v>804</v>
      </c>
      <c r="U204" s="80"/>
      <c r="V204" s="84" t="s">
        <v>937</v>
      </c>
      <c r="W204" s="82">
        <v>43658.63214120371</v>
      </c>
      <c r="X204" s="86">
        <v>43658</v>
      </c>
      <c r="Y204" s="88" t="s">
        <v>1135</v>
      </c>
      <c r="Z204" s="84" t="s">
        <v>1339</v>
      </c>
      <c r="AA204" s="80"/>
      <c r="AB204" s="80"/>
      <c r="AC204" s="88" t="s">
        <v>1543</v>
      </c>
      <c r="AD204" s="80"/>
      <c r="AE204" s="80" t="b">
        <v>0</v>
      </c>
      <c r="AF204" s="80">
        <v>0</v>
      </c>
      <c r="AG204" s="88" t="s">
        <v>1557</v>
      </c>
      <c r="AH204" s="80" t="b">
        <v>0</v>
      </c>
      <c r="AI204" s="80" t="s">
        <v>1573</v>
      </c>
      <c r="AJ204" s="80"/>
      <c r="AK204" s="88" t="s">
        <v>1557</v>
      </c>
      <c r="AL204" s="80" t="b">
        <v>0</v>
      </c>
      <c r="AM204" s="80">
        <v>0</v>
      </c>
      <c r="AN204" s="88" t="s">
        <v>1557</v>
      </c>
      <c r="AO204" s="80" t="s">
        <v>1609</v>
      </c>
      <c r="AP204" s="80" t="b">
        <v>0</v>
      </c>
      <c r="AQ204" s="88" t="s">
        <v>1543</v>
      </c>
      <c r="AR204" s="80" t="s">
        <v>210</v>
      </c>
      <c r="AS204" s="80">
        <v>0</v>
      </c>
      <c r="AT204" s="80">
        <v>0</v>
      </c>
      <c r="AU204" s="80"/>
      <c r="AV204" s="80"/>
      <c r="AW204" s="80"/>
      <c r="AX204" s="80"/>
      <c r="AY204" s="80"/>
      <c r="AZ204" s="80"/>
      <c r="BA204" s="80"/>
      <c r="BB204" s="80"/>
      <c r="BC204">
        <v>1</v>
      </c>
      <c r="BD204" s="79" t="str">
        <f>REPLACE(INDEX(GroupVertices[Group],MATCH(Edges24[[#This Row],[Vertex 1]],GroupVertices[Vertex],0)),1,1,"")</f>
        <v>2</v>
      </c>
      <c r="BE204" s="79" t="str">
        <f>REPLACE(INDEX(GroupVertices[Group],MATCH(Edges24[[#This Row],[Vertex 2]],GroupVertices[Vertex],0)),1,1,"")</f>
        <v>2</v>
      </c>
      <c r="BF204" s="48">
        <v>0</v>
      </c>
      <c r="BG204" s="49">
        <v>0</v>
      </c>
      <c r="BH204" s="48">
        <v>0</v>
      </c>
      <c r="BI204" s="49">
        <v>0</v>
      </c>
      <c r="BJ204" s="48">
        <v>0</v>
      </c>
      <c r="BK204" s="49">
        <v>0</v>
      </c>
      <c r="BL204" s="48">
        <v>34</v>
      </c>
      <c r="BM204" s="49">
        <v>100</v>
      </c>
      <c r="BN204" s="48">
        <v>34</v>
      </c>
    </row>
    <row r="205" spans="1:66" ht="15">
      <c r="A205" s="65" t="s">
        <v>351</v>
      </c>
      <c r="B205" s="65" t="s">
        <v>351</v>
      </c>
      <c r="C205" s="66"/>
      <c r="D205" s="67"/>
      <c r="E205" s="68"/>
      <c r="F205" s="69"/>
      <c r="G205" s="66"/>
      <c r="H205" s="70"/>
      <c r="I205" s="71"/>
      <c r="J205" s="71"/>
      <c r="K205" s="34" t="s">
        <v>65</v>
      </c>
      <c r="L205" s="78">
        <v>328</v>
      </c>
      <c r="M205" s="78"/>
      <c r="N205" s="73"/>
      <c r="O205" s="80" t="s">
        <v>210</v>
      </c>
      <c r="P205" s="82">
        <v>43658.29730324074</v>
      </c>
      <c r="Q205" s="80" t="s">
        <v>531</v>
      </c>
      <c r="R205" s="84" t="s">
        <v>618</v>
      </c>
      <c r="S205" s="80" t="s">
        <v>674</v>
      </c>
      <c r="T205" s="80" t="s">
        <v>805</v>
      </c>
      <c r="U205" s="84" t="s">
        <v>861</v>
      </c>
      <c r="V205" s="84" t="s">
        <v>861</v>
      </c>
      <c r="W205" s="82">
        <v>43658.29730324074</v>
      </c>
      <c r="X205" s="86">
        <v>43658</v>
      </c>
      <c r="Y205" s="88" t="s">
        <v>1136</v>
      </c>
      <c r="Z205" s="84" t="s">
        <v>1340</v>
      </c>
      <c r="AA205" s="80"/>
      <c r="AB205" s="80"/>
      <c r="AC205" s="88" t="s">
        <v>1544</v>
      </c>
      <c r="AD205" s="80"/>
      <c r="AE205" s="80" t="b">
        <v>0</v>
      </c>
      <c r="AF205" s="80">
        <v>0</v>
      </c>
      <c r="AG205" s="88" t="s">
        <v>1557</v>
      </c>
      <c r="AH205" s="80" t="b">
        <v>0</v>
      </c>
      <c r="AI205" s="80" t="s">
        <v>1573</v>
      </c>
      <c r="AJ205" s="80"/>
      <c r="AK205" s="88" t="s">
        <v>1557</v>
      </c>
      <c r="AL205" s="80" t="b">
        <v>0</v>
      </c>
      <c r="AM205" s="80">
        <v>1</v>
      </c>
      <c r="AN205" s="88" t="s">
        <v>1557</v>
      </c>
      <c r="AO205" s="80" t="s">
        <v>1611</v>
      </c>
      <c r="AP205" s="80" t="b">
        <v>0</v>
      </c>
      <c r="AQ205" s="88" t="s">
        <v>1544</v>
      </c>
      <c r="AR205" s="80" t="s">
        <v>210</v>
      </c>
      <c r="AS205" s="80">
        <v>0</v>
      </c>
      <c r="AT205" s="80">
        <v>0</v>
      </c>
      <c r="AU205" s="80"/>
      <c r="AV205" s="80"/>
      <c r="AW205" s="80"/>
      <c r="AX205" s="80"/>
      <c r="AY205" s="80"/>
      <c r="AZ205" s="80"/>
      <c r="BA205" s="80"/>
      <c r="BB205" s="80"/>
      <c r="BC205">
        <v>2</v>
      </c>
      <c r="BD205" s="79" t="str">
        <f>REPLACE(INDEX(GroupVertices[Group],MATCH(Edges24[[#This Row],[Vertex 1]],GroupVertices[Vertex],0)),1,1,"")</f>
        <v>20</v>
      </c>
      <c r="BE205" s="79" t="str">
        <f>REPLACE(INDEX(GroupVertices[Group],MATCH(Edges24[[#This Row],[Vertex 2]],GroupVertices[Vertex],0)),1,1,"")</f>
        <v>20</v>
      </c>
      <c r="BF205" s="48">
        <v>0</v>
      </c>
      <c r="BG205" s="49">
        <v>0</v>
      </c>
      <c r="BH205" s="48">
        <v>0</v>
      </c>
      <c r="BI205" s="49">
        <v>0</v>
      </c>
      <c r="BJ205" s="48">
        <v>0</v>
      </c>
      <c r="BK205" s="49">
        <v>0</v>
      </c>
      <c r="BL205" s="48">
        <v>20</v>
      </c>
      <c r="BM205" s="49">
        <v>100</v>
      </c>
      <c r="BN205" s="48">
        <v>20</v>
      </c>
    </row>
    <row r="206" spans="1:66" ht="15">
      <c r="A206" s="65" t="s">
        <v>351</v>
      </c>
      <c r="B206" s="65" t="s">
        <v>351</v>
      </c>
      <c r="C206" s="66"/>
      <c r="D206" s="67"/>
      <c r="E206" s="68"/>
      <c r="F206" s="69"/>
      <c r="G206" s="66"/>
      <c r="H206" s="70"/>
      <c r="I206" s="71"/>
      <c r="J206" s="71"/>
      <c r="K206" s="34" t="s">
        <v>65</v>
      </c>
      <c r="L206" s="78">
        <v>329</v>
      </c>
      <c r="M206" s="78"/>
      <c r="N206" s="73"/>
      <c r="O206" s="80" t="s">
        <v>210</v>
      </c>
      <c r="P206" s="82">
        <v>43658.651458333334</v>
      </c>
      <c r="Q206" s="80" t="s">
        <v>554</v>
      </c>
      <c r="R206" s="84" t="s">
        <v>632</v>
      </c>
      <c r="S206" s="80" t="s">
        <v>674</v>
      </c>
      <c r="T206" s="80" t="s">
        <v>805</v>
      </c>
      <c r="U206" s="84" t="s">
        <v>862</v>
      </c>
      <c r="V206" s="84" t="s">
        <v>862</v>
      </c>
      <c r="W206" s="82">
        <v>43658.651458333334</v>
      </c>
      <c r="X206" s="86">
        <v>43658</v>
      </c>
      <c r="Y206" s="88" t="s">
        <v>1137</v>
      </c>
      <c r="Z206" s="84" t="s">
        <v>1341</v>
      </c>
      <c r="AA206" s="80"/>
      <c r="AB206" s="80"/>
      <c r="AC206" s="88" t="s">
        <v>1545</v>
      </c>
      <c r="AD206" s="80"/>
      <c r="AE206" s="80" t="b">
        <v>0</v>
      </c>
      <c r="AF206" s="80">
        <v>0</v>
      </c>
      <c r="AG206" s="88" t="s">
        <v>1557</v>
      </c>
      <c r="AH206" s="80" t="b">
        <v>0</v>
      </c>
      <c r="AI206" s="80" t="s">
        <v>1573</v>
      </c>
      <c r="AJ206" s="80"/>
      <c r="AK206" s="88" t="s">
        <v>1557</v>
      </c>
      <c r="AL206" s="80" t="b">
        <v>0</v>
      </c>
      <c r="AM206" s="80">
        <v>0</v>
      </c>
      <c r="AN206" s="88" t="s">
        <v>1557</v>
      </c>
      <c r="AO206" s="80" t="s">
        <v>1611</v>
      </c>
      <c r="AP206" s="80" t="b">
        <v>0</v>
      </c>
      <c r="AQ206" s="88" t="s">
        <v>1545</v>
      </c>
      <c r="AR206" s="80" t="s">
        <v>210</v>
      </c>
      <c r="AS206" s="80">
        <v>0</v>
      </c>
      <c r="AT206" s="80">
        <v>0</v>
      </c>
      <c r="AU206" s="80"/>
      <c r="AV206" s="80"/>
      <c r="AW206" s="80"/>
      <c r="AX206" s="80"/>
      <c r="AY206" s="80"/>
      <c r="AZ206" s="80"/>
      <c r="BA206" s="80"/>
      <c r="BB206" s="80"/>
      <c r="BC206">
        <v>2</v>
      </c>
      <c r="BD206" s="79" t="str">
        <f>REPLACE(INDEX(GroupVertices[Group],MATCH(Edges24[[#This Row],[Vertex 1]],GroupVertices[Vertex],0)),1,1,"")</f>
        <v>20</v>
      </c>
      <c r="BE206" s="79" t="str">
        <f>REPLACE(INDEX(GroupVertices[Group],MATCH(Edges24[[#This Row],[Vertex 2]],GroupVertices[Vertex],0)),1,1,"")</f>
        <v>20</v>
      </c>
      <c r="BF206" s="48">
        <v>0</v>
      </c>
      <c r="BG206" s="49">
        <v>0</v>
      </c>
      <c r="BH206" s="48">
        <v>0</v>
      </c>
      <c r="BI206" s="49">
        <v>0</v>
      </c>
      <c r="BJ206" s="48">
        <v>0</v>
      </c>
      <c r="BK206" s="49">
        <v>0</v>
      </c>
      <c r="BL206" s="48">
        <v>20</v>
      </c>
      <c r="BM206" s="49">
        <v>100</v>
      </c>
      <c r="BN206" s="48">
        <v>20</v>
      </c>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6"/>
    <dataValidation allowBlank="1" showInputMessage="1" showErrorMessage="1" promptTitle="Vertex 2 Name" prompt="Enter the name of the edge's second vertex." sqref="B3:B206"/>
    <dataValidation allowBlank="1" showInputMessage="1" showErrorMessage="1" promptTitle="Vertex 1 Name" prompt="Enter the name of the edge's first vertex." sqref="A3:A2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6"/>
    <dataValidation allowBlank="1" showInputMessage="1" promptTitle="Edge Width" prompt="Enter an optional edge width between 1 and 10." errorTitle="Invalid Edge Width" error="The optional edge width must be a whole number between 1 and 10." sqref="D3:D206"/>
    <dataValidation allowBlank="1" showInputMessage="1" promptTitle="Edge Color" prompt="To select an optional edge color, right-click and select Select Color on the right-click menu." sqref="C3:C2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
    <dataValidation allowBlank="1" showErrorMessage="1" sqref="N2:N2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
  </dataValidations>
  <hyperlinks>
    <hyperlink ref="R3" r:id="rId1" display="https://bossofme.feeluforia.com/"/>
    <hyperlink ref="R6" r:id="rId2" display="https://twitter.com/TheaterUlm/status/1146076254183088128"/>
    <hyperlink ref="R7" r:id="rId3" display="https://onezero.medium.com/you-can-now-get-your-whole-genome-sequenced-for-less-than-an-iphone-a951e3d33f84"/>
    <hyperlink ref="R10" r:id="rId4" display="https://www.instagram.com/p/BzdiPGiggsV/?igshid=agxdz5jrztq6"/>
    <hyperlink ref="R16" r:id="rId5" display="https://www.instagram.com/p/BzeV2eylHc_/?igshid=2hzh4y70vucl"/>
    <hyperlink ref="R18" r:id="rId6" display="https://www.military.com/daily-news/2019/07/03/mail-ancestry-dna-kits-may-help-enemy-target-you-navys-top-officer-says.html#.XR1UBlcMNi0.twitter"/>
    <hyperlink ref="R19" r:id="rId7" display="http://edition.cnn.com/2019/07/03/us/shark-tooth-trnd/index.html"/>
    <hyperlink ref="R20" r:id="rId8" display="http://edition.cnn.com/2019/07/03/us/shark-tooth-trnd/index.html"/>
    <hyperlink ref="R21" r:id="rId9" display="https://www.npr.org/2019/07/03/738586883/mideast-philistines-from-europe?utm_campaign=storyshare&amp;utm_source=twitter.com&amp;utm_medium=social"/>
    <hyperlink ref="R22" r:id="rId10" display="https://medicalxpress.com/news/2019-07-dna-reveals-schizophrenia-clue.html"/>
    <hyperlink ref="R23" r:id="rId11" display="https://www.cnet.com/news/how-sharing-your-dna-solves-horrible-crimes-and-stirs-a-privacy-debate/"/>
    <hyperlink ref="R24" r:id="rId12" display="https://www.theguardian.com/lifeandstyle/2016/feb/29/die-now-diet-later-could-nutrigenetics-save-your-life"/>
    <hyperlink ref="R26" r:id="rId13" display="https://www.cnet.com/news/how-sharing-your-dna-solves-horrible-crimes-and-stirs-a-privacy-debate/"/>
    <hyperlink ref="R27" r:id="rId14" display="https://bossofme.feeluforia.com/"/>
    <hyperlink ref="R28" r:id="rId15" display="https://bossofme.feeluforia.com/"/>
    <hyperlink ref="R29" r:id="rId16" display="https://howtofind.com/what-can-a-dna-test-really-say-about-you-part-ii"/>
    <hyperlink ref="R30" r:id="rId17" display="https://howtofind.com/what-can-a-dna-test-really-say-about-you-part-iii"/>
    <hyperlink ref="R31" r:id="rId18" display="http://trentinogenealogy.com/2019/05/dna-ethnicity-report-estimate/"/>
    <hyperlink ref="R32" r:id="rId19"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33" r:id="rId20"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34" r:id="rId21"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38" r:id="rId22" display="https://www.cellmark.co.uk/dna-testing/immigration-relationship-test/"/>
    <hyperlink ref="R39" r:id="rId23" display="https://www.cellmark.co.uk/"/>
    <hyperlink ref="R40" r:id="rId24" display="http://www.dnasolutions.co.uk/paternity-test.htm"/>
    <hyperlink ref="R41" r:id="rId25" display="https://www.dailymail.co.uk/news/article-7091823/Crooning-lothario-Julio-Iglesias-faces-court-DNA-battle-claims-love-child.html"/>
    <hyperlink ref="R44" r:id="rId26" display="https://www.kwtx.com/content/news/Local-woman-discovers-lost-family-through-DNA-kit-512218561.html"/>
    <hyperlink ref="R46" r:id="rId27" display="https://www.instagram.com/p/BzjP5iehyx-/?igshid=jrsrv4lvazj0"/>
    <hyperlink ref="R49" r:id="rId28" display="https://twitter.com/DNApodcast/status/1147599193755803653"/>
    <hyperlink ref="R55" r:id="rId29" display="https://www.cnbc.com/2019/07/01/for-600-veritas-genetics-sequences-6point4-billion-letters-of-your-dna.html"/>
    <hyperlink ref="R57" r:id="rId30" display="https://podcasts.apple.com/us/podcast/everythings-relative-with-eve-sturges/id1459167540?i=1000443669158"/>
    <hyperlink ref="R58" r:id="rId31" display="https://zeenews.india.com/malayalam/kerala/dna-test-for-binoy-kodiyeri-in-connection-with-sexual-harassment-case-29529"/>
    <hyperlink ref="R59" r:id="rId32" display="https://tv.mathrubhumi.com/news/kerala/binoy-kodiyeri-1.22695?utm_source=dlvr.it&amp;utm_medium=twitter"/>
    <hyperlink ref="R60" r:id="rId33" display="https://www.nationalheraldindia.com/national/kerala-cpi-m-secretarys-son-appears-before-police-agrees-to-dna-test"/>
    <hyperlink ref="R61" r:id="rId34" display="https://www.nationalheraldindia.com/national/kerala-cpi-m-secretarys-son-appears-before-police-agrees-to-dna-test"/>
    <hyperlink ref="R63" r:id="rId35" display="https://melissajanelee.com/ancestry-dna-test/"/>
    <hyperlink ref="R64" r:id="rId36" display="https://mygenxdna.com/how-gars-can-help-fight-the-opioid-epidemic/"/>
    <hyperlink ref="R65" r:id="rId37" display="https://mygenxdna.com/learn/faqs/"/>
    <hyperlink ref="R66" r:id="rId38" display="https://twitter.com/budlight/status/1148308856071757824"/>
    <hyperlink ref="R67" r:id="rId39" display="https://www.theatlantic.com/science/archive/2019/03/dna-tests-for-envelopes-have-a-price/583636/"/>
    <hyperlink ref="R70" r:id="rId40" display="https://www.hartwigmedicalfoundation.nl/personalised-medicine-voor-alvleesklierkanker-toekomstmuziek/"/>
    <hyperlink ref="R72" r:id="rId41" display="https://www.instagram.com/p/BzoQDhtguLg/?igshid=1c6kmqpavg3om"/>
    <hyperlink ref="R73" r:id="rId42" display="https://www.instagram.com/p/Bzsn52CgFAb/?igshid=4o1ud7cxstm8"/>
    <hyperlink ref="R75" r:id="rId43" display="https://drtracygapin.com/transform-your-health-with-your-dna/"/>
    <hyperlink ref="R77" r:id="rId44" display="https://www.youtube.com/watch?v=4agufx2W9e8&amp;feature=youtu.be"/>
    <hyperlink ref="R81" r:id="rId45" display="https://www.hartwigmedicalfoundation.nl/gegevens-uit-de-echte-wereld-gebruiken-voor-betere-oncologische-zorg/"/>
    <hyperlink ref="R83" r:id="rId46" display="https://twitter.com/Trumpgi73068803/status/1148452840643260416"/>
    <hyperlink ref="R84" r:id="rId47" display="https://twitter.com/ewarren/status/1148327100614660097"/>
    <hyperlink ref="R85" r:id="rId48" display="https://twitter.com/southerncharme7/status/1146645632448389120"/>
    <hyperlink ref="R87" r:id="rId49" display="http://www.dna-at-home.co.uk/"/>
    <hyperlink ref="R88" r:id="rId50" display="http://www.dna-at-home.co.uk/"/>
    <hyperlink ref="R89" r:id="rId51" display="http://www.dna-at-home.co.uk/"/>
    <hyperlink ref="R90" r:id="rId52" display="http://www.dna-at-home.co.uk/"/>
    <hyperlink ref="R91" r:id="rId53" display="http://www.dna-at-home.co.uk/"/>
    <hyperlink ref="R92" r:id="rId54" display="https://www.hartwigmedicalfoundation.nl/gegevens-uit-de-echte-wereld-gebruiken-voor-betere-oncologische-zorg/"/>
    <hyperlink ref="R93" r:id="rId55" display="https://www.hartwigmedicalfoundation.nl/gegevens-uit-de-echte-wereld-gebruiken-voor-betere-oncologische-zorg/"/>
    <hyperlink ref="R94" r:id="rId56" display="http://www.live2019.myheritage.com/"/>
    <hyperlink ref="R96" r:id="rId57" display="https://melissajanelee.com/evergreen-life/"/>
    <hyperlink ref="R97" r:id="rId58" display="https://melissajanelee.com/ancestry-dna-test/"/>
    <hyperlink ref="R98" r:id="rId59" display="https://melissajanelee.com/ancestry-dna-test/"/>
    <hyperlink ref="R99" r:id="rId60" display="http://www.garthtoons.com/"/>
    <hyperlink ref="R102" r:id="rId61" display="https://www.spreaker.com/user/10973353/dna-testing"/>
    <hyperlink ref="R105" r:id="rId62" display="https://www.dailymail.co.uk/news/article-7236847/Trump-tweetstorm-botches-Warrens-DNA-test-confuses-campaign-launch-Election-Day.html?ito=social-twitter_dailymailus"/>
    <hyperlink ref="R106" r:id="rId63" display="https://twitter.com/dimitriuzaka/status/1149321144123777024"/>
    <hyperlink ref="R107" r:id="rId64" display="https://www.genomickitchen.com/blog/why-a-dna-test-is-important"/>
    <hyperlink ref="R108" r:id="rId65" display="https://alphabiolabs.us/public-testing-services/paternity-testing"/>
    <hyperlink ref="R109" r:id="rId66" display="https://www.dailymail.co.uk/news/article-7232351/Julio-Iglesias-LOSES-paternity-case-Spanish-court-rules-father-man.html"/>
    <hyperlink ref="R112" r:id="rId67" display="https://www.npr.org/2019/07/03/738586883/mideast-philistines-from-europe?utm_campaign=storyshare&amp;utm_source=twitter.com&amp;utm_medium=social"/>
    <hyperlink ref="R113" r:id="rId68" display="https://medicalxpress.com/news/2019-07-dna-reveals-schizophrenia-clue.html"/>
    <hyperlink ref="R114" r:id="rId69" display="https://www.cnet.com/news/how-sharing-your-dna-solves-horrible-crimes-and-stirs-a-privacy-debate/"/>
    <hyperlink ref="R115" r:id="rId70"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116" r:id="rId71" display="https://www.military.com/daily-news/2019/07/03/mail-ancestry-dna-kits-may-help-enemy-target-you-navys-top-officer-says.html#.XR1UBlcMNi0.twitter"/>
    <hyperlink ref="R117" r:id="rId72" display="http://edition.cnn.com/2019/07/03/us/shark-tooth-trnd/index.html"/>
    <hyperlink ref="R118" r:id="rId73" display="https://www.newscientist.com/article/2208581-ancient-dna-reveals-that-jews-biblical-rivals-were-from-greece/#.XR1Sa9dTS2o.twitter"/>
    <hyperlink ref="R119" r:id="rId74" display="https://www.theguardian.com/world/2019/may/29/former-belgian-king-albert-ii-agrees-to-dna-test-in-paternity-case-delphine-boel?CMP=share_btn_tw"/>
    <hyperlink ref="R120" r:id="rId75" display="https://www.wired.com/story/dna-sequencing-detect-infectious-disease/?mbid=social_twitter_onsiteshare"/>
    <hyperlink ref="R121" r:id="rId76" display="https://www.theatlantic.com/science/archive/2019/03/dna-tests-for-envelopes-have-a-price/583636/"/>
    <hyperlink ref="R122" r:id="rId77" display="https://www.wcax.com/content/news/Winooski-tech-firm-sold-to-Calif-company-for-nearly-12B-512585481.html"/>
    <hyperlink ref="R123" r:id="rId78" display="https://www.wcax.com/content/news/Winooski-tech-firm-sold-to-Calif-company-for-nearly-12B-512585481.html"/>
    <hyperlink ref="R124" r:id="rId79" display="https://www.military.com/daily-news/2019/07/03/mail-ancestry-dna-kits-may-help-enemy-target-you-navys-top-officer-says.html#.XR1UBlcMNi0.twitter"/>
    <hyperlink ref="R125" r:id="rId80" display="http://edition.cnn.com/2019/07/03/us/shark-tooth-trnd/index.html"/>
    <hyperlink ref="R126" r:id="rId81" display="https://www.newscientist.com/article/2208581-ancient-dna-reveals-that-jews-biblical-rivals-were-from-greece/#.XR1Sa9dTS2o.twitter"/>
    <hyperlink ref="R127" r:id="rId82" display="https://www.wired.com/story/dna-sequencing-detect-infectious-disease/?mbid=social_twitter_onsiteshare"/>
    <hyperlink ref="R128" r:id="rId83" display="https://www.theatlantic.com/science/archive/2019/03/dna-tests-for-envelopes-have-a-price/583636/"/>
    <hyperlink ref="R129" r:id="rId84"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130" r:id="rId85" display="https://medicalxpress.com/news/2019-07-dna-reveals-schizophrenia-clue.html"/>
    <hyperlink ref="R131" r:id="rId86" display="https://www.cnet.com/news/how-sharing-your-dna-solves-horrible-crimes-and-stirs-a-privacy-debate/"/>
    <hyperlink ref="R132" r:id="rId87" display="https://www.npr.org/2019/07/03/738586883/mideast-philistines-from-europe?utm_campaign=storyshare&amp;utm_source=twitter.com&amp;utm_medium=social"/>
    <hyperlink ref="R133" r:id="rId88" display="https://www.theguardian.com/world/2019/may/29/former-belgian-king-albert-ii-agrees-to-dna-test-in-paternity-case-delphine-boel?CMP=share_btn_tw"/>
    <hyperlink ref="R134" r:id="rId89" display="https://dan.com/buy-domain/nutritionaldna.com?redirected=true&amp;tld=com"/>
    <hyperlink ref="R135" r:id="rId90" display="https://dan.com/buy-domain/nutritionaldna.com?redirected=true&amp;tld=com"/>
    <hyperlink ref="R136" r:id="rId91" display="https://www.cnet.com/news/how-sharing-your-dna-solves-horrible-crimes-and-stirs-a-privacy-debate/"/>
    <hyperlink ref="R137" r:id="rId92"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138" r:id="rId93" display="https://www.npr.org/2019/07/03/738586883/mideast-philistines-from-europe?utm_campaign=storyshare&amp;utm_source=twitter.com&amp;utm_medium=social"/>
    <hyperlink ref="R139" r:id="rId94" display="http://edition.cnn.com/2019/07/03/us/shark-tooth-trnd/index.html"/>
    <hyperlink ref="R140" r:id="rId95" display="https://dan.com/buy-domain/nutritionaldna.com?redirected=true&amp;tld=com"/>
    <hyperlink ref="R141" r:id="rId96" display="https://dan.com/buy-domain/nutritionaldna.com?redirected=true&amp;tld=com"/>
    <hyperlink ref="R142" r:id="rId97"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144" r:id="rId98" display="https://www.theatlantic.com/science/archive/2019/03/dna-tests-for-envelopes-have-a-price/583636/"/>
    <hyperlink ref="R145" r:id="rId99" display="https://www.wired.com/story/dna-sequencing-detect-infectious-disease/?mbid=social_twitter_onsiteshare"/>
    <hyperlink ref="R146" r:id="rId100" display="https://www.newscientist.com/article/2208581-ancient-dna-reveals-that-jews-biblical-rivals-were-from-greece/#.XR1Sa9dTS2o.twitter"/>
    <hyperlink ref="R147" r:id="rId101" display="http://edition.cnn.com/2019/07/03/us/shark-tooth-trnd/index.html"/>
    <hyperlink ref="R148" r:id="rId102" display="https://www.ft.com/content/dcb2ea12-83c8-11e9-9935-ad75bb96c849?segmentid=acee4131-99c2-09d3-a635-873e61754ec6"/>
    <hyperlink ref="R150" r:id="rId103" display="https://www.military.com/daily-news/2019/07/03/mail-ancestry-dna-kits-may-help-enemy-target-you-navys-top-officer-says.html#.XR1UBlcMNi0.twitter"/>
    <hyperlink ref="R152" r:id="rId104" display="https://www.military.com/daily-news/2019/07/03/mail-ancestry-dna-kits-may-help-enemy-target-you-navys-top-officer-says.html#.XR1UBlcMNi0.twitter"/>
    <hyperlink ref="R153" r:id="rId105" display="https://www.military.com/daily-news/2019/07/03/mail-ancestry-dna-kits-may-help-enemy-target-you-navys-top-officer-says.html#.XR1UBlcMNi0.twitter"/>
    <hyperlink ref="R154" r:id="rId106"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155" r:id="rId107"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R156" r:id="rId108" display="https://www.wired.com/story/dna-sequencing-detect-infectious-disease/?mbid=social_twitter_onsiteshare"/>
    <hyperlink ref="R157" r:id="rId109" display="https://www.wired.com/story/dna-sequencing-detect-infectious-disease/?mbid=social_twitter_onsiteshare"/>
    <hyperlink ref="R158" r:id="rId110" display="http://edition.cnn.com/2019/07/03/us/shark-tooth-trnd/index.html"/>
    <hyperlink ref="R159" r:id="rId111" display="http://edition.cnn.com/2019/07/03/us/shark-tooth-trnd/index.html"/>
    <hyperlink ref="R160" r:id="rId112" display="https://www.theverge.com/2019/3/13/18263734/familytreedna-dna-genetics-law-enforcement-fbi-police-forensics-matching-science?utm_campaign=theverge&amp;utm_content=entry&amp;utm_medium=social&amp;utm_source=twitter"/>
    <hyperlink ref="R161" r:id="rId113" display="https://www.theverge.com/2019/3/13/18263734/familytreedna-dna-genetics-law-enforcement-fbi-police-forensics-matching-science?utm_campaign=theverge&amp;utm_content=entry&amp;utm_medium=social&amp;utm_source=twitter"/>
    <hyperlink ref="R163" r:id="rId114" display="https://www.ft.com/content/dcb2ea12-83c8-11e9-9935-ad75bb96c849?segmentid=acee4131-99c2-09d3-a635-873e61754ec6"/>
    <hyperlink ref="R164" r:id="rId115" display="https://www.theatlantic.com/science/archive/2019/03/dna-tests-for-envelopes-have-a-price/583636/"/>
    <hyperlink ref="R165" r:id="rId116" display="https://www.theguardian.com/world/2019/may/29/former-belgian-king-albert-ii-agrees-to-dna-test-in-paternity-case-delphine-boel?CMP=share_btn_tw"/>
    <hyperlink ref="R167" r:id="rId117" display="https://www.newscientist.com/article/2208581-ancient-dna-reveals-that-jews-biblical-rivals-were-from-greece/#.XR1Sa9dTS2o.twitter"/>
    <hyperlink ref="R168" r:id="rId118" display="https://www.npr.org/2019/07/03/738586883/mideast-philistines-from-europe?utm_campaign=storyshare&amp;utm_source=twitter.com&amp;utm_medium=social"/>
    <hyperlink ref="R169" r:id="rId119" display="https://www.cnet.com/news/how-sharing-your-dna-solves-horrible-crimes-and-stirs-a-privacy-debate/"/>
    <hyperlink ref="R170" r:id="rId120" display="https://medicalxpress.com/news/2019-07-dna-reveals-schizophrenia-clue.html"/>
    <hyperlink ref="R171" r:id="rId121" display="https://www.npr.org/2019/07/03/738586883/mideast-philistines-from-europe?utm_campaign=storyshare&amp;utm_source=twitter.com&amp;utm_medium=social"/>
    <hyperlink ref="R172" r:id="rId122" display="https://www.cnet.com/news/how-sharing-your-dna-solves-horrible-crimes-and-stirs-a-privacy-debate/"/>
    <hyperlink ref="R173" r:id="rId123" display="https://medicalxpress.com/news/2019-07-dna-reveals-schizophrenia-clue.html"/>
    <hyperlink ref="R174" r:id="rId124" display="https://www.ft.com/content/dcb2ea12-83c8-11e9-9935-ad75bb96c849?segmentid=acee4131-99c2-09d3-a635-873e61754ec6"/>
    <hyperlink ref="R175" r:id="rId125" display="https://www.theatlantic.com/science/archive/2019/03/dna-tests-for-envelopes-have-a-price/583636/"/>
    <hyperlink ref="R176" r:id="rId126" display="https://www.nationalgeographic.com/magazine/2018/04/race-genetics-science-africa/"/>
    <hyperlink ref="R178" r:id="rId127" display="https://medo.ro/en/other-services/dna-and-paternity-tests/"/>
    <hyperlink ref="R179" r:id="rId128" display="https://www.nationalgeographic.com/magazine/2018/04/race-genetics-geno-dna-ancestry/"/>
    <hyperlink ref="R180" r:id="rId129" display="https://lifesciences.tecan.com/genetic-testing-innovations-in-genomics-and-ngs?utm_campaign=CP-PillarPage-Genetics&amp;utm_content=95783068&amp;utm_medium=social&amp;utm_source=twitter&amp;hss_channel=tw-76003810#Human-health-in-the-age-of-genomic-medicine"/>
    <hyperlink ref="R182" r:id="rId130" display="https://www.kibs.co.ke/index.php"/>
    <hyperlink ref="R183" r:id="rId131" display="https://www.alphabiolabs.co.uk/public-testing-services/paternity-testing/"/>
    <hyperlink ref="R184" r:id="rId132" display="https://www.alphabiolabs.co.uk/public-testing-services/paternity-testing/"/>
    <hyperlink ref="R185" r:id="rId133" display="https://www.dailymail.co.uk/news/article-7232351/Julio-Iglesias-LOSES-paternity-case-Spanish-court-rules-father-man.html"/>
    <hyperlink ref="R186" r:id="rId134" display="https://www.alphabiolabs.co.uk/public-testing-services/zygosity-dna-testing/"/>
    <hyperlink ref="R187" r:id="rId135" display="https://www.alphabiolabs.co.uk/public-testing-services/"/>
    <hyperlink ref="R188" r:id="rId136" display="https://www.alphabiolabs.co.uk/2019/07/01/can-you-take-a-paternity-test-without-a-father/"/>
    <hyperlink ref="R189" r:id="rId137" display="https://www.alphabiolabs.co.uk/public-testing-services/zygosity-dna-testing/"/>
    <hyperlink ref="R190" r:id="rId138" display="https://www.alphabiolabs.co.uk/public-testing-services/prenatal-dna-testing/"/>
    <hyperlink ref="R191" r:id="rId139" display="https://www.alphabiolabs.co.uk/public-testing-services/paternity-testing/"/>
    <hyperlink ref="R192" r:id="rId140" display="https://www.alphabiolabs.co.uk/2019/07/02/paternity-test-in-pregnancy/"/>
    <hyperlink ref="R193" r:id="rId141" display="https://www.alphabiolabs.co.uk/product/paternity-test/"/>
    <hyperlink ref="R194" r:id="rId142" display="https://www.alphabiolabs.co.uk/public-testing-services/"/>
    <hyperlink ref="R195" r:id="rId143" display="https://www.alphabiolabs.co.uk/public-testing-services/grandparent-dna-test/"/>
    <hyperlink ref="R196" r:id="rId144" display="https://www.alphabiolabs.co.uk/public-testing-services/sibling-dna-test/"/>
    <hyperlink ref="R197" r:id="rId145" display="https://www.alphabiolabs.co.uk/public-testing-services/"/>
    <hyperlink ref="R198" r:id="rId146" display="https://www.alphabiolabs.co.uk/public-testing-services/"/>
    <hyperlink ref="R199" r:id="rId147" display="https://www.alphabiolabs.co.uk/legal-testing-services/"/>
    <hyperlink ref="R200" r:id="rId148" display="https://www.alphabiolabs.co.uk/public-testing-services/"/>
    <hyperlink ref="R202" r:id="rId149" display="https://originalgene.com/dna-tests/genetic-traits-testing"/>
    <hyperlink ref="R204" r:id="rId150" display="https://www.msn.com/en-us/health/health-news/woman-stunned-by-at-home-dna-test-i-literally-started-crying/ar-BBUCY69?li=BBnb7Kz&amp;ocid=mailsignout"/>
    <hyperlink ref="R205" r:id="rId151" display="https://lifesciences.tecan.com/genetic-testing-innovations-in-genomics-and-ngs?utm_campaign=CP-PillarPage-Genetics&amp;utm_content=95783068&amp;utm_medium=social&amp;utm_source=twitter&amp;hss_channel=tw-76003810#Human-health-in-the-age-of-genomic-medicine"/>
    <hyperlink ref="R206" r:id="rId152" display="https://lifesciences.tecan.com/genetic-testing-innovations-in-genomics-and-ngs?utm_campaign=CP-PillarPage-Genetics&amp;utm_content=95783069&amp;utm_medium=social&amp;utm_source=twitter&amp;hss_channel=tw-76003810#Human-health-in-the-age-of-genomic-medicine"/>
    <hyperlink ref="U13" r:id="rId153" display="https://pbs.twimg.com/media/D-lNcjgXsAMLwfq.jpg"/>
    <hyperlink ref="U14" r:id="rId154" display="https://pbs.twimg.com/ext_tw_video_thumb/1146279230235381762/pu/img/DqOnKEjsUbj0t4q_.jpg"/>
    <hyperlink ref="U28" r:id="rId155" display="https://pbs.twimg.com/media/D-ofgyaU4AYLUPT.jpg"/>
    <hyperlink ref="U29" r:id="rId156" display="https://pbs.twimg.com/media/D-kA6V1W4AAwsrJ.jpg"/>
    <hyperlink ref="U30" r:id="rId157" display="https://pbs.twimg.com/media/D-pKfTnX4AIaeyM.jpg"/>
    <hyperlink ref="U38" r:id="rId158" display="https://pbs.twimg.com/media/D-jmjRxXoAAguqm.jpg"/>
    <hyperlink ref="U39" r:id="rId159" display="https://pbs.twimg.com/media/D-tM7s8XoAAYeIj.jpg"/>
    <hyperlink ref="U40" r:id="rId160" display="https://pbs.twimg.com/media/D-oULOgWkAAmKBR.jpg"/>
    <hyperlink ref="U42" r:id="rId161" display="https://pbs.twimg.com/media/D-txOLCX4AA6QRI.jpg"/>
    <hyperlink ref="U51" r:id="rId162" display="https://pbs.twimg.com/media/D-1cMzeXsAIOt8p.png"/>
    <hyperlink ref="U52" r:id="rId163" display="https://pbs.twimg.com/media/Dpn2l4dUwAAU2BW.jpg"/>
    <hyperlink ref="U59" r:id="rId164" display="https://pbs.twimg.com/media/D-8YIOyU4AAgSWP.jpg"/>
    <hyperlink ref="U65" r:id="rId165" display="https://pbs.twimg.com/media/D--Hs1sXsAAMFj1.jpg"/>
    <hyperlink ref="U66" r:id="rId166" display="https://pbs.twimg.com/tweet_video_thumb/D--fIPIXoAYTISm.jpg"/>
    <hyperlink ref="U68" r:id="rId167" display="https://pbs.twimg.com/media/D-_sQoFUEAIJhLq.jpg"/>
    <hyperlink ref="U69" r:id="rId168" display="https://pbs.twimg.com/tweet_video_thumb/D_BeHLlW4AAbRC1.jpg"/>
    <hyperlink ref="U70" r:id="rId169" display="https://pbs.twimg.com/media/D5jyKZLXoAIcNd5.jpg"/>
    <hyperlink ref="U71" r:id="rId170" display="https://pbs.twimg.com/media/D-_sQoFUEAIJhLq.jpg"/>
    <hyperlink ref="U74" r:id="rId171" display="https://pbs.twimg.com/media/D-_sQoFUEAIJhLq.jpg"/>
    <hyperlink ref="U79" r:id="rId172" display="https://pbs.twimg.com/media/D-_sQoFUEAIJhLq.jpg"/>
    <hyperlink ref="U80" r:id="rId173" display="https://pbs.twimg.com/media/D-_sQoFUEAIJhLq.jpg"/>
    <hyperlink ref="U87" r:id="rId174" display="https://pbs.twimg.com/media/D-8kDubX4AEg6p2.jpg"/>
    <hyperlink ref="U88" r:id="rId175" display="https://pbs.twimg.com/media/D-8rbSiXkAA-1IZ.jpg"/>
    <hyperlink ref="U89" r:id="rId176" display="https://pbs.twimg.com/media/D-8sw1_XkAAZJ32.jpg"/>
    <hyperlink ref="U90" r:id="rId177" display="https://pbs.twimg.com/media/D-9QfdyXYAA3qig.jpg"/>
    <hyperlink ref="U91" r:id="rId178" display="https://pbs.twimg.com/media/D_GV2JgXsAEXnBK.jpg"/>
    <hyperlink ref="U92" r:id="rId179" display="https://pbs.twimg.com/media/D_BnUGXX4AEBxQy.jpg"/>
    <hyperlink ref="U95" r:id="rId180" display="https://pbs.twimg.com/media/D_HKu9iXYAEu2Lj.jpg"/>
    <hyperlink ref="U96" r:id="rId181" display="https://pbs.twimg.com/media/D-zd7exWwAE9nYI.jpg"/>
    <hyperlink ref="U97" r:id="rId182" display="https://pbs.twimg.com/media/D-9-_JcWwAAklZl.jpg"/>
    <hyperlink ref="U99" r:id="rId183" display="https://pbs.twimg.com/media/D_HbMsMU0AE_B1x.jpg"/>
    <hyperlink ref="U101" r:id="rId184" display="https://pbs.twimg.com/media/D_IU_HWXUAMCF_Q.jpg"/>
    <hyperlink ref="U102" r:id="rId185" display="https://pbs.twimg.com/media/D_JfFAdXUAET3fZ.jpg"/>
    <hyperlink ref="U103" r:id="rId186" display="https://pbs.twimg.com/media/D_KXmDRWwAAlb48.jpg"/>
    <hyperlink ref="U107" r:id="rId187" display="https://pbs.twimg.com/media/D_NN4BLXkAMmzco.jpg"/>
    <hyperlink ref="U108" r:id="rId188" display="https://pbs.twimg.com/media/D-0HDgWW4AAI5sW.png"/>
    <hyperlink ref="U135" r:id="rId189" display="https://pbs.twimg.com/media/DmLJaPUW0AMQWP-.jpg"/>
    <hyperlink ref="U162" r:id="rId190" display="https://pbs.twimg.com/media/D8zMw6JXUAEFM1k.jpg"/>
    <hyperlink ref="U178" r:id="rId191" display="https://pbs.twimg.com/media/D_BzXK_WwAAHsRc.jpg"/>
    <hyperlink ref="U179" r:id="rId192" display="https://pbs.twimg.com/media/D_Ls31yXkAAT27w.jpg"/>
    <hyperlink ref="U182" r:id="rId193" display="https://pbs.twimg.com/media/D_RtK8CU4AMd8BQ.jpg"/>
    <hyperlink ref="U183" r:id="rId194" display="https://pbs.twimg.com/media/D-jsU2PW4AAFujb.png"/>
    <hyperlink ref="U184" r:id="rId195" display="https://pbs.twimg.com/media/D_HT8hKWkAUVeTY.jpg"/>
    <hyperlink ref="U186" r:id="rId196" display="https://pbs.twimg.com/media/D_SCpv_X4AAoEaR.jpg"/>
    <hyperlink ref="U187" r:id="rId197" display="https://pbs.twimg.com/media/D-kjPOLXUAAy8R4.jpg"/>
    <hyperlink ref="U189" r:id="rId198" display="https://pbs.twimg.com/media/D-ps1rUWwAIVNB6.jpg"/>
    <hyperlink ref="U190" r:id="rId199" display="https://pbs.twimg.com/media/D-u2bECX4AAnmxC.jpg"/>
    <hyperlink ref="U191" r:id="rId200" display="https://pbs.twimg.com/media/D-ySH5sWkAAow0A.jpg"/>
    <hyperlink ref="U193" r:id="rId201" display="https://pbs.twimg.com/media/D-4SpsuWwAAVSe0.png"/>
    <hyperlink ref="U194" r:id="rId202" display="https://pbs.twimg.com/media/D--TL6hXYAEbzFB.jpg"/>
    <hyperlink ref="U195" r:id="rId203" display="https://pbs.twimg.com/media/D_Bu6CfWwAEwrgW.jpg"/>
    <hyperlink ref="U196" r:id="rId204" display="https://pbs.twimg.com/media/D_DcynSXoAEybS4.jpg"/>
    <hyperlink ref="U197" r:id="rId205" display="https://pbs.twimg.com/media/D_G4fs4W4AEEm6T.jpg"/>
    <hyperlink ref="U198" r:id="rId206" display="https://pbs.twimg.com/media/D_HvcZ0WwAEFpWw.jpg"/>
    <hyperlink ref="U199" r:id="rId207" display="https://pbs.twimg.com/media/D_ImaD8XkAAvfaq.jpg"/>
    <hyperlink ref="U200" r:id="rId208" display="https://pbs.twimg.com/media/D_MCFZgW4AA6KFU.jpg"/>
    <hyperlink ref="U201" r:id="rId209" display="https://pbs.twimg.com/media/D_RLrlnU8AAoN4k.jpg"/>
    <hyperlink ref="U202" r:id="rId210" display="https://pbs.twimg.com/media/D-9fuvoWkAQfUgf.jpg"/>
    <hyperlink ref="U203" r:id="rId211" display="https://pbs.twimg.com/media/D_SCqJ5XkAENg_0.jpg"/>
    <hyperlink ref="U205" r:id="rId212" display="https://pbs.twimg.com/ext_tw_video_thumb/1149576119596670977/pu/img/VnUGkRRJYiMvIBhe.jpg"/>
    <hyperlink ref="U206" r:id="rId213" display="https://pbs.twimg.com/ext_tw_video_thumb/1149704467505438721/pu/img/ZFKRaz7jc79DzKom.jpg"/>
    <hyperlink ref="V3" r:id="rId214" display="http://pbs.twimg.com/profile_images/1082501359629287424/wxvBLPtH_normal.jpg"/>
    <hyperlink ref="V4" r:id="rId215" display="http://abs.twimg.com/sticky/default_profile_images/default_profile_normal.png"/>
    <hyperlink ref="V5" r:id="rId216" display="http://pbs.twimg.com/profile_images/1143873592129675266/0MfEtRWN_normal.jpg"/>
    <hyperlink ref="V6" r:id="rId217" display="http://pbs.twimg.com/profile_images/1135173545355632640/hywf_IPN_normal.png"/>
    <hyperlink ref="V7" r:id="rId218" display="http://pbs.twimg.com/profile_images/1145697671828692992/kQwBHOl1_normal.png"/>
    <hyperlink ref="V8" r:id="rId219" display="http://pbs.twimg.com/profile_images/1139970432436752384/Pe0HvjBV_normal.jpg"/>
    <hyperlink ref="V9" r:id="rId220" display="http://pbs.twimg.com/profile_images/752429386184306688/JJCVGyYv_normal.jpg"/>
    <hyperlink ref="V10" r:id="rId221" display="http://pbs.twimg.com/profile_images/1121531116085751808/JMJmjDdW_normal.jpg"/>
    <hyperlink ref="V11" r:id="rId222" display="http://pbs.twimg.com/profile_images/1098107131679641600/O8cov6pb_normal.png"/>
    <hyperlink ref="V12" r:id="rId223" display="http://pbs.twimg.com/profile_images/1149715874175000577/Al17cVfx_normal.jpg"/>
    <hyperlink ref="V13" r:id="rId224" display="https://pbs.twimg.com/media/D-lNcjgXsAMLwfq.jpg"/>
    <hyperlink ref="V14" r:id="rId225" display="https://pbs.twimg.com/ext_tw_video_thumb/1146279230235381762/pu/img/DqOnKEjsUbj0t4q_.jpg"/>
    <hyperlink ref="V15" r:id="rId226" display="http://pbs.twimg.com/profile_images/688526173937115137/ydfeBsgk_normal.png"/>
    <hyperlink ref="V16" r:id="rId227" display="http://pbs.twimg.com/profile_images/1136302589316780032/4oI0iYnW_normal.png"/>
    <hyperlink ref="V17" r:id="rId228" display="http://pbs.twimg.com/profile_images/959369369884164096/acJzKGJc_normal.jpg"/>
    <hyperlink ref="V18" r:id="rId229" display="http://pbs.twimg.com/profile_images/772931207105359873/Oz-qDBxE_normal.jpg"/>
    <hyperlink ref="V19" r:id="rId230" display="http://pbs.twimg.com/profile_images/926788944297103361/o9tVzxqK_normal.jpg"/>
    <hyperlink ref="V20" r:id="rId231" display="http://pbs.twimg.com/profile_images/866588686749773824/TUXgZPt5_normal.jpg"/>
    <hyperlink ref="V21" r:id="rId232" display="http://pbs.twimg.com/profile_images/866588686749773824/TUXgZPt5_normal.jpg"/>
    <hyperlink ref="V22" r:id="rId233" display="http://pbs.twimg.com/profile_images/1040227290691653633/Z1g-upCw_normal.jpg"/>
    <hyperlink ref="V23" r:id="rId234" display="http://pbs.twimg.com/profile_images/1040227290691653633/Z1g-upCw_normal.jpg"/>
    <hyperlink ref="V24" r:id="rId235" display="http://abs.twimg.com/sticky/default_profile_images/default_profile_normal.png"/>
    <hyperlink ref="V25" r:id="rId236" display="http://pbs.twimg.com/profile_images/1071857523517521920/x9q7d9iA_normal.jpg"/>
    <hyperlink ref="V26" r:id="rId237" display="http://abs.twimg.com/sticky/default_profile_images/default_profile_normal.png"/>
    <hyperlink ref="V27" r:id="rId238" display="http://pbs.twimg.com/profile_images/1147387852537208833/B2poh8s8_normal.png"/>
    <hyperlink ref="V28" r:id="rId239" display="https://pbs.twimg.com/media/D-ofgyaU4AYLUPT.jpg"/>
    <hyperlink ref="V29" r:id="rId240" display="https://pbs.twimg.com/media/D-kA6V1W4AAwsrJ.jpg"/>
    <hyperlink ref="V30" r:id="rId241" display="https://pbs.twimg.com/media/D-pKfTnX4AIaeyM.jpg"/>
    <hyperlink ref="V31" r:id="rId242" display="http://pbs.twimg.com/profile_images/1024715710776463361/ZJ5fPQHi_normal.jpg"/>
    <hyperlink ref="V32" r:id="rId243" display="http://pbs.twimg.com/profile_images/1029045109579497474/UhsEpFpX_normal.jpg"/>
    <hyperlink ref="V33" r:id="rId244" display="http://pbs.twimg.com/profile_images/814461106638950400/XMAXPklH_normal.jpg"/>
    <hyperlink ref="V34" r:id="rId245" display="http://pbs.twimg.com/profile_images/1139910211983093760/1PWHNJxP_normal.png"/>
    <hyperlink ref="V35" r:id="rId246" display="http://pbs.twimg.com/profile_images/1125220226688114689/hquiHgwr_normal.jpg"/>
    <hyperlink ref="V36" r:id="rId247" display="http://pbs.twimg.com/profile_images/626127448514494464/JAnon_Rk_normal.jpg"/>
    <hyperlink ref="V37" r:id="rId248" display="http://pbs.twimg.com/profile_images/921688782239174656/88hKpPbD_normal.jpg"/>
    <hyperlink ref="V38" r:id="rId249" display="https://pbs.twimg.com/media/D-jmjRxXoAAguqm.jpg"/>
    <hyperlink ref="V39" r:id="rId250" display="https://pbs.twimg.com/media/D-tM7s8XoAAYeIj.jpg"/>
    <hyperlink ref="V40" r:id="rId251" display="https://pbs.twimg.com/media/D-oULOgWkAAmKBR.jpg"/>
    <hyperlink ref="V41" r:id="rId252" display="http://pbs.twimg.com/profile_images/1131532028854382592/jnHf4dCU_normal.png"/>
    <hyperlink ref="V42" r:id="rId253" display="https://pbs.twimg.com/media/D-txOLCX4AA6QRI.jpg"/>
    <hyperlink ref="V43" r:id="rId254" display="http://pbs.twimg.com/profile_images/830927771484430336/Lb1GBxc3_normal.jpg"/>
    <hyperlink ref="V44" r:id="rId255" display="http://pbs.twimg.com/profile_images/1083939428488359936/ydvW3V-n_normal.jpg"/>
    <hyperlink ref="V45" r:id="rId256" display="http://pbs.twimg.com/profile_images/803676135469056000/JIfLGsbo_normal.jpg"/>
    <hyperlink ref="V46" r:id="rId257" display="http://pbs.twimg.com/profile_images/977035097063940096/JAmMu7B9_normal.jpg"/>
    <hyperlink ref="V47" r:id="rId258" display="http://pbs.twimg.com/profile_images/1121142210127368194/zlkIZ6nR_normal.jpg"/>
    <hyperlink ref="V48" r:id="rId259" display="http://pbs.twimg.com/profile_images/713369175301820417/UnQKODFd_normal.jpg"/>
    <hyperlink ref="V49" r:id="rId260" display="http://pbs.twimg.com/profile_images/884606234393018369/F6esxVge_normal.jpg"/>
    <hyperlink ref="V50" r:id="rId261" display="http://pbs.twimg.com/profile_images/1149579112236761088/qSEi2til_normal.jpg"/>
    <hyperlink ref="V51" r:id="rId262" display="https://pbs.twimg.com/media/D-1cMzeXsAIOt8p.png"/>
    <hyperlink ref="V52" r:id="rId263" display="https://pbs.twimg.com/media/Dpn2l4dUwAAU2BW.jpg"/>
    <hyperlink ref="V53" r:id="rId264" display="http://pbs.twimg.com/profile_images/1071580784555909120/_wnekqmC_normal.jpg"/>
    <hyperlink ref="V54" r:id="rId265" display="http://pbs.twimg.com/profile_images/1107799341564080131/8E9biIpz_normal.jpg"/>
    <hyperlink ref="V55" r:id="rId266" display="http://pbs.twimg.com/profile_images/1145697671828692992/kQwBHOl1_normal.png"/>
    <hyperlink ref="V56" r:id="rId267" display="http://pbs.twimg.com/profile_images/771099705631764485/uwmJ8_jm_normal.jpg"/>
    <hyperlink ref="V57" r:id="rId268" display="http://pbs.twimg.com/profile_images/732955284386144257/xrqTlucS_normal.jpg"/>
    <hyperlink ref="V58" r:id="rId269" display="http://pbs.twimg.com/profile_images/919588680636833792/zInJCegY_normal.jpg"/>
    <hyperlink ref="V59" r:id="rId270" display="https://pbs.twimg.com/media/D-8YIOyU4AAgSWP.jpg"/>
    <hyperlink ref="V60" r:id="rId271" display="http://pbs.twimg.com/profile_images/865440783444320259/LDZkKH5F_normal.jpg"/>
    <hyperlink ref="V61" r:id="rId272" display="http://pbs.twimg.com/profile_images/1087780190409740288/Ao_klrD1_normal.jpg"/>
    <hyperlink ref="V62" r:id="rId273" display="http://pbs.twimg.com/profile_images/828907922403053568/AG7DtLxE_normal.jpg"/>
    <hyperlink ref="V63" r:id="rId274" display="http://pbs.twimg.com/profile_images/1091405178639532032/AVMvHLEI_normal.jpg"/>
    <hyperlink ref="V64" r:id="rId275" display="http://pbs.twimg.com/profile_images/1103309489711783951/TGAfvqrn_normal.png"/>
    <hyperlink ref="V65" r:id="rId276" display="https://pbs.twimg.com/media/D--Hs1sXsAAMFj1.jpg"/>
    <hyperlink ref="V66" r:id="rId277" display="https://pbs.twimg.com/tweet_video_thumb/D--fIPIXoAYTISm.jpg"/>
    <hyperlink ref="V67" r:id="rId278" display="http://pbs.twimg.com/profile_images/1097583096260636672/1j6Pt4RO_normal.png"/>
    <hyperlink ref="V68" r:id="rId279" display="https://pbs.twimg.com/media/D-_sQoFUEAIJhLq.jpg"/>
    <hyperlink ref="V69" r:id="rId280" display="https://pbs.twimg.com/tweet_video_thumb/D_BeHLlW4AAbRC1.jpg"/>
    <hyperlink ref="V70" r:id="rId281" display="https://pbs.twimg.com/media/D5jyKZLXoAIcNd5.jpg"/>
    <hyperlink ref="V71" r:id="rId282" display="https://pbs.twimg.com/media/D-_sQoFUEAIJhLq.jpg"/>
    <hyperlink ref="V72" r:id="rId283" display="http://pbs.twimg.com/profile_images/1081384191625850881/mzIi0DAL_normal.jpg"/>
    <hyperlink ref="V73" r:id="rId284" display="http://pbs.twimg.com/profile_images/1081384191625850881/mzIi0DAL_normal.jpg"/>
    <hyperlink ref="V74" r:id="rId285" display="https://pbs.twimg.com/media/D-_sQoFUEAIJhLq.jpg"/>
    <hyperlink ref="V75" r:id="rId286" display="http://pbs.twimg.com/profile_images/843853694948978688/7Zljlxvm_normal.jpg"/>
    <hyperlink ref="V76" r:id="rId287" display="http://pbs.twimg.com/profile_images/963904127360172044/Aneo72um_normal.jpg"/>
    <hyperlink ref="V77" r:id="rId288" display="http://pbs.twimg.com/profile_images/1145648091606863874/hXiSmb9J_normal.jpg"/>
    <hyperlink ref="V78" r:id="rId289" display="http://pbs.twimg.com/profile_images/955897580747079680/8N4Ynhhd_normal.jpg"/>
    <hyperlink ref="V79" r:id="rId290" display="https://pbs.twimg.com/media/D-_sQoFUEAIJhLq.jpg"/>
    <hyperlink ref="V80" r:id="rId291" display="https://pbs.twimg.com/media/D-_sQoFUEAIJhLq.jpg"/>
    <hyperlink ref="V81" r:id="rId292" display="http://pbs.twimg.com/profile_images/3189033715/c268b328bb7fb794d841d35107b32487_normal.jpeg"/>
    <hyperlink ref="V82" r:id="rId293" display="http://pbs.twimg.com/profile_images/1066911566677721088/Y2c6R_vM_normal.jpg"/>
    <hyperlink ref="V83" r:id="rId294" display="http://pbs.twimg.com/profile_images/543701215264006144/OrNkt7_Z_normal.jpeg"/>
    <hyperlink ref="V84" r:id="rId295" display="http://pbs.twimg.com/profile_images/543701215264006144/OrNkt7_Z_normal.jpeg"/>
    <hyperlink ref="V85" r:id="rId296" display="http://pbs.twimg.com/profile_images/543701215264006144/OrNkt7_Z_normal.jpeg"/>
    <hyperlink ref="V86" r:id="rId297" display="http://pbs.twimg.com/profile_images/1872581065/_cid_599_normal.jpg"/>
    <hyperlink ref="V87" r:id="rId298" display="https://pbs.twimg.com/media/D-8kDubX4AEg6p2.jpg"/>
    <hyperlink ref="V88" r:id="rId299" display="https://pbs.twimg.com/media/D-8rbSiXkAA-1IZ.jpg"/>
    <hyperlink ref="V89" r:id="rId300" display="https://pbs.twimg.com/media/D-8sw1_XkAAZJ32.jpg"/>
    <hyperlink ref="V90" r:id="rId301" display="https://pbs.twimg.com/media/D-9QfdyXYAA3qig.jpg"/>
    <hyperlink ref="V91" r:id="rId302" display="https://pbs.twimg.com/media/D_GV2JgXsAEXnBK.jpg"/>
    <hyperlink ref="V92" r:id="rId303" display="https://pbs.twimg.com/media/D_BnUGXX4AEBxQy.jpg"/>
    <hyperlink ref="V93" r:id="rId304" display="http://pbs.twimg.com/profile_images/3736492331/abb2ac2e9d4c63cc2b7695b3fc0ce7f1_normal.jpeg"/>
    <hyperlink ref="V94" r:id="rId305" display="http://pbs.twimg.com/profile_images/530024491703738368/IpUWoLDg_normal.jpeg"/>
    <hyperlink ref="V95" r:id="rId306" display="https://pbs.twimg.com/media/D_HKu9iXYAEu2Lj.jpg"/>
    <hyperlink ref="V96" r:id="rId307" display="https://pbs.twimg.com/media/D-zd7exWwAE9nYI.jpg"/>
    <hyperlink ref="V97" r:id="rId308" display="https://pbs.twimg.com/media/D-9-_JcWwAAklZl.jpg"/>
    <hyperlink ref="V98" r:id="rId309" display="http://pbs.twimg.com/profile_images/767014602169286656/gAInEenp_normal.jpg"/>
    <hyperlink ref="V99" r:id="rId310" display="https://pbs.twimg.com/media/D_HbMsMU0AE_B1x.jpg"/>
    <hyperlink ref="V100" r:id="rId311" display="http://pbs.twimg.com/profile_images/767014602169286656/gAInEenp_normal.jpg"/>
    <hyperlink ref="V101" r:id="rId312" display="https://pbs.twimg.com/media/D_IU_HWXUAMCF_Q.jpg"/>
    <hyperlink ref="V102" r:id="rId313" display="https://pbs.twimg.com/media/D_JfFAdXUAET3fZ.jpg"/>
    <hyperlink ref="V103" r:id="rId314" display="https://pbs.twimg.com/media/D_KXmDRWwAAlb48.jpg"/>
    <hyperlink ref="V104" r:id="rId315" display="http://pbs.twimg.com/profile_images/1141011657860083712/0HMDcgBo_normal.jpg"/>
    <hyperlink ref="V105" r:id="rId316" display="http://pbs.twimg.com/profile_images/898216681394262016/Ojqui59V_normal.jpg"/>
    <hyperlink ref="V106" r:id="rId317" display="http://pbs.twimg.com/profile_images/1017274072156303360/XHuVo0pn_normal.jpg"/>
    <hyperlink ref="V107" r:id="rId318" display="https://pbs.twimg.com/media/D_NN4BLXkAMmzco.jpg"/>
    <hyperlink ref="V108" r:id="rId319" display="https://pbs.twimg.com/media/D-0HDgWW4AAI5sW.png"/>
    <hyperlink ref="V109" r:id="rId320" display="http://pbs.twimg.com/profile_images/978270779707154433/_2Q66n9p_normal.jpg"/>
    <hyperlink ref="V110" r:id="rId321" display="http://pbs.twimg.com/profile_images/1003160959773495296/QNm1C2Ft_normal.jpg"/>
    <hyperlink ref="V111" r:id="rId322" display="http://pbs.twimg.com/profile_images/1134250767303315456/FhVf3yGm_normal.jpg"/>
    <hyperlink ref="V112" r:id="rId323" display="http://pbs.twimg.com/profile_images/1115062335700389888/TBz-L-_s_normal.jpg"/>
    <hyperlink ref="V113" r:id="rId324" display="http://pbs.twimg.com/profile_images/1115062335700389888/TBz-L-_s_normal.jpg"/>
    <hyperlink ref="V114" r:id="rId325" display="http://pbs.twimg.com/profile_images/1115062335700389888/TBz-L-_s_normal.jpg"/>
    <hyperlink ref="V115" r:id="rId326" display="http://pbs.twimg.com/profile_images/1115062335700389888/TBz-L-_s_normal.jpg"/>
    <hyperlink ref="V116" r:id="rId327" display="http://pbs.twimg.com/profile_images/1115062335700389888/TBz-L-_s_normal.jpg"/>
    <hyperlink ref="V117" r:id="rId328" display="http://pbs.twimg.com/profile_images/1115062335700389888/TBz-L-_s_normal.jpg"/>
    <hyperlink ref="V118" r:id="rId329" display="http://pbs.twimg.com/profile_images/1115062335700389888/TBz-L-_s_normal.jpg"/>
    <hyperlink ref="V119" r:id="rId330" display="http://pbs.twimg.com/profile_images/1115062335700389888/TBz-L-_s_normal.jpg"/>
    <hyperlink ref="V120" r:id="rId331" display="http://pbs.twimg.com/profile_images/1115062335700389888/TBz-L-_s_normal.jpg"/>
    <hyperlink ref="V121" r:id="rId332" display="http://pbs.twimg.com/profile_images/1115062335700389888/TBz-L-_s_normal.jpg"/>
    <hyperlink ref="V122" r:id="rId333" display="http://pbs.twimg.com/profile_images/1115062335700389888/TBz-L-_s_normal.jpg"/>
    <hyperlink ref="V123" r:id="rId334" display="http://pbs.twimg.com/profile_images/1115062335700389888/TBz-L-_s_normal.jpg"/>
    <hyperlink ref="V124" r:id="rId335" display="http://pbs.twimg.com/profile_images/1101456430593466369/tLtywTYG_normal.png"/>
    <hyperlink ref="V125" r:id="rId336" display="http://pbs.twimg.com/profile_images/1101456430593466369/tLtywTYG_normal.png"/>
    <hyperlink ref="V126" r:id="rId337" display="http://pbs.twimg.com/profile_images/1101456430593466369/tLtywTYG_normal.png"/>
    <hyperlink ref="V127" r:id="rId338" display="http://pbs.twimg.com/profile_images/1101456430593466369/tLtywTYG_normal.png"/>
    <hyperlink ref="V128" r:id="rId339" display="http://pbs.twimg.com/profile_images/1101456430593466369/tLtywTYG_normal.png"/>
    <hyperlink ref="V129" r:id="rId340" display="http://pbs.twimg.com/profile_images/1101456430593466369/tLtywTYG_normal.png"/>
    <hyperlink ref="V130" r:id="rId341" display="http://pbs.twimg.com/profile_images/1101456430593466369/tLtywTYG_normal.png"/>
    <hyperlink ref="V131" r:id="rId342" display="http://pbs.twimg.com/profile_images/1101456430593466369/tLtywTYG_normal.png"/>
    <hyperlink ref="V132" r:id="rId343" display="http://pbs.twimg.com/profile_images/1101456430593466369/tLtywTYG_normal.png"/>
    <hyperlink ref="V133" r:id="rId344" display="http://pbs.twimg.com/profile_images/1101456430593466369/tLtywTYG_normal.png"/>
    <hyperlink ref="V134" r:id="rId345" display="http://pbs.twimg.com/profile_images/1101456430593466369/tLtywTYG_normal.png"/>
    <hyperlink ref="V135" r:id="rId346" display="https://pbs.twimg.com/media/DmLJaPUW0AMQWP-.jpg"/>
    <hyperlink ref="V136" r:id="rId347" display="http://pbs.twimg.com/profile_images/1036523824081186817/kN9DigTQ_normal.jpg"/>
    <hyperlink ref="V137" r:id="rId348" display="http://pbs.twimg.com/profile_images/1036523824081186817/kN9DigTQ_normal.jpg"/>
    <hyperlink ref="V138" r:id="rId349" display="http://pbs.twimg.com/profile_images/1036523824081186817/kN9DigTQ_normal.jpg"/>
    <hyperlink ref="V139" r:id="rId350" display="http://pbs.twimg.com/profile_images/1036523824081186817/kN9DigTQ_normal.jpg"/>
    <hyperlink ref="V140" r:id="rId351" display="http://pbs.twimg.com/profile_images/1036523824081186817/kN9DigTQ_normal.jpg"/>
    <hyperlink ref="V141" r:id="rId352" display="http://pbs.twimg.com/profile_images/749364509190524928/UITNLp3U_normal.jpg"/>
    <hyperlink ref="V142" r:id="rId353" display="http://pbs.twimg.com/profile_images/749364509190524928/UITNLp3U_normal.jpg"/>
    <hyperlink ref="V143" r:id="rId354" display="http://pbs.twimg.com/profile_images/749364509190524928/UITNLp3U_normal.jpg"/>
    <hyperlink ref="V144" r:id="rId355" display="http://pbs.twimg.com/profile_images/749364509190524928/UITNLp3U_normal.jpg"/>
    <hyperlink ref="V145" r:id="rId356" display="http://pbs.twimg.com/profile_images/749364509190524928/UITNLp3U_normal.jpg"/>
    <hyperlink ref="V146" r:id="rId357" display="http://pbs.twimg.com/profile_images/749364509190524928/UITNLp3U_normal.jpg"/>
    <hyperlink ref="V147" r:id="rId358" display="http://pbs.twimg.com/profile_images/749364509190524928/UITNLp3U_normal.jpg"/>
    <hyperlink ref="V148" r:id="rId359" display="http://pbs.twimg.com/profile_images/749364509190524928/UITNLp3U_normal.jpg"/>
    <hyperlink ref="V149" r:id="rId360" display="http://pbs.twimg.com/profile_images/749364509190524928/UITNLp3U_normal.jpg"/>
    <hyperlink ref="V150" r:id="rId361" display="http://pbs.twimg.com/profile_images/1142897501860704257/b0NvOzk-_normal.jpg"/>
    <hyperlink ref="V151" r:id="rId362" display="http://pbs.twimg.com/profile_images/1142897501860704257/b0NvOzk-_normal.jpg"/>
    <hyperlink ref="V152" r:id="rId363" display="http://pbs.twimg.com/profile_images/1142897501860704257/b0NvOzk-_normal.jpg"/>
    <hyperlink ref="V153" r:id="rId364" display="http://pbs.twimg.com/profile_images/1041029715363069952/ekF0BCup_normal.jpg"/>
    <hyperlink ref="V154" r:id="rId365" display="http://pbs.twimg.com/profile_images/1041029715363069952/ekF0BCup_normal.jpg"/>
    <hyperlink ref="V155" r:id="rId366" display="http://pbs.twimg.com/profile_images/1041029715363069952/ekF0BCup_normal.jpg"/>
    <hyperlink ref="V156" r:id="rId367" display="http://pbs.twimg.com/profile_images/1041029715363069952/ekF0BCup_normal.jpg"/>
    <hyperlink ref="V157" r:id="rId368" display="http://pbs.twimg.com/profile_images/1041029715363069952/ekF0BCup_normal.jpg"/>
    <hyperlink ref="V158" r:id="rId369" display="http://pbs.twimg.com/profile_images/1041029715363069952/ekF0BCup_normal.jpg"/>
    <hyperlink ref="V159" r:id="rId370" display="http://pbs.twimg.com/profile_images/1041029715363069952/ekF0BCup_normal.jpg"/>
    <hyperlink ref="V160" r:id="rId371" display="http://pbs.twimg.com/profile_images/1041029715363069952/ekF0BCup_normal.jpg"/>
    <hyperlink ref="V161" r:id="rId372" display="http://pbs.twimg.com/profile_images/1041029715363069952/ekF0BCup_normal.jpg"/>
    <hyperlink ref="V162" r:id="rId373" display="https://pbs.twimg.com/media/D8zMw6JXUAEFM1k.jpg"/>
    <hyperlink ref="V163" r:id="rId374" display="http://pbs.twimg.com/profile_images/1041029715363069952/ekF0BCup_normal.jpg"/>
    <hyperlink ref="V164" r:id="rId375" display="http://pbs.twimg.com/profile_images/1041029715363069952/ekF0BCup_normal.jpg"/>
    <hyperlink ref="V165" r:id="rId376" display="http://pbs.twimg.com/profile_images/1041029715363069952/ekF0BCup_normal.jpg"/>
    <hyperlink ref="V166" r:id="rId377" display="http://pbs.twimg.com/profile_images/1041029715363069952/ekF0BCup_normal.jpg"/>
    <hyperlink ref="V167" r:id="rId378" display="http://pbs.twimg.com/profile_images/1041029715363069952/ekF0BCup_normal.jpg"/>
    <hyperlink ref="V168" r:id="rId379" display="http://pbs.twimg.com/profile_images/1041029715363069952/ekF0BCup_normal.jpg"/>
    <hyperlink ref="V169" r:id="rId380" display="http://pbs.twimg.com/profile_images/1041029715363069952/ekF0BCup_normal.jpg"/>
    <hyperlink ref="V170" r:id="rId381" display="http://pbs.twimg.com/profile_images/1041029715363069952/ekF0BCup_normal.jpg"/>
    <hyperlink ref="V171" r:id="rId382" display="http://pbs.twimg.com/profile_images/1041029715363069952/ekF0BCup_normal.jpg"/>
    <hyperlink ref="V172" r:id="rId383" display="http://pbs.twimg.com/profile_images/1041029715363069952/ekF0BCup_normal.jpg"/>
    <hyperlink ref="V173" r:id="rId384" display="http://pbs.twimg.com/profile_images/1041029715363069952/ekF0BCup_normal.jpg"/>
    <hyperlink ref="V174" r:id="rId385" display="http://pbs.twimg.com/profile_images/1041029715363069952/ekF0BCup_normal.jpg"/>
    <hyperlink ref="V175" r:id="rId386" display="http://pbs.twimg.com/profile_images/1041029715363069952/ekF0BCup_normal.jpg"/>
    <hyperlink ref="V176" r:id="rId387" display="http://pbs.twimg.com/profile_images/1276796161/IMAG0386_normal.jpg"/>
    <hyperlink ref="V177" r:id="rId388" display="http://pbs.twimg.com/profile_images/1276796161/IMAG0386_normal.jpg"/>
    <hyperlink ref="V178" r:id="rId389" display="https://pbs.twimg.com/media/D_BzXK_WwAAHsRc.jpg"/>
    <hyperlink ref="V179" r:id="rId390" display="https://pbs.twimg.com/media/D_Ls31yXkAAT27w.jpg"/>
    <hyperlink ref="V180" r:id="rId391" display="http://pbs.twimg.com/profile_images/1045016357257920512/1qA7HXn4_normal.jpg"/>
    <hyperlink ref="V181" r:id="rId392" display="http://pbs.twimg.com/profile_images/1064309399869505537/mVj6BJXT_normal.jpg"/>
    <hyperlink ref="V182" r:id="rId393" display="https://pbs.twimg.com/media/D_RtK8CU4AMd8BQ.jpg"/>
    <hyperlink ref="V183" r:id="rId394" display="https://pbs.twimg.com/media/D-jsU2PW4AAFujb.png"/>
    <hyperlink ref="V184" r:id="rId395" display="https://pbs.twimg.com/media/D_HT8hKWkAUVeTY.jpg"/>
    <hyperlink ref="V185" r:id="rId396" display="http://pbs.twimg.com/profile_images/966676343365791745/juOXzDmw_normal.jpg"/>
    <hyperlink ref="V186" r:id="rId397" display="https://pbs.twimg.com/media/D_SCpv_X4AAoEaR.jpg"/>
    <hyperlink ref="V187" r:id="rId398" display="https://pbs.twimg.com/media/D-kjPOLXUAAy8R4.jpg"/>
    <hyperlink ref="V188" r:id="rId399" display="http://pbs.twimg.com/profile_images/966676343365791745/juOXzDmw_normal.jpg"/>
    <hyperlink ref="V189" r:id="rId400" display="https://pbs.twimg.com/media/D-ps1rUWwAIVNB6.jpg"/>
    <hyperlink ref="V190" r:id="rId401" display="https://pbs.twimg.com/media/D-u2bECX4AAnmxC.jpg"/>
    <hyperlink ref="V191" r:id="rId402" display="https://pbs.twimg.com/media/D-ySH5sWkAAow0A.jpg"/>
    <hyperlink ref="V192" r:id="rId403" display="http://pbs.twimg.com/profile_images/966676343365791745/juOXzDmw_normal.jpg"/>
    <hyperlink ref="V193" r:id="rId404" display="https://pbs.twimg.com/media/D-4SpsuWwAAVSe0.png"/>
    <hyperlink ref="V194" r:id="rId405" display="https://pbs.twimg.com/media/D--TL6hXYAEbzFB.jpg"/>
    <hyperlink ref="V195" r:id="rId406" display="https://pbs.twimg.com/media/D_Bu6CfWwAEwrgW.jpg"/>
    <hyperlink ref="V196" r:id="rId407" display="https://pbs.twimg.com/media/D_DcynSXoAEybS4.jpg"/>
    <hyperlink ref="V197" r:id="rId408" display="https://pbs.twimg.com/media/D_G4fs4W4AEEm6T.jpg"/>
    <hyperlink ref="V198" r:id="rId409" display="https://pbs.twimg.com/media/D_HvcZ0WwAEFpWw.jpg"/>
    <hyperlink ref="V199" r:id="rId410" display="https://pbs.twimg.com/media/D_ImaD8XkAAvfaq.jpg"/>
    <hyperlink ref="V200" r:id="rId411" display="https://pbs.twimg.com/media/D_MCFZgW4AA6KFU.jpg"/>
    <hyperlink ref="V201" r:id="rId412" display="https://pbs.twimg.com/media/D_RLrlnU8AAoN4k.jpg"/>
    <hyperlink ref="V202" r:id="rId413" display="https://pbs.twimg.com/media/D-9fuvoWkAQfUgf.jpg"/>
    <hyperlink ref="V203" r:id="rId414" display="https://pbs.twimg.com/media/D_SCqJ5XkAENg_0.jpg"/>
    <hyperlink ref="V204" r:id="rId415" display="http://pbs.twimg.com/profile_images/897595726884085760/hMD7qjSZ_normal.jpg"/>
    <hyperlink ref="V205" r:id="rId416" display="https://pbs.twimg.com/ext_tw_video_thumb/1149576119596670977/pu/img/VnUGkRRJYiMvIBhe.jpg"/>
    <hyperlink ref="V206" r:id="rId417" display="https://pbs.twimg.com/ext_tw_video_thumb/1149704467505438721/pu/img/ZFKRaz7jc79DzKom.jpg"/>
    <hyperlink ref="Z3" r:id="rId418" display="https://twitter.com/researchmrx/status/1146242812956086272"/>
    <hyperlink ref="Z4" r:id="rId419" display="https://twitter.com/aggie_east1/status/1146281692547768320"/>
    <hyperlink ref="Z5" r:id="rId420" display="https://twitter.com/vfd128/status/1146307446476091392"/>
    <hyperlink ref="Z6" r:id="rId421" display="https://twitter.com/nordcomputer/status/1146318968346599424"/>
    <hyperlink ref="Z7" r:id="rId422" display="https://twitter.com/veritasgenetics/status/1145743546982576128"/>
    <hyperlink ref="Z8" r:id="rId423" display="https://twitter.com/dnacowgirl/status/1146350035103297536"/>
    <hyperlink ref="Z9" r:id="rId424" display="https://twitter.com/piphutch1/status/1146398854880714757"/>
    <hyperlink ref="Z10" r:id="rId425" display="https://twitter.com/cakunyili/status/1146457219292160002"/>
    <hyperlink ref="Z11" r:id="rId426" display="https://twitter.com/therealmcteag/status/1146469645542723584"/>
    <hyperlink ref="Z12" r:id="rId427" display="https://twitter.com/lokeshbezzam/status/1146471959661690880"/>
    <hyperlink ref="Z13" r:id="rId428" display="https://twitter.com/dnafitnesstest/status/1146532737261740034"/>
    <hyperlink ref="Z14" r:id="rId429" display="https://twitter.com/artemisfilms/status/1146279834315890689"/>
    <hyperlink ref="Z15" r:id="rId430" display="https://twitter.com/claireaforster/status/1146540430198112256"/>
    <hyperlink ref="Z16" r:id="rId431" display="https://twitter.com/elizabethvosk/status/1146570704185249793"/>
    <hyperlink ref="Z17" r:id="rId432" display="https://twitter.com/cleansleeping/status/1146593632901840896"/>
    <hyperlink ref="Z18" r:id="rId433" display="https://twitter.com/tacticalvideos/status/1146593894525788161"/>
    <hyperlink ref="Z19" r:id="rId434" display="https://twitter.com/cellfreelab/status/1146660172779180034"/>
    <hyperlink ref="Z20" r:id="rId435" display="https://twitter.com/rcadesignbio/status/1146660174259773440"/>
    <hyperlink ref="Z21" r:id="rId436" display="https://twitter.com/rcadesignbio/status/1146660197894692865"/>
    <hyperlink ref="Z22" r:id="rId437" display="https://twitter.com/pivotcloud/status/1146673114690068480"/>
    <hyperlink ref="Z23" r:id="rId438" display="https://twitter.com/pivotcloud/status/1146674563603996673"/>
    <hyperlink ref="Z24" r:id="rId439" display="https://twitter.com/ediblearchive/status/1146701083496108032"/>
    <hyperlink ref="Z25" r:id="rId440" display="https://twitter.com/virastuceregim/status/1146703916857475072"/>
    <hyperlink ref="Z26" r:id="rId441" display="https://twitter.com/mn43751369/status/1146746279134781441"/>
    <hyperlink ref="Z27" r:id="rId442" display="https://twitter.com/jerrymtolle/status/1146242607393071104"/>
    <hyperlink ref="Z28" r:id="rId443" display="https://twitter.com/jerrymtolle/status/1146763704899260416"/>
    <hyperlink ref="Z29" r:id="rId444" display="https://twitter.com/howtofindcom/status/1146448586546266112"/>
    <hyperlink ref="Z30" r:id="rId445" display="https://twitter.com/howtofindcom/status/1146810958364454912"/>
    <hyperlink ref="Z31" r:id="rId446" display="https://twitter.com/lynnserafinn/status/1146841335971926017"/>
    <hyperlink ref="Z32" r:id="rId447" display="https://twitter.com/encrypgen/status/1146947073859698688"/>
    <hyperlink ref="Z33" r:id="rId448" display="https://twitter.com/drkoepsell/status/1146950134866968576"/>
    <hyperlink ref="Z34" r:id="rId449" display="https://twitter.com/trojanmolotov/status/1146953283136905216"/>
    <hyperlink ref="Z35" r:id="rId450" display="https://twitter.com/actdefiance/status/1146967722036621312"/>
    <hyperlink ref="Z36" r:id="rId451" display="https://twitter.com/anuacharya/status/1147034117629853696"/>
    <hyperlink ref="Z37" r:id="rId452" display="https://twitter.com/akhibear1/status/1147051874555613184"/>
    <hyperlink ref="Z38" r:id="rId453" display="https://twitter.com/cellmarkdna/status/1146421064744013824"/>
    <hyperlink ref="Z39" r:id="rId454" display="https://twitter.com/cellmarkdna/status/1147095123160907776"/>
    <hyperlink ref="Z40" r:id="rId455" display="https://twitter.com/dnasolutions_uk/status/1146757184765792256"/>
    <hyperlink ref="Z41" r:id="rId456" display="https://twitter.com/dnasolutions_uk/status/1147124861371895808"/>
    <hyperlink ref="Z42" r:id="rId457" display="https://twitter.com/jtsoutherland/status/1147135329658441728"/>
    <hyperlink ref="Z43" r:id="rId458" display="https://twitter.com/hayleytx8/status/1147146051855507456"/>
    <hyperlink ref="Z44" r:id="rId459" display="https://twitter.com/txadopteerights/status/1147126081469763585"/>
    <hyperlink ref="Z45" r:id="rId460" display="https://twitter.com/marcipurcell/status/1147168557630984192"/>
    <hyperlink ref="Z46" r:id="rId461" display="https://twitter.com/hi_im_chewie/status/1147261357475147776"/>
    <hyperlink ref="Z47" r:id="rId462" display="https://twitter.com/marcbesselink/status/1147487624900296706"/>
    <hyperlink ref="Z48" r:id="rId463" display="https://twitter.com/chicagogenetics/status/1147602921313452032"/>
    <hyperlink ref="Z49" r:id="rId464" display="https://twitter.com/dnapodcast/status/1147601042961551360"/>
    <hyperlink ref="Z50" r:id="rId465" display="https://twitter.com/ruthvsharpe/status/1147614381615865857"/>
    <hyperlink ref="Z51" r:id="rId466" display="https://twitter.com/endbslforever/status/1147675442700267521"/>
    <hyperlink ref="Z52" r:id="rId467" display="https://twitter.com/meechelleo/status/1052143124456361984"/>
    <hyperlink ref="Z53" r:id="rId468" display="https://twitter.com/obamahasbigears/status/1147714414096912384"/>
    <hyperlink ref="Z54" r:id="rId469" display="https://twitter.com/azalea5560/status/1147743530821046273"/>
    <hyperlink ref="Z55" r:id="rId470" display="https://twitter.com/veritasgenetics/status/1145796566445432832"/>
    <hyperlink ref="Z56" r:id="rId471" display="https://twitter.com/gregroumelvbhc/status/1147912678234398720"/>
    <hyperlink ref="Z57" r:id="rId472" display="https://twitter.com/evesturges/status/1147943152927424512"/>
    <hyperlink ref="Z58" r:id="rId473" display="https://twitter.com/zeemalayalam/status/1148149884765085696"/>
    <hyperlink ref="Z59" r:id="rId474" display="https://twitter.com/mathrubhuminews/status/1148162961204060161"/>
    <hyperlink ref="Z60" r:id="rId475" display="https://twitter.com/nh_india/status/1148211049331601408"/>
    <hyperlink ref="Z61" r:id="rId476" display="https://twitter.com/24x7politics/status/1148211786627371009"/>
    <hyperlink ref="Z62" r:id="rId477" display="https://twitter.com/parentingjungle/status/1148227213009010689"/>
    <hyperlink ref="Z63" r:id="rId478" display="https://twitter.com/genealogytips1/status/1148284468152528897"/>
    <hyperlink ref="Z64" r:id="rId479" display="https://twitter.com/mygenxdna/status/1146609828078465024"/>
    <hyperlink ref="Z65" r:id="rId480" display="https://twitter.com/mygenxdna/status/1148285639017848832"/>
    <hyperlink ref="Z66" r:id="rId481" display="https://twitter.com/steviekarbo69/status/1148311399426330624"/>
    <hyperlink ref="Z67" r:id="rId482" display="https://twitter.com/severancemag/status/1148440811442511877"/>
    <hyperlink ref="Z68" r:id="rId483" display="https://twitter.com/katesblanchard/status/1148476881022464000"/>
    <hyperlink ref="Z69" r:id="rId484" display="https://twitter.com/gillian_seetso/status/1148521389021900800"/>
    <hyperlink ref="Z70" r:id="rId485" display="https://twitter.com/hartwigmedical/status/1123914378695389186"/>
    <hyperlink ref="Z71" r:id="rId486" display="https://twitter.com/levine3levine/status/1148574918008889344"/>
    <hyperlink ref="Z72" r:id="rId487" display="https://twitter.com/coastaldna/status/1147965333334048768"/>
    <hyperlink ref="Z73" r:id="rId488" display="https://twitter.com/coastaldna/status/1148580728235601920"/>
    <hyperlink ref="Z74" r:id="rId489" display="https://twitter.com/aoils/status/1148634304207052805"/>
    <hyperlink ref="Z75" r:id="rId490" display="https://twitter.com/hifudoctor/status/1148640311062740992"/>
    <hyperlink ref="Z76" r:id="rId491" display="https://twitter.com/deuceontheair/status/1148644519602057216"/>
    <hyperlink ref="Z77" r:id="rId492" display="https://twitter.com/957theparty/status/1148642340149424128"/>
    <hyperlink ref="Z78" r:id="rId493" display="https://twitter.com/theninablanco/status/1148646470519644160"/>
    <hyperlink ref="Z79" r:id="rId494" display="https://twitter.com/orig3n/status/1148396209435901953"/>
    <hyperlink ref="Z80" r:id="rId495" display="https://twitter.com/mglicksman2/status/1148650289534255107"/>
    <hyperlink ref="Z81" r:id="rId496" display="https://twitter.com/ecuppen/status/1148664368684511232"/>
    <hyperlink ref="Z82" r:id="rId497" display="https://twitter.com/immoralreport/status/1148460539225317376"/>
    <hyperlink ref="Z83" r:id="rId498" display="https://twitter.com/rickenrich/status/1148460024856891392"/>
    <hyperlink ref="Z84" r:id="rId499" display="https://twitter.com/rickenrich/status/1148736189920247808"/>
    <hyperlink ref="Z85" r:id="rId500" display="https://twitter.com/rickenrich/status/1146869193851068417"/>
    <hyperlink ref="Z86" r:id="rId501" display="https://twitter.com/jeremymowery/status/1148780510631661568"/>
    <hyperlink ref="Z87" r:id="rId502" display="https://twitter.com/dnahome1/status/1148176272977211393"/>
    <hyperlink ref="Z88" r:id="rId503" display="https://twitter.com/dnahome1/status/1148184409545347072"/>
    <hyperlink ref="Z89" r:id="rId504" display="https://twitter.com/dnahome1/status/1148185829795344384"/>
    <hyperlink ref="Z90" r:id="rId505" display="https://twitter.com/dnahome1/status/1148225277446828032"/>
    <hyperlink ref="Z91" r:id="rId506" display="https://twitter.com/dnahome1/status/1148866774638714881"/>
    <hyperlink ref="Z92" r:id="rId507" display="https://twitter.com/hartwigmedical/status/1148531760281653250"/>
    <hyperlink ref="Z93" r:id="rId508" display="https://twitter.com/umcugenetica/status/1148881711842942976"/>
    <hyperlink ref="Z94" r:id="rId509" display="https://twitter.com/myheritagenorge/status/1148916507121819650"/>
    <hyperlink ref="Z95" r:id="rId510" display="https://twitter.com/angie_lefty22/status/1148922293567021056"/>
    <hyperlink ref="Z96" r:id="rId511" display="https://twitter.com/mjlblogger/status/1147536027504054272"/>
    <hyperlink ref="Z97" r:id="rId512" display="https://twitter.com/mjlblogger/status/1148276061370761217"/>
    <hyperlink ref="Z98" r:id="rId513" display="https://twitter.com/familytreetips2/status/1148280798086336512"/>
    <hyperlink ref="Z99" r:id="rId514" display="https://twitter.com/garthgerman/status/1148940394853326849"/>
    <hyperlink ref="Z100" r:id="rId515" display="https://twitter.com/familytreetips2/status/1148945211936190464"/>
    <hyperlink ref="Z101" r:id="rId516" display="https://twitter.com/comradenambu/status/1149004099993690112"/>
    <hyperlink ref="Z102" r:id="rId517" display="https://twitter.com/writersafterdrk/status/1149085396279726086"/>
    <hyperlink ref="Z103" r:id="rId518" display="https://twitter.com/sakurachingbchu/status/1149147548084518912"/>
    <hyperlink ref="Z104" r:id="rId519" display="https://twitter.com/angieservellon_/status/1149318483009667073"/>
    <hyperlink ref="Z105" r:id="rId520" display="https://twitter.com/bizarroclone/status/1149332331959689216"/>
    <hyperlink ref="Z106" r:id="rId521" display="https://twitter.com/naijasnow/status/1149344701872529409"/>
    <hyperlink ref="Z107" r:id="rId522" display="https://twitter.com/genomickitchen/status/1149347956023332864"/>
    <hyperlink ref="Z108" r:id="rId523" display="https://twitter.com/alphabiolabsusa/status/1147581239739789312"/>
    <hyperlink ref="Z109" r:id="rId524" display="https://twitter.com/alphabiolabsusa/status/1149362859379429379"/>
    <hyperlink ref="Z110" r:id="rId525" display="https://twitter.com/alabamajean/status/1149409827380191233"/>
    <hyperlink ref="Z111" r:id="rId526" display="https://twitter.com/johnber52009576/status/1149412317467013120"/>
    <hyperlink ref="Z112" r:id="rId527" display="https://twitter.com/mjbiotech/status/1146924801715527681"/>
    <hyperlink ref="Z113" r:id="rId528" display="https://twitter.com/mjbiotech/status/1146924837132259328"/>
    <hyperlink ref="Z114" r:id="rId529" display="https://twitter.com/mjbiotech/status/1146924842127712257"/>
    <hyperlink ref="Z115" r:id="rId530" display="https://twitter.com/mjbiotech/status/1146924850554003456"/>
    <hyperlink ref="Z116" r:id="rId531" display="https://twitter.com/mjbiotech/status/1146924876017614848"/>
    <hyperlink ref="Z117" r:id="rId532" display="https://twitter.com/mjbiotech/status/1146924883168944128"/>
    <hyperlink ref="Z118" r:id="rId533" display="https://twitter.com/mjbiotech/status/1146924891205226497"/>
    <hyperlink ref="Z119" r:id="rId534" display="https://twitter.com/mjbiotech/status/1146924935304163328"/>
    <hyperlink ref="Z120" r:id="rId535" display="https://twitter.com/mjbiotech/status/1146924941104885760"/>
    <hyperlink ref="Z121" r:id="rId536" display="https://twitter.com/mjbiotech/status/1146924964177743873"/>
    <hyperlink ref="Z122" r:id="rId537" display="https://twitter.com/mjbiotech/status/1149431417023225856"/>
    <hyperlink ref="Z123" r:id="rId538" display="https://twitter.com/mjbiotech/status/1149431521360699395"/>
    <hyperlink ref="Z124" r:id="rId539" display="https://twitter.com/prioritydomains/status/1149437254391226368"/>
    <hyperlink ref="Z125" r:id="rId540" display="https://twitter.com/prioritydomains/status/1149437573057699840"/>
    <hyperlink ref="Z126" r:id="rId541" display="https://twitter.com/prioritydomains/status/1149437581148508160"/>
    <hyperlink ref="Z127" r:id="rId542" display="https://twitter.com/prioritydomains/status/1149437615483101184"/>
    <hyperlink ref="Z128" r:id="rId543" display="https://twitter.com/prioritydomains/status/1149437625834622976"/>
    <hyperlink ref="Z129" r:id="rId544" display="https://twitter.com/prioritydomains/status/1149437631673118720"/>
    <hyperlink ref="Z130" r:id="rId545" display="https://twitter.com/prioritydomains/status/1149437675344138240"/>
    <hyperlink ref="Z131" r:id="rId546" display="https://twitter.com/prioritydomains/status/1149437684760236032"/>
    <hyperlink ref="Z132" r:id="rId547" display="https://twitter.com/prioritydomains/status/1149437699193016327"/>
    <hyperlink ref="Z133" r:id="rId548" display="https://twitter.com/prioritydomains/status/1149437768591912962"/>
    <hyperlink ref="Z134" r:id="rId549" display="https://twitter.com/prioritydomains/status/1149438028852736001"/>
    <hyperlink ref="Z135" r:id="rId550" display="https://twitter.com/nutritionaldna/status/1036612324268892160"/>
    <hyperlink ref="Z136" r:id="rId551" display="https://twitter.com/nutritionaldna/status/1146659401232715777"/>
    <hyperlink ref="Z137" r:id="rId552" display="https://twitter.com/nutritionaldna/status/1146659412574134272"/>
    <hyperlink ref="Z138" r:id="rId553" display="https://twitter.com/nutritionaldna/status/1146659449127526400"/>
    <hyperlink ref="Z139" r:id="rId554" display="https://twitter.com/nutritionaldna/status/1146659458707316736"/>
    <hyperlink ref="Z140" r:id="rId555" display="https://twitter.com/nutritionaldna/status/1149083315145773056"/>
    <hyperlink ref="Z141" r:id="rId556" display="https://twitter.com/dnaed_tech/status/1149448775917813763"/>
    <hyperlink ref="Z142" r:id="rId557" display="https://twitter.com/dnaed_tech/status/1146594972088643587"/>
    <hyperlink ref="Z143" r:id="rId558" display="https://twitter.com/dnaed_tech/status/1146595007614377985"/>
    <hyperlink ref="Z144" r:id="rId559" display="https://twitter.com/dnaed_tech/status/1146927136856510465"/>
    <hyperlink ref="Z145" r:id="rId560" display="https://twitter.com/dnaed_tech/status/1146927179940421632"/>
    <hyperlink ref="Z146" r:id="rId561" display="https://twitter.com/dnaed_tech/status/1146927228892135425"/>
    <hyperlink ref="Z147" r:id="rId562" display="https://twitter.com/dnaed_tech/status/1146927246860533765"/>
    <hyperlink ref="Z148" r:id="rId563" display="https://twitter.com/dnaed_tech/status/1147516017125539842"/>
    <hyperlink ref="Z149" r:id="rId564" display="https://twitter.com/dnaed_tech/status/1148663632273780737"/>
    <hyperlink ref="Z150" r:id="rId565" display="https://twitter.com/defencebriefing/status/1146589356343345152"/>
    <hyperlink ref="Z151" r:id="rId566" display="https://twitter.com/defencebriefing/status/1146589748779028480"/>
    <hyperlink ref="Z152" r:id="rId567" display="https://twitter.com/defencebriefing/status/1148699425235230721"/>
    <hyperlink ref="Z153" r:id="rId568" display="https://twitter.com/dnaintel/status/1146589558945042432"/>
    <hyperlink ref="Z154" r:id="rId569" display="https://twitter.com/dnaintel/status/1146588000022872064"/>
    <hyperlink ref="Z155" r:id="rId570" display="https://twitter.com/dnaintel/status/1148424435462021121"/>
    <hyperlink ref="Z156" r:id="rId571" display="https://twitter.com/dnaintel/status/1055095586142216192"/>
    <hyperlink ref="Z157" r:id="rId572" display="https://twitter.com/dnaintel/status/1148424508677742592"/>
    <hyperlink ref="Z158" r:id="rId573" display="https://twitter.com/dnaintel/status/1146588248711602177"/>
    <hyperlink ref="Z159" r:id="rId574" display="https://twitter.com/dnaintel/status/1148424537513570307"/>
    <hyperlink ref="Z160" r:id="rId575" display="https://twitter.com/dnaintel/status/1107466350857990144"/>
    <hyperlink ref="Z161" r:id="rId576" display="https://twitter.com/dnaintel/status/1149515146034700290"/>
    <hyperlink ref="Z162" r:id="rId577" display="https://twitter.com/dnaintel/status/1138509950530072578"/>
    <hyperlink ref="Z163" r:id="rId578" display="https://twitter.com/dnaintel/status/1139307695977226241"/>
    <hyperlink ref="Z164" r:id="rId579" display="https://twitter.com/dnaintel/status/1102240644280524802"/>
    <hyperlink ref="Z165" r:id="rId580" display="https://twitter.com/dnaintel/status/1133727939592368129"/>
    <hyperlink ref="Z166" r:id="rId581" display="https://twitter.com/dnaintel/status/1146586944895426560"/>
    <hyperlink ref="Z167" r:id="rId582" display="https://twitter.com/dnaintel/status/1146587639870566405"/>
    <hyperlink ref="Z168" r:id="rId583" display="https://twitter.com/dnaintel/status/1146588576357986304"/>
    <hyperlink ref="Z169" r:id="rId584" display="https://twitter.com/dnaintel/status/1146588818176446464"/>
    <hyperlink ref="Z170" r:id="rId585" display="https://twitter.com/dnaintel/status/1146589111190528000"/>
    <hyperlink ref="Z171" r:id="rId586" display="https://twitter.com/dnaintel/status/1146589407996239873"/>
    <hyperlink ref="Z172" r:id="rId587" display="https://twitter.com/dnaintel/status/1146603303196925952"/>
    <hyperlink ref="Z173" r:id="rId588" display="https://twitter.com/dnaintel/status/1146603330283692032"/>
    <hyperlink ref="Z174" r:id="rId589" display="https://twitter.com/dnaintel/status/1147515250704601088"/>
    <hyperlink ref="Z175" r:id="rId590" display="https://twitter.com/dnaintel/status/1148424497315426304"/>
    <hyperlink ref="Z176" r:id="rId591" display="https://twitter.com/medoromania/status/1149240427964506112"/>
    <hyperlink ref="Z177" r:id="rId592" display="https://twitter.com/medoromania/status/1146698208074227712"/>
    <hyperlink ref="Z178" r:id="rId593" display="https://twitter.com/medoromania/status/1148544786476994561"/>
    <hyperlink ref="Z179" r:id="rId594" display="https://twitter.com/medoromania/status/1149608837558591489"/>
    <hyperlink ref="Z180" r:id="rId595" display="https://twitter.com/biocompare/status/1149638560158326789"/>
    <hyperlink ref="Z181" r:id="rId596" display="https://twitter.com/arlenebheed/status/1149646429318606848"/>
    <hyperlink ref="Z182" r:id="rId597" display="https://twitter.com/kenyabioinfo/status/1149664163683135494"/>
    <hyperlink ref="Z183" r:id="rId598" display="https://twitter.com/alphabiolabs/status/1146425958158802946"/>
    <hyperlink ref="Z184" r:id="rId599" display="https://twitter.com/alphabiolabs/status/1148932418168078336"/>
    <hyperlink ref="Z185" r:id="rId600" display="https://twitter.com/alphabiolabs/status/1149294807820451852"/>
    <hyperlink ref="Z186" r:id="rId601" display="https://twitter.com/alphabiolabs/status/1149687459938217984"/>
    <hyperlink ref="Z187" r:id="rId602" display="https://twitter.com/alphabiolabs/status/1146486327468273666"/>
    <hyperlink ref="Z188" r:id="rId603" display="https://twitter.com/alphabiolabs/status/1146788387698946049"/>
    <hyperlink ref="Z189" r:id="rId604" display="https://twitter.com/alphabiolabs/status/1146848726612361216"/>
    <hyperlink ref="Z190" r:id="rId605" display="https://twitter.com/alphabiolabs/status/1147211108438220800"/>
    <hyperlink ref="Z191" r:id="rId606" display="https://twitter.com/alphabiolabs/status/1147452672594927616"/>
    <hyperlink ref="Z192" r:id="rId607" display="https://twitter.com/alphabiolabs/status/1147513091128745985"/>
    <hyperlink ref="Z193" r:id="rId608" display="https://twitter.com/alphabiolabs/status/1147875465413255169"/>
    <hyperlink ref="Z194" r:id="rId609" display="https://twitter.com/alphabiolabs/status/1148298264577544197"/>
    <hyperlink ref="Z195" r:id="rId610" display="https://twitter.com/alphabiolabs/status/1148539850058084353"/>
    <hyperlink ref="Z196" r:id="rId611" display="https://twitter.com/alphabiolabs/status/1148660668482146305"/>
    <hyperlink ref="Z197" r:id="rId612" display="https://twitter.com/alphabiolabs/status/1148902238364065793"/>
    <hyperlink ref="Z198" r:id="rId613" display="https://twitter.com/alphabiolabs/status/1148962653840297990"/>
    <hyperlink ref="Z199" r:id="rId614" display="https://twitter.com/alphabiolabs/status/1149023086043422720"/>
    <hyperlink ref="Z200" r:id="rId615" display="https://twitter.com/alphabiolabs/status/1149264625285894144"/>
    <hyperlink ref="Z201" r:id="rId616" display="https://twitter.com/alphabiolabs/status/1149627020352974853"/>
    <hyperlink ref="Z202" r:id="rId617" display="https://twitter.com/original_gene/status/1148241689053716480"/>
    <hyperlink ref="Z203" r:id="rId618" display="https://twitter.com/original_gene/status/1149687467311865858"/>
    <hyperlink ref="Z204" r:id="rId619" display="https://twitter.com/marthaatccs/status/1149697494164615168"/>
    <hyperlink ref="Z205" r:id="rId620" display="https://twitter.com/tecan_talk/status/1149576151439798273"/>
    <hyperlink ref="Z206" r:id="rId621" display="https://twitter.com/tecan_talk/status/1149704495150096384"/>
    <hyperlink ref="BB10" r:id="rId622" display="https://api.twitter.com/1.1/geo/id/01fb108e6298e285.json"/>
    <hyperlink ref="BB36" r:id="rId623" display="https://api.twitter.com/1.1/geo/id/243cc16f6417a167.json"/>
    <hyperlink ref="BB46" r:id="rId624" display="https://api.twitter.com/1.1/geo/id/3b77caf94bfc81fe.json"/>
    <hyperlink ref="BB69" r:id="rId625" display="https://api.twitter.com/1.1/geo/id/178a87b8e2eaa375.json"/>
    <hyperlink ref="BB79" r:id="rId626" display="https://api.twitter.com/1.1/geo/id/35fd5bacecc4c6e5.json"/>
  </hyperlinks>
  <printOptions/>
  <pageMargins left="0.7" right="0.7" top="0.75" bottom="0.75" header="0.3" footer="0.3"/>
  <pageSetup horizontalDpi="600" verticalDpi="600" orientation="portrait" r:id="rId630"/>
  <legacyDrawing r:id="rId628"/>
  <tableParts>
    <tablePart r:id="rId62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74B5-A244-4375-8FDA-1EE2EB3DF0D8}">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3521</v>
      </c>
      <c r="B1" s="13" t="s">
        <v>3524</v>
      </c>
      <c r="C1" s="79" t="s">
        <v>3525</v>
      </c>
      <c r="D1" s="79" t="s">
        <v>3527</v>
      </c>
      <c r="E1" s="13" t="s">
        <v>3526</v>
      </c>
      <c r="F1" s="13" t="s">
        <v>3529</v>
      </c>
      <c r="G1" s="13" t="s">
        <v>3528</v>
      </c>
      <c r="H1" s="13" t="s">
        <v>3531</v>
      </c>
      <c r="I1" s="13" t="s">
        <v>3530</v>
      </c>
      <c r="J1" s="13" t="s">
        <v>3533</v>
      </c>
      <c r="K1" s="13" t="s">
        <v>3532</v>
      </c>
      <c r="L1" s="13" t="s">
        <v>3535</v>
      </c>
      <c r="M1" s="13" t="s">
        <v>3534</v>
      </c>
      <c r="N1" s="13" t="s">
        <v>3537</v>
      </c>
      <c r="O1" s="79" t="s">
        <v>3536</v>
      </c>
      <c r="P1" s="79" t="s">
        <v>3539</v>
      </c>
      <c r="Q1" s="13" t="s">
        <v>3538</v>
      </c>
      <c r="R1" s="13" t="s">
        <v>3541</v>
      </c>
      <c r="S1" s="79" t="s">
        <v>3540</v>
      </c>
      <c r="T1" s="79" t="s">
        <v>3543</v>
      </c>
      <c r="U1" s="79" t="s">
        <v>3542</v>
      </c>
      <c r="V1" s="79" t="s">
        <v>3544</v>
      </c>
    </row>
    <row r="2" spans="1:22" ht="15">
      <c r="A2" s="83" t="s">
        <v>570</v>
      </c>
      <c r="B2" s="79">
        <v>9</v>
      </c>
      <c r="C2" s="79"/>
      <c r="D2" s="79"/>
      <c r="E2" s="83" t="s">
        <v>582</v>
      </c>
      <c r="F2" s="79">
        <v>2</v>
      </c>
      <c r="G2" s="83" t="s">
        <v>570</v>
      </c>
      <c r="H2" s="79">
        <v>9</v>
      </c>
      <c r="I2" s="83" t="s">
        <v>578</v>
      </c>
      <c r="J2" s="79">
        <v>1</v>
      </c>
      <c r="K2" s="83" t="s">
        <v>595</v>
      </c>
      <c r="L2" s="79">
        <v>1</v>
      </c>
      <c r="M2" s="83" t="s">
        <v>622</v>
      </c>
      <c r="N2" s="79">
        <v>5</v>
      </c>
      <c r="O2" s="79"/>
      <c r="P2" s="79"/>
      <c r="Q2" s="83" t="s">
        <v>593</v>
      </c>
      <c r="R2" s="79">
        <v>3</v>
      </c>
      <c r="S2" s="79"/>
      <c r="T2" s="79"/>
      <c r="U2" s="79"/>
      <c r="V2" s="79"/>
    </row>
    <row r="3" spans="1:22" ht="15">
      <c r="A3" s="83" t="s">
        <v>562</v>
      </c>
      <c r="B3" s="79">
        <v>8</v>
      </c>
      <c r="C3" s="79"/>
      <c r="D3" s="79"/>
      <c r="E3" s="83" t="s">
        <v>556</v>
      </c>
      <c r="F3" s="79">
        <v>1</v>
      </c>
      <c r="G3" s="83" t="s">
        <v>562</v>
      </c>
      <c r="H3" s="79">
        <v>8</v>
      </c>
      <c r="I3" s="83" t="s">
        <v>557</v>
      </c>
      <c r="J3" s="79">
        <v>1</v>
      </c>
      <c r="K3" s="83" t="s">
        <v>596</v>
      </c>
      <c r="L3" s="79">
        <v>1</v>
      </c>
      <c r="M3" s="83" t="s">
        <v>620</v>
      </c>
      <c r="N3" s="79">
        <v>3</v>
      </c>
      <c r="O3" s="79"/>
      <c r="P3" s="79"/>
      <c r="Q3" s="83" t="s">
        <v>588</v>
      </c>
      <c r="R3" s="79">
        <v>1</v>
      </c>
      <c r="S3" s="79"/>
      <c r="T3" s="79"/>
      <c r="U3" s="79"/>
      <c r="V3" s="79"/>
    </row>
    <row r="4" spans="1:22" ht="15">
      <c r="A4" s="83" t="s">
        <v>565</v>
      </c>
      <c r="B4" s="79">
        <v>7</v>
      </c>
      <c r="C4" s="79"/>
      <c r="D4" s="79"/>
      <c r="E4" s="83" t="s">
        <v>558</v>
      </c>
      <c r="F4" s="79">
        <v>1</v>
      </c>
      <c r="G4" s="83" t="s">
        <v>565</v>
      </c>
      <c r="H4" s="79">
        <v>7</v>
      </c>
      <c r="I4" s="79"/>
      <c r="J4" s="79"/>
      <c r="K4" s="83" t="s">
        <v>594</v>
      </c>
      <c r="L4" s="79">
        <v>1</v>
      </c>
      <c r="M4" s="83" t="s">
        <v>621</v>
      </c>
      <c r="N4" s="79">
        <v>2</v>
      </c>
      <c r="O4" s="79"/>
      <c r="P4" s="79"/>
      <c r="Q4" s="79"/>
      <c r="R4" s="79"/>
      <c r="S4" s="79"/>
      <c r="T4" s="79"/>
      <c r="U4" s="79"/>
      <c r="V4" s="79"/>
    </row>
    <row r="5" spans="1:22" ht="15">
      <c r="A5" s="83" t="s">
        <v>587</v>
      </c>
      <c r="B5" s="79">
        <v>6</v>
      </c>
      <c r="C5" s="79"/>
      <c r="D5" s="79"/>
      <c r="E5" s="83" t="s">
        <v>559</v>
      </c>
      <c r="F5" s="79">
        <v>1</v>
      </c>
      <c r="G5" s="83" t="s">
        <v>587</v>
      </c>
      <c r="H5" s="79">
        <v>6</v>
      </c>
      <c r="I5" s="79"/>
      <c r="J5" s="79"/>
      <c r="K5" s="79"/>
      <c r="L5" s="79"/>
      <c r="M5" s="83" t="s">
        <v>606</v>
      </c>
      <c r="N5" s="79">
        <v>2</v>
      </c>
      <c r="O5" s="79"/>
      <c r="P5" s="79"/>
      <c r="Q5" s="79"/>
      <c r="R5" s="79"/>
      <c r="S5" s="79"/>
      <c r="T5" s="79"/>
      <c r="U5" s="79"/>
      <c r="V5" s="79"/>
    </row>
    <row r="6" spans="1:22" ht="15">
      <c r="A6" s="83" t="s">
        <v>563</v>
      </c>
      <c r="B6" s="79">
        <v>6</v>
      </c>
      <c r="C6" s="79"/>
      <c r="D6" s="79"/>
      <c r="E6" s="83" t="s">
        <v>568</v>
      </c>
      <c r="F6" s="79">
        <v>1</v>
      </c>
      <c r="G6" s="83" t="s">
        <v>563</v>
      </c>
      <c r="H6" s="79">
        <v>6</v>
      </c>
      <c r="I6" s="79"/>
      <c r="J6" s="79"/>
      <c r="K6" s="79"/>
      <c r="L6" s="79"/>
      <c r="M6" s="83" t="s">
        <v>623</v>
      </c>
      <c r="N6" s="79">
        <v>1</v>
      </c>
      <c r="O6" s="79"/>
      <c r="P6" s="79"/>
      <c r="Q6" s="79"/>
      <c r="R6" s="79"/>
      <c r="S6" s="79"/>
      <c r="T6" s="79"/>
      <c r="U6" s="79"/>
      <c r="V6" s="79"/>
    </row>
    <row r="7" spans="1:22" ht="15">
      <c r="A7" s="83" t="s">
        <v>561</v>
      </c>
      <c r="B7" s="79">
        <v>6</v>
      </c>
      <c r="C7" s="79"/>
      <c r="D7" s="79"/>
      <c r="E7" s="83" t="s">
        <v>567</v>
      </c>
      <c r="F7" s="79">
        <v>1</v>
      </c>
      <c r="G7" s="83" t="s">
        <v>561</v>
      </c>
      <c r="H7" s="79">
        <v>6</v>
      </c>
      <c r="I7" s="79"/>
      <c r="J7" s="79"/>
      <c r="K7" s="79"/>
      <c r="L7" s="79"/>
      <c r="M7" s="83" t="s">
        <v>624</v>
      </c>
      <c r="N7" s="79">
        <v>1</v>
      </c>
      <c r="O7" s="79"/>
      <c r="P7" s="79"/>
      <c r="Q7" s="79"/>
      <c r="R7" s="79"/>
      <c r="S7" s="79"/>
      <c r="T7" s="79"/>
      <c r="U7" s="79"/>
      <c r="V7" s="79"/>
    </row>
    <row r="8" spans="1:22" ht="15">
      <c r="A8" s="83" t="s">
        <v>609</v>
      </c>
      <c r="B8" s="79">
        <v>5</v>
      </c>
      <c r="C8" s="79"/>
      <c r="D8" s="79"/>
      <c r="E8" s="83" t="s">
        <v>569</v>
      </c>
      <c r="F8" s="79">
        <v>1</v>
      </c>
      <c r="G8" s="83" t="s">
        <v>3522</v>
      </c>
      <c r="H8" s="79">
        <v>5</v>
      </c>
      <c r="I8" s="79"/>
      <c r="J8" s="79"/>
      <c r="K8" s="79"/>
      <c r="L8" s="79"/>
      <c r="M8" s="83" t="s">
        <v>625</v>
      </c>
      <c r="N8" s="79">
        <v>1</v>
      </c>
      <c r="O8" s="79"/>
      <c r="P8" s="79"/>
      <c r="Q8" s="79"/>
      <c r="R8" s="79"/>
      <c r="S8" s="79"/>
      <c r="T8" s="79"/>
      <c r="U8" s="79"/>
      <c r="V8" s="79"/>
    </row>
    <row r="9" spans="1:22" ht="15">
      <c r="A9" s="83" t="s">
        <v>3522</v>
      </c>
      <c r="B9" s="79">
        <v>5</v>
      </c>
      <c r="C9" s="79"/>
      <c r="D9" s="79"/>
      <c r="E9" s="83" t="s">
        <v>572</v>
      </c>
      <c r="F9" s="79">
        <v>1</v>
      </c>
      <c r="G9" s="83" t="s">
        <v>3523</v>
      </c>
      <c r="H9" s="79">
        <v>5</v>
      </c>
      <c r="I9" s="79"/>
      <c r="J9" s="79"/>
      <c r="K9" s="79"/>
      <c r="L9" s="79"/>
      <c r="M9" s="83" t="s">
        <v>626</v>
      </c>
      <c r="N9" s="79">
        <v>1</v>
      </c>
      <c r="O9" s="79"/>
      <c r="P9" s="79"/>
      <c r="Q9" s="79"/>
      <c r="R9" s="79"/>
      <c r="S9" s="79"/>
      <c r="T9" s="79"/>
      <c r="U9" s="79"/>
      <c r="V9" s="79"/>
    </row>
    <row r="10" spans="1:22" ht="15">
      <c r="A10" s="83" t="s">
        <v>3523</v>
      </c>
      <c r="B10" s="79">
        <v>5</v>
      </c>
      <c r="C10" s="79"/>
      <c r="D10" s="79"/>
      <c r="E10" s="83" t="s">
        <v>571</v>
      </c>
      <c r="F10" s="79">
        <v>1</v>
      </c>
      <c r="G10" s="83" t="s">
        <v>564</v>
      </c>
      <c r="H10" s="79">
        <v>5</v>
      </c>
      <c r="I10" s="79"/>
      <c r="J10" s="79"/>
      <c r="K10" s="79"/>
      <c r="L10" s="79"/>
      <c r="M10" s="83" t="s">
        <v>627</v>
      </c>
      <c r="N10" s="79">
        <v>1</v>
      </c>
      <c r="O10" s="79"/>
      <c r="P10" s="79"/>
      <c r="Q10" s="79"/>
      <c r="R10" s="79"/>
      <c r="S10" s="79"/>
      <c r="T10" s="79"/>
      <c r="U10" s="79"/>
      <c r="V10" s="79"/>
    </row>
    <row r="11" spans="1:22" ht="15">
      <c r="A11" s="83" t="s">
        <v>564</v>
      </c>
      <c r="B11" s="79">
        <v>5</v>
      </c>
      <c r="C11" s="79"/>
      <c r="D11" s="79"/>
      <c r="E11" s="83" t="s">
        <v>574</v>
      </c>
      <c r="F11" s="79">
        <v>1</v>
      </c>
      <c r="G11" s="83" t="s">
        <v>609</v>
      </c>
      <c r="H11" s="79">
        <v>5</v>
      </c>
      <c r="I11" s="79"/>
      <c r="J11" s="79"/>
      <c r="K11" s="79"/>
      <c r="L11" s="79"/>
      <c r="M11" s="83" t="s">
        <v>628</v>
      </c>
      <c r="N11" s="79">
        <v>1</v>
      </c>
      <c r="O11" s="79"/>
      <c r="P11" s="79"/>
      <c r="Q11" s="79"/>
      <c r="R11" s="79"/>
      <c r="S11" s="79"/>
      <c r="T11" s="79"/>
      <c r="U11" s="79"/>
      <c r="V11" s="79"/>
    </row>
    <row r="14" spans="1:22" ht="15" customHeight="1">
      <c r="A14" s="13" t="s">
        <v>3555</v>
      </c>
      <c r="B14" s="13" t="s">
        <v>3524</v>
      </c>
      <c r="C14" s="79" t="s">
        <v>3556</v>
      </c>
      <c r="D14" s="79" t="s">
        <v>3527</v>
      </c>
      <c r="E14" s="13" t="s">
        <v>3557</v>
      </c>
      <c r="F14" s="13" t="s">
        <v>3529</v>
      </c>
      <c r="G14" s="13" t="s">
        <v>3558</v>
      </c>
      <c r="H14" s="13" t="s">
        <v>3531</v>
      </c>
      <c r="I14" s="13" t="s">
        <v>3559</v>
      </c>
      <c r="J14" s="13" t="s">
        <v>3533</v>
      </c>
      <c r="K14" s="13" t="s">
        <v>3560</v>
      </c>
      <c r="L14" s="13" t="s">
        <v>3535</v>
      </c>
      <c r="M14" s="13" t="s">
        <v>3561</v>
      </c>
      <c r="N14" s="13" t="s">
        <v>3537</v>
      </c>
      <c r="O14" s="79" t="s">
        <v>3562</v>
      </c>
      <c r="P14" s="79" t="s">
        <v>3539</v>
      </c>
      <c r="Q14" s="13" t="s">
        <v>3563</v>
      </c>
      <c r="R14" s="13" t="s">
        <v>3541</v>
      </c>
      <c r="S14" s="79" t="s">
        <v>3564</v>
      </c>
      <c r="T14" s="79" t="s">
        <v>3543</v>
      </c>
      <c r="U14" s="79" t="s">
        <v>3565</v>
      </c>
      <c r="V14" s="79" t="s">
        <v>3544</v>
      </c>
    </row>
    <row r="15" spans="1:22" ht="15">
      <c r="A15" s="79" t="s">
        <v>647</v>
      </c>
      <c r="B15" s="79">
        <v>29</v>
      </c>
      <c r="C15" s="79"/>
      <c r="D15" s="79"/>
      <c r="E15" s="79" t="s">
        <v>647</v>
      </c>
      <c r="F15" s="79">
        <v>5</v>
      </c>
      <c r="G15" s="79" t="s">
        <v>668</v>
      </c>
      <c r="H15" s="79">
        <v>14</v>
      </c>
      <c r="I15" s="79" t="s">
        <v>649</v>
      </c>
      <c r="J15" s="79">
        <v>1</v>
      </c>
      <c r="K15" s="79" t="s">
        <v>634</v>
      </c>
      <c r="L15" s="79">
        <v>3</v>
      </c>
      <c r="M15" s="79" t="s">
        <v>647</v>
      </c>
      <c r="N15" s="79">
        <v>19</v>
      </c>
      <c r="O15" s="79"/>
      <c r="P15" s="79"/>
      <c r="Q15" s="79" t="s">
        <v>657</v>
      </c>
      <c r="R15" s="79">
        <v>4</v>
      </c>
      <c r="S15" s="79"/>
      <c r="T15" s="79"/>
      <c r="U15" s="79"/>
      <c r="V15" s="79"/>
    </row>
    <row r="16" spans="1:22" ht="15">
      <c r="A16" s="79" t="s">
        <v>668</v>
      </c>
      <c r="B16" s="79">
        <v>14</v>
      </c>
      <c r="C16" s="79"/>
      <c r="D16" s="79"/>
      <c r="E16" s="79" t="s">
        <v>636</v>
      </c>
      <c r="F16" s="79">
        <v>4</v>
      </c>
      <c r="G16" s="79" t="s">
        <v>646</v>
      </c>
      <c r="H16" s="79">
        <v>9</v>
      </c>
      <c r="I16" s="79" t="s">
        <v>635</v>
      </c>
      <c r="J16" s="79">
        <v>1</v>
      </c>
      <c r="K16" s="79"/>
      <c r="L16" s="79"/>
      <c r="M16" s="79" t="s">
        <v>664</v>
      </c>
      <c r="N16" s="79">
        <v>1</v>
      </c>
      <c r="O16" s="79"/>
      <c r="P16" s="79"/>
      <c r="Q16" s="79"/>
      <c r="R16" s="79"/>
      <c r="S16" s="79"/>
      <c r="T16" s="79"/>
      <c r="U16" s="79"/>
      <c r="V16" s="79"/>
    </row>
    <row r="17" spans="1:22" ht="15">
      <c r="A17" s="79" t="s">
        <v>646</v>
      </c>
      <c r="B17" s="79">
        <v>9</v>
      </c>
      <c r="C17" s="79"/>
      <c r="D17" s="79"/>
      <c r="E17" s="79" t="s">
        <v>634</v>
      </c>
      <c r="F17" s="79">
        <v>3</v>
      </c>
      <c r="G17" s="79" t="s">
        <v>639</v>
      </c>
      <c r="H17" s="79">
        <v>8</v>
      </c>
      <c r="I17" s="79"/>
      <c r="J17" s="79"/>
      <c r="K17" s="79"/>
      <c r="L17" s="79"/>
      <c r="M17" s="79"/>
      <c r="N17" s="79"/>
      <c r="O17" s="79"/>
      <c r="P17" s="79"/>
      <c r="Q17" s="79"/>
      <c r="R17" s="79"/>
      <c r="S17" s="79"/>
      <c r="T17" s="79"/>
      <c r="U17" s="79"/>
      <c r="V17" s="79"/>
    </row>
    <row r="18" spans="1:22" ht="15">
      <c r="A18" s="79" t="s">
        <v>634</v>
      </c>
      <c r="B18" s="79">
        <v>8</v>
      </c>
      <c r="C18" s="79"/>
      <c r="D18" s="79"/>
      <c r="E18" s="79" t="s">
        <v>644</v>
      </c>
      <c r="F18" s="79">
        <v>2</v>
      </c>
      <c r="G18" s="79" t="s">
        <v>642</v>
      </c>
      <c r="H18" s="79">
        <v>7</v>
      </c>
      <c r="I18" s="79"/>
      <c r="J18" s="79"/>
      <c r="K18" s="79"/>
      <c r="L18" s="79"/>
      <c r="M18" s="79"/>
      <c r="N18" s="79"/>
      <c r="O18" s="79"/>
      <c r="P18" s="79"/>
      <c r="Q18" s="79"/>
      <c r="R18" s="79"/>
      <c r="S18" s="79"/>
      <c r="T18" s="79"/>
      <c r="U18" s="79"/>
      <c r="V18" s="79"/>
    </row>
    <row r="19" spans="1:22" ht="15">
      <c r="A19" s="79" t="s">
        <v>639</v>
      </c>
      <c r="B19" s="79">
        <v>8</v>
      </c>
      <c r="C19" s="79"/>
      <c r="D19" s="79"/>
      <c r="E19" s="79" t="s">
        <v>653</v>
      </c>
      <c r="F19" s="79">
        <v>2</v>
      </c>
      <c r="G19" s="79" t="s">
        <v>656</v>
      </c>
      <c r="H19" s="79">
        <v>6</v>
      </c>
      <c r="I19" s="79"/>
      <c r="J19" s="79"/>
      <c r="K19" s="79"/>
      <c r="L19" s="79"/>
      <c r="M19" s="79"/>
      <c r="N19" s="79"/>
      <c r="O19" s="79"/>
      <c r="P19" s="79"/>
      <c r="Q19" s="79"/>
      <c r="R19" s="79"/>
      <c r="S19" s="79"/>
      <c r="T19" s="79"/>
      <c r="U19" s="79"/>
      <c r="V19" s="79"/>
    </row>
    <row r="20" spans="1:22" ht="15">
      <c r="A20" s="79" t="s">
        <v>640</v>
      </c>
      <c r="B20" s="79">
        <v>7</v>
      </c>
      <c r="C20" s="79"/>
      <c r="D20" s="79"/>
      <c r="E20" s="79" t="s">
        <v>655</v>
      </c>
      <c r="F20" s="79">
        <v>2</v>
      </c>
      <c r="G20" s="79" t="s">
        <v>640</v>
      </c>
      <c r="H20" s="79">
        <v>6</v>
      </c>
      <c r="I20" s="79"/>
      <c r="J20" s="79"/>
      <c r="K20" s="79"/>
      <c r="L20" s="79"/>
      <c r="M20" s="79"/>
      <c r="N20" s="79"/>
      <c r="O20" s="79"/>
      <c r="P20" s="79"/>
      <c r="Q20" s="79"/>
      <c r="R20" s="79"/>
      <c r="S20" s="79"/>
      <c r="T20" s="79"/>
      <c r="U20" s="79"/>
      <c r="V20" s="79"/>
    </row>
    <row r="21" spans="1:22" ht="15">
      <c r="A21" s="79" t="s">
        <v>642</v>
      </c>
      <c r="B21" s="79">
        <v>7</v>
      </c>
      <c r="C21" s="79"/>
      <c r="D21" s="79"/>
      <c r="E21" s="79" t="s">
        <v>645</v>
      </c>
      <c r="F21" s="79">
        <v>1</v>
      </c>
      <c r="G21" s="79" t="s">
        <v>638</v>
      </c>
      <c r="H21" s="79">
        <v>6</v>
      </c>
      <c r="I21" s="79"/>
      <c r="J21" s="79"/>
      <c r="K21" s="79"/>
      <c r="L21" s="79"/>
      <c r="M21" s="79"/>
      <c r="N21" s="79"/>
      <c r="O21" s="79"/>
      <c r="P21" s="79"/>
      <c r="Q21" s="79"/>
      <c r="R21" s="79"/>
      <c r="S21" s="79"/>
      <c r="T21" s="79"/>
      <c r="U21" s="79"/>
      <c r="V21" s="79"/>
    </row>
    <row r="22" spans="1:22" ht="15">
      <c r="A22" s="79" t="s">
        <v>656</v>
      </c>
      <c r="B22" s="79">
        <v>6</v>
      </c>
      <c r="C22" s="79"/>
      <c r="D22" s="79"/>
      <c r="E22" s="79" t="s">
        <v>651</v>
      </c>
      <c r="F22" s="79">
        <v>1</v>
      </c>
      <c r="G22" s="79" t="s">
        <v>641</v>
      </c>
      <c r="H22" s="79">
        <v>5</v>
      </c>
      <c r="I22" s="79"/>
      <c r="J22" s="79"/>
      <c r="K22" s="79"/>
      <c r="L22" s="79"/>
      <c r="M22" s="79"/>
      <c r="N22" s="79"/>
      <c r="O22" s="79"/>
      <c r="P22" s="79"/>
      <c r="Q22" s="79"/>
      <c r="R22" s="79"/>
      <c r="S22" s="79"/>
      <c r="T22" s="79"/>
      <c r="U22" s="79"/>
      <c r="V22" s="79"/>
    </row>
    <row r="23" spans="1:22" ht="15">
      <c r="A23" s="79" t="s">
        <v>638</v>
      </c>
      <c r="B23" s="79">
        <v>6</v>
      </c>
      <c r="C23" s="79"/>
      <c r="D23" s="79"/>
      <c r="E23" s="79" t="s">
        <v>652</v>
      </c>
      <c r="F23" s="79">
        <v>1</v>
      </c>
      <c r="G23" s="79" t="s">
        <v>666</v>
      </c>
      <c r="H23" s="79">
        <v>5</v>
      </c>
      <c r="I23" s="79"/>
      <c r="J23" s="79"/>
      <c r="K23" s="79"/>
      <c r="L23" s="79"/>
      <c r="M23" s="79"/>
      <c r="N23" s="79"/>
      <c r="O23" s="79"/>
      <c r="P23" s="79"/>
      <c r="Q23" s="79"/>
      <c r="R23" s="79"/>
      <c r="S23" s="79"/>
      <c r="T23" s="79"/>
      <c r="U23" s="79"/>
      <c r="V23" s="79"/>
    </row>
    <row r="24" spans="1:22" ht="15">
      <c r="A24" s="79" t="s">
        <v>666</v>
      </c>
      <c r="B24" s="79">
        <v>5</v>
      </c>
      <c r="C24" s="79"/>
      <c r="D24" s="79"/>
      <c r="E24" s="79" t="s">
        <v>658</v>
      </c>
      <c r="F24" s="79">
        <v>1</v>
      </c>
      <c r="G24" s="79" t="s">
        <v>665</v>
      </c>
      <c r="H24" s="79">
        <v>4</v>
      </c>
      <c r="I24" s="79"/>
      <c r="J24" s="79"/>
      <c r="K24" s="79"/>
      <c r="L24" s="79"/>
      <c r="M24" s="79"/>
      <c r="N24" s="79"/>
      <c r="O24" s="79"/>
      <c r="P24" s="79"/>
      <c r="Q24" s="79"/>
      <c r="R24" s="79"/>
      <c r="S24" s="79"/>
      <c r="T24" s="79"/>
      <c r="U24" s="79"/>
      <c r="V24" s="79"/>
    </row>
    <row r="27" spans="1:22" ht="15" customHeight="1">
      <c r="A27" s="13" t="s">
        <v>3573</v>
      </c>
      <c r="B27" s="13" t="s">
        <v>3524</v>
      </c>
      <c r="C27" s="13" t="s">
        <v>3580</v>
      </c>
      <c r="D27" s="13" t="s">
        <v>3527</v>
      </c>
      <c r="E27" s="13" t="s">
        <v>3581</v>
      </c>
      <c r="F27" s="13" t="s">
        <v>3529</v>
      </c>
      <c r="G27" s="13" t="s">
        <v>3588</v>
      </c>
      <c r="H27" s="13" t="s">
        <v>3531</v>
      </c>
      <c r="I27" s="13" t="s">
        <v>3591</v>
      </c>
      <c r="J27" s="13" t="s">
        <v>3533</v>
      </c>
      <c r="K27" s="13" t="s">
        <v>3593</v>
      </c>
      <c r="L27" s="13" t="s">
        <v>3535</v>
      </c>
      <c r="M27" s="13" t="s">
        <v>3603</v>
      </c>
      <c r="N27" s="13" t="s">
        <v>3537</v>
      </c>
      <c r="O27" s="13" t="s">
        <v>3608</v>
      </c>
      <c r="P27" s="13" t="s">
        <v>3539</v>
      </c>
      <c r="Q27" s="13" t="s">
        <v>3610</v>
      </c>
      <c r="R27" s="13" t="s">
        <v>3541</v>
      </c>
      <c r="S27" s="13" t="s">
        <v>3620</v>
      </c>
      <c r="T27" s="13" t="s">
        <v>3543</v>
      </c>
      <c r="U27" s="13" t="s">
        <v>3622</v>
      </c>
      <c r="V27" s="13" t="s">
        <v>3544</v>
      </c>
    </row>
    <row r="28" spans="1:22" ht="15">
      <c r="A28" s="79" t="s">
        <v>701</v>
      </c>
      <c r="B28" s="79">
        <v>160</v>
      </c>
      <c r="C28" s="79" t="s">
        <v>701</v>
      </c>
      <c r="D28" s="79">
        <v>1</v>
      </c>
      <c r="E28" s="79" t="s">
        <v>701</v>
      </c>
      <c r="F28" s="79">
        <v>37</v>
      </c>
      <c r="G28" s="79" t="s">
        <v>2988</v>
      </c>
      <c r="H28" s="79">
        <v>53</v>
      </c>
      <c r="I28" s="79" t="s">
        <v>683</v>
      </c>
      <c r="J28" s="79">
        <v>3</v>
      </c>
      <c r="K28" s="79" t="s">
        <v>3594</v>
      </c>
      <c r="L28" s="79">
        <v>4</v>
      </c>
      <c r="M28" s="79" t="s">
        <v>701</v>
      </c>
      <c r="N28" s="79">
        <v>21</v>
      </c>
      <c r="O28" s="79" t="s">
        <v>701</v>
      </c>
      <c r="P28" s="79">
        <v>1</v>
      </c>
      <c r="Q28" s="79" t="s">
        <v>3611</v>
      </c>
      <c r="R28" s="79">
        <v>3</v>
      </c>
      <c r="S28" s="79" t="s">
        <v>3621</v>
      </c>
      <c r="T28" s="79">
        <v>5</v>
      </c>
      <c r="U28" s="79" t="s">
        <v>701</v>
      </c>
      <c r="V28" s="79">
        <v>4</v>
      </c>
    </row>
    <row r="29" spans="1:22" ht="15">
      <c r="A29" s="79" t="s">
        <v>2988</v>
      </c>
      <c r="B29" s="79">
        <v>84</v>
      </c>
      <c r="C29" s="79"/>
      <c r="D29" s="79"/>
      <c r="E29" s="79" t="s">
        <v>2988</v>
      </c>
      <c r="F29" s="79">
        <v>13</v>
      </c>
      <c r="G29" s="79" t="s">
        <v>701</v>
      </c>
      <c r="H29" s="79">
        <v>48</v>
      </c>
      <c r="I29" s="79" t="s">
        <v>3592</v>
      </c>
      <c r="J29" s="79">
        <v>2</v>
      </c>
      <c r="K29" s="79" t="s">
        <v>3595</v>
      </c>
      <c r="L29" s="79">
        <v>4</v>
      </c>
      <c r="M29" s="79" t="s">
        <v>3060</v>
      </c>
      <c r="N29" s="79">
        <v>9</v>
      </c>
      <c r="O29" s="79" t="s">
        <v>3609</v>
      </c>
      <c r="P29" s="79">
        <v>1</v>
      </c>
      <c r="Q29" s="79" t="s">
        <v>3612</v>
      </c>
      <c r="R29" s="79">
        <v>3</v>
      </c>
      <c r="S29" s="79" t="s">
        <v>315</v>
      </c>
      <c r="T29" s="79">
        <v>5</v>
      </c>
      <c r="U29" s="79" t="s">
        <v>3623</v>
      </c>
      <c r="V29" s="79">
        <v>4</v>
      </c>
    </row>
    <row r="30" spans="1:22" ht="15">
      <c r="A30" s="79" t="s">
        <v>3574</v>
      </c>
      <c r="B30" s="79">
        <v>45</v>
      </c>
      <c r="C30" s="79"/>
      <c r="D30" s="79"/>
      <c r="E30" s="79" t="s">
        <v>3582</v>
      </c>
      <c r="F30" s="79">
        <v>4</v>
      </c>
      <c r="G30" s="79" t="s">
        <v>3574</v>
      </c>
      <c r="H30" s="79">
        <v>36</v>
      </c>
      <c r="I30" s="79" t="s">
        <v>701</v>
      </c>
      <c r="J30" s="79">
        <v>2</v>
      </c>
      <c r="K30" s="79" t="s">
        <v>3596</v>
      </c>
      <c r="L30" s="79">
        <v>4</v>
      </c>
      <c r="M30" s="79" t="s">
        <v>3577</v>
      </c>
      <c r="N30" s="79">
        <v>9</v>
      </c>
      <c r="O30" s="79"/>
      <c r="P30" s="79"/>
      <c r="Q30" s="79" t="s">
        <v>3613</v>
      </c>
      <c r="R30" s="79">
        <v>2</v>
      </c>
      <c r="S30" s="79" t="s">
        <v>701</v>
      </c>
      <c r="T30" s="79">
        <v>5</v>
      </c>
      <c r="U30" s="79" t="s">
        <v>3624</v>
      </c>
      <c r="V30" s="79">
        <v>1</v>
      </c>
    </row>
    <row r="31" spans="1:22" ht="15">
      <c r="A31" s="79" t="s">
        <v>3060</v>
      </c>
      <c r="B31" s="79">
        <v>30</v>
      </c>
      <c r="C31" s="79"/>
      <c r="D31" s="79"/>
      <c r="E31" s="79" t="s">
        <v>3583</v>
      </c>
      <c r="F31" s="79">
        <v>4</v>
      </c>
      <c r="G31" s="79" t="s">
        <v>3575</v>
      </c>
      <c r="H31" s="79">
        <v>26</v>
      </c>
      <c r="I31" s="79"/>
      <c r="J31" s="79"/>
      <c r="K31" s="79" t="s">
        <v>3597</v>
      </c>
      <c r="L31" s="79">
        <v>4</v>
      </c>
      <c r="M31" s="79" t="s">
        <v>3604</v>
      </c>
      <c r="N31" s="79">
        <v>4</v>
      </c>
      <c r="O31" s="79"/>
      <c r="P31" s="79"/>
      <c r="Q31" s="79" t="s">
        <v>3614</v>
      </c>
      <c r="R31" s="79">
        <v>2</v>
      </c>
      <c r="S31" s="79"/>
      <c r="T31" s="79"/>
      <c r="U31" s="79" t="s">
        <v>3625</v>
      </c>
      <c r="V31" s="79">
        <v>1</v>
      </c>
    </row>
    <row r="32" spans="1:22" ht="15">
      <c r="A32" s="79" t="s">
        <v>3430</v>
      </c>
      <c r="B32" s="79">
        <v>27</v>
      </c>
      <c r="C32" s="79"/>
      <c r="D32" s="79"/>
      <c r="E32" s="79" t="s">
        <v>3574</v>
      </c>
      <c r="F32" s="79">
        <v>3</v>
      </c>
      <c r="G32" s="79" t="s">
        <v>3430</v>
      </c>
      <c r="H32" s="79">
        <v>26</v>
      </c>
      <c r="I32" s="79"/>
      <c r="J32" s="79"/>
      <c r="K32" s="79" t="s">
        <v>3598</v>
      </c>
      <c r="L32" s="79">
        <v>4</v>
      </c>
      <c r="M32" s="79" t="s">
        <v>2988</v>
      </c>
      <c r="N32" s="79">
        <v>4</v>
      </c>
      <c r="O32" s="79"/>
      <c r="P32" s="79"/>
      <c r="Q32" s="79" t="s">
        <v>3615</v>
      </c>
      <c r="R32" s="79">
        <v>2</v>
      </c>
      <c r="S32" s="79"/>
      <c r="T32" s="79"/>
      <c r="U32" s="79" t="s">
        <v>3626</v>
      </c>
      <c r="V32" s="79">
        <v>1</v>
      </c>
    </row>
    <row r="33" spans="1:22" ht="15">
      <c r="A33" s="79" t="s">
        <v>3575</v>
      </c>
      <c r="B33" s="79">
        <v>26</v>
      </c>
      <c r="C33" s="79"/>
      <c r="D33" s="79"/>
      <c r="E33" s="79" t="s">
        <v>3584</v>
      </c>
      <c r="F33" s="79">
        <v>3</v>
      </c>
      <c r="G33" s="79" t="s">
        <v>3578</v>
      </c>
      <c r="H33" s="79">
        <v>19</v>
      </c>
      <c r="I33" s="79"/>
      <c r="J33" s="79"/>
      <c r="K33" s="79" t="s">
        <v>3599</v>
      </c>
      <c r="L33" s="79">
        <v>4</v>
      </c>
      <c r="M33" s="79" t="s">
        <v>3574</v>
      </c>
      <c r="N33" s="79">
        <v>3</v>
      </c>
      <c r="O33" s="79"/>
      <c r="P33" s="79"/>
      <c r="Q33" s="79" t="s">
        <v>3616</v>
      </c>
      <c r="R33" s="79">
        <v>2</v>
      </c>
      <c r="S33" s="79"/>
      <c r="T33" s="79"/>
      <c r="U33" s="79"/>
      <c r="V33" s="79"/>
    </row>
    <row r="34" spans="1:22" ht="15">
      <c r="A34" s="79" t="s">
        <v>3576</v>
      </c>
      <c r="B34" s="79">
        <v>23</v>
      </c>
      <c r="C34" s="79"/>
      <c r="D34" s="79"/>
      <c r="E34" s="79" t="s">
        <v>3585</v>
      </c>
      <c r="F34" s="79">
        <v>2</v>
      </c>
      <c r="G34" s="79" t="s">
        <v>3060</v>
      </c>
      <c r="H34" s="79">
        <v>18</v>
      </c>
      <c r="I34" s="79"/>
      <c r="J34" s="79"/>
      <c r="K34" s="79" t="s">
        <v>3600</v>
      </c>
      <c r="L34" s="79">
        <v>4</v>
      </c>
      <c r="M34" s="79" t="s">
        <v>3605</v>
      </c>
      <c r="N34" s="79">
        <v>2</v>
      </c>
      <c r="O34" s="79"/>
      <c r="P34" s="79"/>
      <c r="Q34" s="79" t="s">
        <v>701</v>
      </c>
      <c r="R34" s="79">
        <v>2</v>
      </c>
      <c r="S34" s="79"/>
      <c r="T34" s="79"/>
      <c r="U34" s="79"/>
      <c r="V34" s="79"/>
    </row>
    <row r="35" spans="1:22" ht="15">
      <c r="A35" s="79" t="s">
        <v>3577</v>
      </c>
      <c r="B35" s="79">
        <v>20</v>
      </c>
      <c r="C35" s="79"/>
      <c r="D35" s="79"/>
      <c r="E35" s="79" t="s">
        <v>3586</v>
      </c>
      <c r="F35" s="79">
        <v>2</v>
      </c>
      <c r="G35" s="79" t="s">
        <v>3589</v>
      </c>
      <c r="H35" s="79">
        <v>17</v>
      </c>
      <c r="I35" s="79"/>
      <c r="J35" s="79"/>
      <c r="K35" s="79" t="s">
        <v>3601</v>
      </c>
      <c r="L35" s="79">
        <v>4</v>
      </c>
      <c r="M35" s="79" t="s">
        <v>3386</v>
      </c>
      <c r="N35" s="79">
        <v>2</v>
      </c>
      <c r="O35" s="79"/>
      <c r="P35" s="79"/>
      <c r="Q35" s="79" t="s">
        <v>3617</v>
      </c>
      <c r="R35" s="79">
        <v>2</v>
      </c>
      <c r="S35" s="79"/>
      <c r="T35" s="79"/>
      <c r="U35" s="79"/>
      <c r="V35" s="79"/>
    </row>
    <row r="36" spans="1:22" ht="15">
      <c r="A36" s="79" t="s">
        <v>3578</v>
      </c>
      <c r="B36" s="79">
        <v>20</v>
      </c>
      <c r="C36" s="79"/>
      <c r="D36" s="79"/>
      <c r="E36" s="79" t="s">
        <v>3344</v>
      </c>
      <c r="F36" s="79">
        <v>2</v>
      </c>
      <c r="G36" s="79" t="s">
        <v>3590</v>
      </c>
      <c r="H36" s="79">
        <v>17</v>
      </c>
      <c r="I36" s="79"/>
      <c r="J36" s="79"/>
      <c r="K36" s="79" t="s">
        <v>701</v>
      </c>
      <c r="L36" s="79">
        <v>3</v>
      </c>
      <c r="M36" s="79" t="s">
        <v>3606</v>
      </c>
      <c r="N36" s="79">
        <v>2</v>
      </c>
      <c r="O36" s="79"/>
      <c r="P36" s="79"/>
      <c r="Q36" s="79" t="s">
        <v>3618</v>
      </c>
      <c r="R36" s="79">
        <v>1</v>
      </c>
      <c r="S36" s="79"/>
      <c r="T36" s="79"/>
      <c r="U36" s="79"/>
      <c r="V36" s="79"/>
    </row>
    <row r="37" spans="1:22" ht="15">
      <c r="A37" s="79" t="s">
        <v>3579</v>
      </c>
      <c r="B37" s="79">
        <v>18</v>
      </c>
      <c r="C37" s="79"/>
      <c r="D37" s="79"/>
      <c r="E37" s="79" t="s">
        <v>3587</v>
      </c>
      <c r="F37" s="79">
        <v>2</v>
      </c>
      <c r="G37" s="79" t="s">
        <v>3579</v>
      </c>
      <c r="H37" s="79">
        <v>17</v>
      </c>
      <c r="I37" s="79"/>
      <c r="J37" s="79"/>
      <c r="K37" s="79" t="s">
        <v>3602</v>
      </c>
      <c r="L37" s="79">
        <v>3</v>
      </c>
      <c r="M37" s="79" t="s">
        <v>3607</v>
      </c>
      <c r="N37" s="79">
        <v>2</v>
      </c>
      <c r="O37" s="79"/>
      <c r="P37" s="79"/>
      <c r="Q37" s="79" t="s">
        <v>3619</v>
      </c>
      <c r="R37" s="79">
        <v>1</v>
      </c>
      <c r="S37" s="79"/>
      <c r="T37" s="79"/>
      <c r="U37" s="79"/>
      <c r="V37" s="79"/>
    </row>
    <row r="40" spans="1:22" ht="15" customHeight="1">
      <c r="A40" s="13" t="s">
        <v>3639</v>
      </c>
      <c r="B40" s="13" t="s">
        <v>3524</v>
      </c>
      <c r="C40" s="79" t="s">
        <v>3640</v>
      </c>
      <c r="D40" s="79" t="s">
        <v>3527</v>
      </c>
      <c r="E40" s="13" t="s">
        <v>3641</v>
      </c>
      <c r="F40" s="13" t="s">
        <v>3529</v>
      </c>
      <c r="G40" s="13" t="s">
        <v>3642</v>
      </c>
      <c r="H40" s="13" t="s">
        <v>3531</v>
      </c>
      <c r="I40" s="13" t="s">
        <v>3643</v>
      </c>
      <c r="J40" s="13" t="s">
        <v>3533</v>
      </c>
      <c r="K40" s="13" t="s">
        <v>3644</v>
      </c>
      <c r="L40" s="13" t="s">
        <v>3535</v>
      </c>
      <c r="M40" s="13" t="s">
        <v>3645</v>
      </c>
      <c r="N40" s="13" t="s">
        <v>3537</v>
      </c>
      <c r="O40" s="79" t="s">
        <v>3646</v>
      </c>
      <c r="P40" s="79" t="s">
        <v>3539</v>
      </c>
      <c r="Q40" s="13" t="s">
        <v>3647</v>
      </c>
      <c r="R40" s="13" t="s">
        <v>3541</v>
      </c>
      <c r="S40" s="13" t="s">
        <v>3648</v>
      </c>
      <c r="T40" s="13" t="s">
        <v>3543</v>
      </c>
      <c r="U40" s="13" t="s">
        <v>3649</v>
      </c>
      <c r="V40" s="13" t="s">
        <v>3544</v>
      </c>
    </row>
    <row r="41" spans="1:22" ht="15">
      <c r="A41" s="87" t="s">
        <v>2981</v>
      </c>
      <c r="B41" s="87">
        <v>110</v>
      </c>
      <c r="C41" s="87"/>
      <c r="D41" s="87"/>
      <c r="E41" s="87" t="s">
        <v>2986</v>
      </c>
      <c r="F41" s="87">
        <v>37</v>
      </c>
      <c r="G41" s="87" t="s">
        <v>2989</v>
      </c>
      <c r="H41" s="87">
        <v>76</v>
      </c>
      <c r="I41" s="87" t="s">
        <v>3060</v>
      </c>
      <c r="J41" s="87">
        <v>4</v>
      </c>
      <c r="K41" s="87" t="s">
        <v>424</v>
      </c>
      <c r="L41" s="87">
        <v>4</v>
      </c>
      <c r="M41" s="87" t="s">
        <v>2986</v>
      </c>
      <c r="N41" s="87">
        <v>22</v>
      </c>
      <c r="O41" s="87"/>
      <c r="P41" s="87"/>
      <c r="Q41" s="87" t="s">
        <v>3069</v>
      </c>
      <c r="R41" s="87">
        <v>7</v>
      </c>
      <c r="S41" s="87" t="s">
        <v>3070</v>
      </c>
      <c r="T41" s="87">
        <v>5</v>
      </c>
      <c r="U41" s="87" t="s">
        <v>3074</v>
      </c>
      <c r="V41" s="87">
        <v>4</v>
      </c>
    </row>
    <row r="42" spans="1:22" ht="15">
      <c r="A42" s="87" t="s">
        <v>2982</v>
      </c>
      <c r="B42" s="87">
        <v>132</v>
      </c>
      <c r="C42" s="87"/>
      <c r="D42" s="87"/>
      <c r="E42" s="87" t="s">
        <v>2988</v>
      </c>
      <c r="F42" s="87">
        <v>15</v>
      </c>
      <c r="G42" s="87" t="s">
        <v>2987</v>
      </c>
      <c r="H42" s="87">
        <v>76</v>
      </c>
      <c r="I42" s="87" t="s">
        <v>359</v>
      </c>
      <c r="J42" s="87">
        <v>4</v>
      </c>
      <c r="K42" s="87" t="s">
        <v>3170</v>
      </c>
      <c r="L42" s="87">
        <v>4</v>
      </c>
      <c r="M42" s="87" t="s">
        <v>3003</v>
      </c>
      <c r="N42" s="87">
        <v>17</v>
      </c>
      <c r="O42" s="87"/>
      <c r="P42" s="87"/>
      <c r="Q42" s="87" t="s">
        <v>3131</v>
      </c>
      <c r="R42" s="87">
        <v>5</v>
      </c>
      <c r="S42" s="87" t="s">
        <v>3137</v>
      </c>
      <c r="T42" s="87">
        <v>5</v>
      </c>
      <c r="U42" s="87" t="s">
        <v>3068</v>
      </c>
      <c r="V42" s="87">
        <v>4</v>
      </c>
    </row>
    <row r="43" spans="1:22" ht="15">
      <c r="A43" s="87" t="s">
        <v>2983</v>
      </c>
      <c r="B43" s="87">
        <v>0</v>
      </c>
      <c r="C43" s="87"/>
      <c r="D43" s="87"/>
      <c r="E43" s="87" t="s">
        <v>2987</v>
      </c>
      <c r="F43" s="87">
        <v>13</v>
      </c>
      <c r="G43" s="87" t="s">
        <v>2986</v>
      </c>
      <c r="H43" s="87">
        <v>76</v>
      </c>
      <c r="I43" s="87" t="s">
        <v>3189</v>
      </c>
      <c r="J43" s="87">
        <v>4</v>
      </c>
      <c r="K43" s="87" t="s">
        <v>3171</v>
      </c>
      <c r="L43" s="87">
        <v>4</v>
      </c>
      <c r="M43" s="87" t="s">
        <v>2988</v>
      </c>
      <c r="N43" s="87">
        <v>16</v>
      </c>
      <c r="O43" s="87"/>
      <c r="P43" s="87"/>
      <c r="Q43" s="87" t="s">
        <v>3132</v>
      </c>
      <c r="R43" s="87">
        <v>5</v>
      </c>
      <c r="S43" s="87" t="s">
        <v>3071</v>
      </c>
      <c r="T43" s="87">
        <v>5</v>
      </c>
      <c r="U43" s="87" t="s">
        <v>2986</v>
      </c>
      <c r="V43" s="87">
        <v>4</v>
      </c>
    </row>
    <row r="44" spans="1:22" ht="15">
      <c r="A44" s="87" t="s">
        <v>2984</v>
      </c>
      <c r="B44" s="87">
        <v>5209</v>
      </c>
      <c r="C44" s="87"/>
      <c r="D44" s="87"/>
      <c r="E44" s="87" t="s">
        <v>3001</v>
      </c>
      <c r="F44" s="87">
        <v>13</v>
      </c>
      <c r="G44" s="87" t="s">
        <v>2991</v>
      </c>
      <c r="H44" s="87">
        <v>75</v>
      </c>
      <c r="I44" s="87" t="s">
        <v>3190</v>
      </c>
      <c r="J44" s="87">
        <v>4</v>
      </c>
      <c r="K44" s="87" t="s">
        <v>3172</v>
      </c>
      <c r="L44" s="87">
        <v>4</v>
      </c>
      <c r="M44" s="87" t="s">
        <v>3009</v>
      </c>
      <c r="N44" s="87">
        <v>12</v>
      </c>
      <c r="O44" s="87"/>
      <c r="P44" s="87"/>
      <c r="Q44" s="87" t="s">
        <v>3133</v>
      </c>
      <c r="R44" s="87">
        <v>5</v>
      </c>
      <c r="S44" s="87" t="s">
        <v>3138</v>
      </c>
      <c r="T44" s="87">
        <v>5</v>
      </c>
      <c r="U44" s="87" t="s">
        <v>3028</v>
      </c>
      <c r="V44" s="87">
        <v>4</v>
      </c>
    </row>
    <row r="45" spans="1:22" ht="15">
      <c r="A45" s="87" t="s">
        <v>2985</v>
      </c>
      <c r="B45" s="87">
        <v>5451</v>
      </c>
      <c r="C45" s="87"/>
      <c r="D45" s="87"/>
      <c r="E45" s="87" t="s">
        <v>3008</v>
      </c>
      <c r="F45" s="87">
        <v>6</v>
      </c>
      <c r="G45" s="87" t="s">
        <v>2992</v>
      </c>
      <c r="H45" s="87">
        <v>73</v>
      </c>
      <c r="I45" s="87" t="s">
        <v>2986</v>
      </c>
      <c r="J45" s="87">
        <v>4</v>
      </c>
      <c r="K45" s="87" t="s">
        <v>3173</v>
      </c>
      <c r="L45" s="87">
        <v>4</v>
      </c>
      <c r="M45" s="87" t="s">
        <v>3005</v>
      </c>
      <c r="N45" s="87">
        <v>10</v>
      </c>
      <c r="O45" s="87"/>
      <c r="P45" s="87"/>
      <c r="Q45" s="87" t="s">
        <v>3134</v>
      </c>
      <c r="R45" s="87">
        <v>5</v>
      </c>
      <c r="S45" s="87" t="s">
        <v>2986</v>
      </c>
      <c r="T45" s="87">
        <v>5</v>
      </c>
      <c r="U45" s="87" t="s">
        <v>3006</v>
      </c>
      <c r="V45" s="87">
        <v>4</v>
      </c>
    </row>
    <row r="46" spans="1:22" ht="15">
      <c r="A46" s="87" t="s">
        <v>2986</v>
      </c>
      <c r="B46" s="87">
        <v>205</v>
      </c>
      <c r="C46" s="87"/>
      <c r="D46" s="87"/>
      <c r="E46" s="87" t="s">
        <v>3191</v>
      </c>
      <c r="F46" s="87">
        <v>4</v>
      </c>
      <c r="G46" s="87" t="s">
        <v>2990</v>
      </c>
      <c r="H46" s="87">
        <v>68</v>
      </c>
      <c r="I46" s="87" t="s">
        <v>3048</v>
      </c>
      <c r="J46" s="87">
        <v>2</v>
      </c>
      <c r="K46" s="87" t="s">
        <v>2986</v>
      </c>
      <c r="L46" s="87">
        <v>4</v>
      </c>
      <c r="M46" s="87" t="s">
        <v>2990</v>
      </c>
      <c r="N46" s="87">
        <v>9</v>
      </c>
      <c r="O46" s="87"/>
      <c r="P46" s="87"/>
      <c r="Q46" s="87" t="s">
        <v>2986</v>
      </c>
      <c r="R46" s="87">
        <v>5</v>
      </c>
      <c r="S46" s="87"/>
      <c r="T46" s="87"/>
      <c r="U46" s="87" t="s">
        <v>3192</v>
      </c>
      <c r="V46" s="87">
        <v>4</v>
      </c>
    </row>
    <row r="47" spans="1:22" ht="15">
      <c r="A47" s="87" t="s">
        <v>2987</v>
      </c>
      <c r="B47" s="87">
        <v>112</v>
      </c>
      <c r="C47" s="87"/>
      <c r="D47" s="87"/>
      <c r="E47" s="87" t="s">
        <v>3015</v>
      </c>
      <c r="F47" s="87">
        <v>4</v>
      </c>
      <c r="G47" s="87" t="s">
        <v>2994</v>
      </c>
      <c r="H47" s="87">
        <v>66</v>
      </c>
      <c r="I47" s="87" t="s">
        <v>3136</v>
      </c>
      <c r="J47" s="87">
        <v>2</v>
      </c>
      <c r="K47" s="87" t="s">
        <v>3174</v>
      </c>
      <c r="L47" s="87">
        <v>4</v>
      </c>
      <c r="M47" s="87" t="s">
        <v>3024</v>
      </c>
      <c r="N47" s="87">
        <v>9</v>
      </c>
      <c r="O47" s="87"/>
      <c r="P47" s="87"/>
      <c r="Q47" s="87" t="s">
        <v>3135</v>
      </c>
      <c r="R47" s="87">
        <v>5</v>
      </c>
      <c r="S47" s="87"/>
      <c r="T47" s="87"/>
      <c r="U47" s="87" t="s">
        <v>3193</v>
      </c>
      <c r="V47" s="87">
        <v>4</v>
      </c>
    </row>
    <row r="48" spans="1:22" ht="15">
      <c r="A48" s="87" t="s">
        <v>2988</v>
      </c>
      <c r="B48" s="87">
        <v>88</v>
      </c>
      <c r="C48" s="87"/>
      <c r="D48" s="87"/>
      <c r="E48" s="87" t="s">
        <v>3163</v>
      </c>
      <c r="F48" s="87">
        <v>4</v>
      </c>
      <c r="G48" s="87" t="s">
        <v>2995</v>
      </c>
      <c r="H48" s="87">
        <v>64</v>
      </c>
      <c r="I48" s="87" t="s">
        <v>3070</v>
      </c>
      <c r="J48" s="87">
        <v>2</v>
      </c>
      <c r="K48" s="87" t="s">
        <v>3175</v>
      </c>
      <c r="L48" s="87">
        <v>4</v>
      </c>
      <c r="M48" s="87" t="s">
        <v>3001</v>
      </c>
      <c r="N48" s="87">
        <v>9</v>
      </c>
      <c r="O48" s="87"/>
      <c r="P48" s="87"/>
      <c r="Q48" s="87" t="s">
        <v>3251</v>
      </c>
      <c r="R48" s="87">
        <v>3</v>
      </c>
      <c r="S48" s="87"/>
      <c r="T48" s="87"/>
      <c r="U48" s="87" t="s">
        <v>3129</v>
      </c>
      <c r="V48" s="87">
        <v>4</v>
      </c>
    </row>
    <row r="49" spans="1:22" ht="15">
      <c r="A49" s="87" t="s">
        <v>2989</v>
      </c>
      <c r="B49" s="87">
        <v>85</v>
      </c>
      <c r="C49" s="87"/>
      <c r="D49" s="87"/>
      <c r="E49" s="87" t="s">
        <v>3059</v>
      </c>
      <c r="F49" s="87">
        <v>4</v>
      </c>
      <c r="G49" s="87" t="s">
        <v>2993</v>
      </c>
      <c r="H49" s="87">
        <v>62</v>
      </c>
      <c r="I49" s="87" t="s">
        <v>3188</v>
      </c>
      <c r="J49" s="87">
        <v>2</v>
      </c>
      <c r="K49" s="87" t="s">
        <v>3176</v>
      </c>
      <c r="L49" s="87">
        <v>4</v>
      </c>
      <c r="M49" s="87" t="s">
        <v>3047</v>
      </c>
      <c r="N49" s="87">
        <v>6</v>
      </c>
      <c r="O49" s="87"/>
      <c r="P49" s="87"/>
      <c r="Q49" s="87" t="s">
        <v>3252</v>
      </c>
      <c r="R49" s="87">
        <v>3</v>
      </c>
      <c r="S49" s="87"/>
      <c r="T49" s="87"/>
      <c r="U49" s="87" t="s">
        <v>3194</v>
      </c>
      <c r="V49" s="87">
        <v>4</v>
      </c>
    </row>
    <row r="50" spans="1:22" ht="15">
      <c r="A50" s="87" t="s">
        <v>2990</v>
      </c>
      <c r="B50" s="87">
        <v>80</v>
      </c>
      <c r="C50" s="87"/>
      <c r="D50" s="87"/>
      <c r="E50" s="87" t="s">
        <v>3003</v>
      </c>
      <c r="F50" s="87">
        <v>4</v>
      </c>
      <c r="G50" s="87" t="s">
        <v>2997</v>
      </c>
      <c r="H50" s="87">
        <v>56</v>
      </c>
      <c r="I50" s="87" t="s">
        <v>3427</v>
      </c>
      <c r="J50" s="87">
        <v>2</v>
      </c>
      <c r="K50" s="87" t="s">
        <v>3108</v>
      </c>
      <c r="L50" s="87">
        <v>4</v>
      </c>
      <c r="M50" s="87" t="s">
        <v>3046</v>
      </c>
      <c r="N50" s="87">
        <v>5</v>
      </c>
      <c r="O50" s="87"/>
      <c r="P50" s="87"/>
      <c r="Q50" s="87" t="s">
        <v>1574</v>
      </c>
      <c r="R50" s="87">
        <v>3</v>
      </c>
      <c r="S50" s="87"/>
      <c r="T50" s="87"/>
      <c r="U50" s="87" t="s">
        <v>3128</v>
      </c>
      <c r="V50" s="87">
        <v>4</v>
      </c>
    </row>
    <row r="53" spans="1:22" ht="15" customHeight="1">
      <c r="A53" s="13" t="s">
        <v>3672</v>
      </c>
      <c r="B53" s="13" t="s">
        <v>3524</v>
      </c>
      <c r="C53" s="79" t="s">
        <v>3683</v>
      </c>
      <c r="D53" s="79" t="s">
        <v>3527</v>
      </c>
      <c r="E53" s="13" t="s">
        <v>3684</v>
      </c>
      <c r="F53" s="13" t="s">
        <v>3529</v>
      </c>
      <c r="G53" s="13" t="s">
        <v>3694</v>
      </c>
      <c r="H53" s="13" t="s">
        <v>3531</v>
      </c>
      <c r="I53" s="13" t="s">
        <v>3695</v>
      </c>
      <c r="J53" s="13" t="s">
        <v>3533</v>
      </c>
      <c r="K53" s="13" t="s">
        <v>3706</v>
      </c>
      <c r="L53" s="13" t="s">
        <v>3535</v>
      </c>
      <c r="M53" s="13" t="s">
        <v>3717</v>
      </c>
      <c r="N53" s="13" t="s">
        <v>3537</v>
      </c>
      <c r="O53" s="79" t="s">
        <v>3726</v>
      </c>
      <c r="P53" s="79" t="s">
        <v>3539</v>
      </c>
      <c r="Q53" s="13" t="s">
        <v>3727</v>
      </c>
      <c r="R53" s="13" t="s">
        <v>3541</v>
      </c>
      <c r="S53" s="13" t="s">
        <v>3738</v>
      </c>
      <c r="T53" s="13" t="s">
        <v>3543</v>
      </c>
      <c r="U53" s="13" t="s">
        <v>3743</v>
      </c>
      <c r="V53" s="13" t="s">
        <v>3544</v>
      </c>
    </row>
    <row r="54" spans="1:22" ht="15">
      <c r="A54" s="87" t="s">
        <v>3673</v>
      </c>
      <c r="B54" s="87">
        <v>86</v>
      </c>
      <c r="C54" s="87"/>
      <c r="D54" s="87"/>
      <c r="E54" s="87" t="s">
        <v>3685</v>
      </c>
      <c r="F54" s="87">
        <v>5</v>
      </c>
      <c r="G54" s="87" t="s">
        <v>3674</v>
      </c>
      <c r="H54" s="87">
        <v>74</v>
      </c>
      <c r="I54" s="87" t="s">
        <v>3696</v>
      </c>
      <c r="J54" s="87">
        <v>2</v>
      </c>
      <c r="K54" s="87" t="s">
        <v>3707</v>
      </c>
      <c r="L54" s="87">
        <v>4</v>
      </c>
      <c r="M54" s="87" t="s">
        <v>3686</v>
      </c>
      <c r="N54" s="87">
        <v>6</v>
      </c>
      <c r="O54" s="87"/>
      <c r="P54" s="87"/>
      <c r="Q54" s="87" t="s">
        <v>3728</v>
      </c>
      <c r="R54" s="87">
        <v>5</v>
      </c>
      <c r="S54" s="87" t="s">
        <v>3739</v>
      </c>
      <c r="T54" s="87">
        <v>5</v>
      </c>
      <c r="U54" s="87" t="s">
        <v>3744</v>
      </c>
      <c r="V54" s="87">
        <v>4</v>
      </c>
    </row>
    <row r="55" spans="1:22" ht="15">
      <c r="A55" s="87" t="s">
        <v>3674</v>
      </c>
      <c r="B55" s="87">
        <v>82</v>
      </c>
      <c r="C55" s="87"/>
      <c r="D55" s="87"/>
      <c r="E55" s="87" t="s">
        <v>3673</v>
      </c>
      <c r="F55" s="87">
        <v>4</v>
      </c>
      <c r="G55" s="87" t="s">
        <v>3673</v>
      </c>
      <c r="H55" s="87">
        <v>70</v>
      </c>
      <c r="I55" s="87" t="s">
        <v>3697</v>
      </c>
      <c r="J55" s="87">
        <v>2</v>
      </c>
      <c r="K55" s="87" t="s">
        <v>3708</v>
      </c>
      <c r="L55" s="87">
        <v>4</v>
      </c>
      <c r="M55" s="87" t="s">
        <v>3718</v>
      </c>
      <c r="N55" s="87">
        <v>6</v>
      </c>
      <c r="O55" s="87"/>
      <c r="P55" s="87"/>
      <c r="Q55" s="87" t="s">
        <v>3729</v>
      </c>
      <c r="R55" s="87">
        <v>5</v>
      </c>
      <c r="S55" s="87" t="s">
        <v>3740</v>
      </c>
      <c r="T55" s="87">
        <v>5</v>
      </c>
      <c r="U55" s="87" t="s">
        <v>3745</v>
      </c>
      <c r="V55" s="87">
        <v>4</v>
      </c>
    </row>
    <row r="56" spans="1:22" ht="15">
      <c r="A56" s="87" t="s">
        <v>3675</v>
      </c>
      <c r="B56" s="87">
        <v>64</v>
      </c>
      <c r="C56" s="87"/>
      <c r="D56" s="87"/>
      <c r="E56" s="87" t="s">
        <v>3686</v>
      </c>
      <c r="F56" s="87">
        <v>3</v>
      </c>
      <c r="G56" s="87" t="s">
        <v>3675</v>
      </c>
      <c r="H56" s="87">
        <v>64</v>
      </c>
      <c r="I56" s="87" t="s">
        <v>3698</v>
      </c>
      <c r="J56" s="87">
        <v>2</v>
      </c>
      <c r="K56" s="87" t="s">
        <v>3709</v>
      </c>
      <c r="L56" s="87">
        <v>4</v>
      </c>
      <c r="M56" s="87" t="s">
        <v>3719</v>
      </c>
      <c r="N56" s="87">
        <v>6</v>
      </c>
      <c r="O56" s="87"/>
      <c r="P56" s="87"/>
      <c r="Q56" s="87" t="s">
        <v>3730</v>
      </c>
      <c r="R56" s="87">
        <v>5</v>
      </c>
      <c r="S56" s="87" t="s">
        <v>3741</v>
      </c>
      <c r="T56" s="87">
        <v>5</v>
      </c>
      <c r="U56" s="87" t="s">
        <v>3746</v>
      </c>
      <c r="V56" s="87">
        <v>4</v>
      </c>
    </row>
    <row r="57" spans="1:22" ht="15">
      <c r="A57" s="87" t="s">
        <v>3676</v>
      </c>
      <c r="B57" s="87">
        <v>64</v>
      </c>
      <c r="C57" s="87"/>
      <c r="D57" s="87"/>
      <c r="E57" s="87" t="s">
        <v>3687</v>
      </c>
      <c r="F57" s="87">
        <v>2</v>
      </c>
      <c r="G57" s="87" t="s">
        <v>3676</v>
      </c>
      <c r="H57" s="87">
        <v>64</v>
      </c>
      <c r="I57" s="87" t="s">
        <v>3699</v>
      </c>
      <c r="J57" s="87">
        <v>2</v>
      </c>
      <c r="K57" s="87" t="s">
        <v>3710</v>
      </c>
      <c r="L57" s="87">
        <v>4</v>
      </c>
      <c r="M57" s="87" t="s">
        <v>3720</v>
      </c>
      <c r="N57" s="87">
        <v>5</v>
      </c>
      <c r="O57" s="87"/>
      <c r="P57" s="87"/>
      <c r="Q57" s="87" t="s">
        <v>3731</v>
      </c>
      <c r="R57" s="87">
        <v>3</v>
      </c>
      <c r="S57" s="87" t="s">
        <v>3742</v>
      </c>
      <c r="T57" s="87">
        <v>5</v>
      </c>
      <c r="U57" s="87" t="s">
        <v>3747</v>
      </c>
      <c r="V57" s="87">
        <v>4</v>
      </c>
    </row>
    <row r="58" spans="1:22" ht="15">
      <c r="A58" s="87" t="s">
        <v>3677</v>
      </c>
      <c r="B58" s="87">
        <v>64</v>
      </c>
      <c r="C58" s="87"/>
      <c r="D58" s="87"/>
      <c r="E58" s="87" t="s">
        <v>3688</v>
      </c>
      <c r="F58" s="87">
        <v>2</v>
      </c>
      <c r="G58" s="87" t="s">
        <v>3677</v>
      </c>
      <c r="H58" s="87">
        <v>64</v>
      </c>
      <c r="I58" s="87" t="s">
        <v>3700</v>
      </c>
      <c r="J58" s="87">
        <v>2</v>
      </c>
      <c r="K58" s="87" t="s">
        <v>3711</v>
      </c>
      <c r="L58" s="87">
        <v>4</v>
      </c>
      <c r="M58" s="87" t="s">
        <v>3685</v>
      </c>
      <c r="N58" s="87">
        <v>5</v>
      </c>
      <c r="O58" s="87"/>
      <c r="P58" s="87"/>
      <c r="Q58" s="87" t="s">
        <v>3732</v>
      </c>
      <c r="R58" s="87">
        <v>3</v>
      </c>
      <c r="S58" s="87"/>
      <c r="T58" s="87"/>
      <c r="U58" s="87" t="s">
        <v>3748</v>
      </c>
      <c r="V58" s="87">
        <v>4</v>
      </c>
    </row>
    <row r="59" spans="1:22" ht="15">
      <c r="A59" s="87" t="s">
        <v>3678</v>
      </c>
      <c r="B59" s="87">
        <v>62</v>
      </c>
      <c r="C59" s="87"/>
      <c r="D59" s="87"/>
      <c r="E59" s="87" t="s">
        <v>3689</v>
      </c>
      <c r="F59" s="87">
        <v>2</v>
      </c>
      <c r="G59" s="87" t="s">
        <v>3678</v>
      </c>
      <c r="H59" s="87">
        <v>62</v>
      </c>
      <c r="I59" s="87" t="s">
        <v>3701</v>
      </c>
      <c r="J59" s="87">
        <v>2</v>
      </c>
      <c r="K59" s="87" t="s">
        <v>3712</v>
      </c>
      <c r="L59" s="87">
        <v>4</v>
      </c>
      <c r="M59" s="87" t="s">
        <v>3721</v>
      </c>
      <c r="N59" s="87">
        <v>4</v>
      </c>
      <c r="O59" s="87"/>
      <c r="P59" s="87"/>
      <c r="Q59" s="87" t="s">
        <v>3733</v>
      </c>
      <c r="R59" s="87">
        <v>3</v>
      </c>
      <c r="S59" s="87"/>
      <c r="T59" s="87"/>
      <c r="U59" s="87" t="s">
        <v>3749</v>
      </c>
      <c r="V59" s="87">
        <v>4</v>
      </c>
    </row>
    <row r="60" spans="1:22" ht="15">
      <c r="A60" s="87" t="s">
        <v>3679</v>
      </c>
      <c r="B60" s="87">
        <v>62</v>
      </c>
      <c r="C60" s="87"/>
      <c r="D60" s="87"/>
      <c r="E60" s="87" t="s">
        <v>3690</v>
      </c>
      <c r="F60" s="87">
        <v>2</v>
      </c>
      <c r="G60" s="87" t="s">
        <v>3679</v>
      </c>
      <c r="H60" s="87">
        <v>62</v>
      </c>
      <c r="I60" s="87" t="s">
        <v>3702</v>
      </c>
      <c r="J60" s="87">
        <v>2</v>
      </c>
      <c r="K60" s="87" t="s">
        <v>3713</v>
      </c>
      <c r="L60" s="87">
        <v>4</v>
      </c>
      <c r="M60" s="87" t="s">
        <v>3722</v>
      </c>
      <c r="N60" s="87">
        <v>3</v>
      </c>
      <c r="O60" s="87"/>
      <c r="P60" s="87"/>
      <c r="Q60" s="87" t="s">
        <v>3734</v>
      </c>
      <c r="R60" s="87">
        <v>3</v>
      </c>
      <c r="S60" s="87"/>
      <c r="T60" s="87"/>
      <c r="U60" s="87" t="s">
        <v>3750</v>
      </c>
      <c r="V60" s="87">
        <v>4</v>
      </c>
    </row>
    <row r="61" spans="1:22" ht="15">
      <c r="A61" s="87" t="s">
        <v>3680</v>
      </c>
      <c r="B61" s="87">
        <v>56</v>
      </c>
      <c r="C61" s="87"/>
      <c r="D61" s="87"/>
      <c r="E61" s="87" t="s">
        <v>3691</v>
      </c>
      <c r="F61" s="87">
        <v>2</v>
      </c>
      <c r="G61" s="87" t="s">
        <v>3680</v>
      </c>
      <c r="H61" s="87">
        <v>56</v>
      </c>
      <c r="I61" s="87" t="s">
        <v>3703</v>
      </c>
      <c r="J61" s="87">
        <v>2</v>
      </c>
      <c r="K61" s="87" t="s">
        <v>3714</v>
      </c>
      <c r="L61" s="87">
        <v>3</v>
      </c>
      <c r="M61" s="87" t="s">
        <v>3723</v>
      </c>
      <c r="N61" s="87">
        <v>3</v>
      </c>
      <c r="O61" s="87"/>
      <c r="P61" s="87"/>
      <c r="Q61" s="87" t="s">
        <v>3735</v>
      </c>
      <c r="R61" s="87">
        <v>3</v>
      </c>
      <c r="S61" s="87"/>
      <c r="T61" s="87"/>
      <c r="U61" s="87" t="s">
        <v>3751</v>
      </c>
      <c r="V61" s="87">
        <v>4</v>
      </c>
    </row>
    <row r="62" spans="1:22" ht="15">
      <c r="A62" s="87" t="s">
        <v>3681</v>
      </c>
      <c r="B62" s="87">
        <v>56</v>
      </c>
      <c r="C62" s="87"/>
      <c r="D62" s="87"/>
      <c r="E62" s="87" t="s">
        <v>3692</v>
      </c>
      <c r="F62" s="87">
        <v>2</v>
      </c>
      <c r="G62" s="87" t="s">
        <v>3681</v>
      </c>
      <c r="H62" s="87">
        <v>56</v>
      </c>
      <c r="I62" s="87" t="s">
        <v>3704</v>
      </c>
      <c r="J62" s="87">
        <v>2</v>
      </c>
      <c r="K62" s="87" t="s">
        <v>3715</v>
      </c>
      <c r="L62" s="87">
        <v>3</v>
      </c>
      <c r="M62" s="87" t="s">
        <v>3724</v>
      </c>
      <c r="N62" s="87">
        <v>3</v>
      </c>
      <c r="O62" s="87"/>
      <c r="P62" s="87"/>
      <c r="Q62" s="87" t="s">
        <v>3736</v>
      </c>
      <c r="R62" s="87">
        <v>3</v>
      </c>
      <c r="S62" s="87"/>
      <c r="T62" s="87"/>
      <c r="U62" s="87" t="s">
        <v>3752</v>
      </c>
      <c r="V62" s="87">
        <v>4</v>
      </c>
    </row>
    <row r="63" spans="1:22" ht="15">
      <c r="A63" s="87" t="s">
        <v>3682</v>
      </c>
      <c r="B63" s="87">
        <v>55</v>
      </c>
      <c r="C63" s="87"/>
      <c r="D63" s="87"/>
      <c r="E63" s="87" t="s">
        <v>3693</v>
      </c>
      <c r="F63" s="87">
        <v>2</v>
      </c>
      <c r="G63" s="87" t="s">
        <v>3682</v>
      </c>
      <c r="H63" s="87">
        <v>55</v>
      </c>
      <c r="I63" s="87" t="s">
        <v>3705</v>
      </c>
      <c r="J63" s="87">
        <v>2</v>
      </c>
      <c r="K63" s="87" t="s">
        <v>3716</v>
      </c>
      <c r="L63" s="87">
        <v>3</v>
      </c>
      <c r="M63" s="87" t="s">
        <v>3725</v>
      </c>
      <c r="N63" s="87">
        <v>3</v>
      </c>
      <c r="O63" s="87"/>
      <c r="P63" s="87"/>
      <c r="Q63" s="87" t="s">
        <v>3737</v>
      </c>
      <c r="R63" s="87">
        <v>3</v>
      </c>
      <c r="S63" s="87"/>
      <c r="T63" s="87"/>
      <c r="U63" s="87" t="s">
        <v>3753</v>
      </c>
      <c r="V63" s="87">
        <v>4</v>
      </c>
    </row>
    <row r="66" spans="1:22" ht="15" customHeight="1">
      <c r="A66" s="13" t="s">
        <v>3775</v>
      </c>
      <c r="B66" s="13" t="s">
        <v>3524</v>
      </c>
      <c r="C66" s="13" t="s">
        <v>3778</v>
      </c>
      <c r="D66" s="13" t="s">
        <v>3527</v>
      </c>
      <c r="E66" s="79" t="s">
        <v>3779</v>
      </c>
      <c r="F66" s="79" t="s">
        <v>3529</v>
      </c>
      <c r="G66" s="79" t="s">
        <v>3783</v>
      </c>
      <c r="H66" s="79" t="s">
        <v>3531</v>
      </c>
      <c r="I66" s="79" t="s">
        <v>3785</v>
      </c>
      <c r="J66" s="79" t="s">
        <v>3533</v>
      </c>
      <c r="K66" s="13" t="s">
        <v>3787</v>
      </c>
      <c r="L66" s="13" t="s">
        <v>3535</v>
      </c>
      <c r="M66" s="13" t="s">
        <v>3789</v>
      </c>
      <c r="N66" s="13" t="s">
        <v>3537</v>
      </c>
      <c r="O66" s="13" t="s">
        <v>3791</v>
      </c>
      <c r="P66" s="13" t="s">
        <v>3539</v>
      </c>
      <c r="Q66" s="79" t="s">
        <v>3793</v>
      </c>
      <c r="R66" s="79" t="s">
        <v>3541</v>
      </c>
      <c r="S66" s="79" t="s">
        <v>3795</v>
      </c>
      <c r="T66" s="79" t="s">
        <v>3543</v>
      </c>
      <c r="U66" s="79" t="s">
        <v>3797</v>
      </c>
      <c r="V66" s="79" t="s">
        <v>3544</v>
      </c>
    </row>
    <row r="67" spans="1:22" ht="15">
      <c r="A67" s="79" t="s">
        <v>429</v>
      </c>
      <c r="B67" s="79">
        <v>3</v>
      </c>
      <c r="C67" s="79" t="s">
        <v>400</v>
      </c>
      <c r="D67" s="79">
        <v>1</v>
      </c>
      <c r="E67" s="79"/>
      <c r="F67" s="79"/>
      <c r="G67" s="79"/>
      <c r="H67" s="79"/>
      <c r="I67" s="79"/>
      <c r="J67" s="79"/>
      <c r="K67" s="79" t="s">
        <v>418</v>
      </c>
      <c r="L67" s="79">
        <v>2</v>
      </c>
      <c r="M67" s="79" t="s">
        <v>429</v>
      </c>
      <c r="N67" s="79">
        <v>3</v>
      </c>
      <c r="O67" s="79" t="s">
        <v>410</v>
      </c>
      <c r="P67" s="79">
        <v>1</v>
      </c>
      <c r="Q67" s="79"/>
      <c r="R67" s="79"/>
      <c r="S67" s="79"/>
      <c r="T67" s="79"/>
      <c r="U67" s="79"/>
      <c r="V67" s="79"/>
    </row>
    <row r="68" spans="1:22" ht="15">
      <c r="A68" s="79" t="s">
        <v>418</v>
      </c>
      <c r="B68" s="79">
        <v>2</v>
      </c>
      <c r="C68" s="79"/>
      <c r="D68" s="79"/>
      <c r="E68" s="79"/>
      <c r="F68" s="79"/>
      <c r="G68" s="79"/>
      <c r="H68" s="79"/>
      <c r="I68" s="79"/>
      <c r="J68" s="79"/>
      <c r="K68" s="79" t="s">
        <v>424</v>
      </c>
      <c r="L68" s="79">
        <v>1</v>
      </c>
      <c r="M68" s="79" t="s">
        <v>437</v>
      </c>
      <c r="N68" s="79">
        <v>1</v>
      </c>
      <c r="O68" s="79"/>
      <c r="P68" s="79"/>
      <c r="Q68" s="79"/>
      <c r="R68" s="79"/>
      <c r="S68" s="79"/>
      <c r="T68" s="79"/>
      <c r="U68" s="79"/>
      <c r="V68" s="79"/>
    </row>
    <row r="69" spans="1:22" ht="15">
      <c r="A69" s="79" t="s">
        <v>402</v>
      </c>
      <c r="B69" s="79">
        <v>2</v>
      </c>
      <c r="C69" s="79"/>
      <c r="D69" s="79"/>
      <c r="E69" s="79"/>
      <c r="F69" s="79"/>
      <c r="G69" s="79"/>
      <c r="H69" s="79"/>
      <c r="I69" s="79"/>
      <c r="J69" s="79"/>
      <c r="K69" s="79" t="s">
        <v>3776</v>
      </c>
      <c r="L69" s="79">
        <v>1</v>
      </c>
      <c r="M69" s="79"/>
      <c r="N69" s="79"/>
      <c r="O69" s="79"/>
      <c r="P69" s="79"/>
      <c r="Q69" s="79"/>
      <c r="R69" s="79"/>
      <c r="S69" s="79"/>
      <c r="T69" s="79"/>
      <c r="U69" s="79"/>
      <c r="V69" s="79"/>
    </row>
    <row r="70" spans="1:22" ht="15">
      <c r="A70" s="79" t="s">
        <v>437</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434</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430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427</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425</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424</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3776</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3777</v>
      </c>
      <c r="B79" s="13" t="s">
        <v>3524</v>
      </c>
      <c r="C79" s="13" t="s">
        <v>3780</v>
      </c>
      <c r="D79" s="13" t="s">
        <v>3527</v>
      </c>
      <c r="E79" s="79" t="s">
        <v>3782</v>
      </c>
      <c r="F79" s="79" t="s">
        <v>3529</v>
      </c>
      <c r="G79" s="13" t="s">
        <v>3784</v>
      </c>
      <c r="H79" s="13" t="s">
        <v>3531</v>
      </c>
      <c r="I79" s="13" t="s">
        <v>3786</v>
      </c>
      <c r="J79" s="13" t="s">
        <v>3533</v>
      </c>
      <c r="K79" s="13" t="s">
        <v>3788</v>
      </c>
      <c r="L79" s="13" t="s">
        <v>3535</v>
      </c>
      <c r="M79" s="13" t="s">
        <v>3790</v>
      </c>
      <c r="N79" s="13" t="s">
        <v>3537</v>
      </c>
      <c r="O79" s="13" t="s">
        <v>3792</v>
      </c>
      <c r="P79" s="13" t="s">
        <v>3539</v>
      </c>
      <c r="Q79" s="13" t="s">
        <v>3794</v>
      </c>
      <c r="R79" s="13" t="s">
        <v>3541</v>
      </c>
      <c r="S79" s="79" t="s">
        <v>3796</v>
      </c>
      <c r="T79" s="79" t="s">
        <v>3543</v>
      </c>
      <c r="U79" s="13" t="s">
        <v>3798</v>
      </c>
      <c r="V79" s="13" t="s">
        <v>3544</v>
      </c>
    </row>
    <row r="80" spans="1:22" ht="15">
      <c r="A80" s="79" t="s">
        <v>363</v>
      </c>
      <c r="B80" s="79">
        <v>9</v>
      </c>
      <c r="C80" s="79" t="s">
        <v>399</v>
      </c>
      <c r="D80" s="79">
        <v>1</v>
      </c>
      <c r="E80" s="79"/>
      <c r="F80" s="79"/>
      <c r="G80" s="79" t="s">
        <v>363</v>
      </c>
      <c r="H80" s="79">
        <v>9</v>
      </c>
      <c r="I80" s="79" t="s">
        <v>359</v>
      </c>
      <c r="J80" s="79">
        <v>4</v>
      </c>
      <c r="K80" s="79" t="s">
        <v>423</v>
      </c>
      <c r="L80" s="79">
        <v>4</v>
      </c>
      <c r="M80" s="79" t="s">
        <v>428</v>
      </c>
      <c r="N80" s="79">
        <v>3</v>
      </c>
      <c r="O80" s="79" t="s">
        <v>409</v>
      </c>
      <c r="P80" s="79">
        <v>1</v>
      </c>
      <c r="Q80" s="79" t="s">
        <v>404</v>
      </c>
      <c r="R80" s="79">
        <v>2</v>
      </c>
      <c r="S80" s="79"/>
      <c r="T80" s="79"/>
      <c r="U80" s="79" t="s">
        <v>352</v>
      </c>
      <c r="V80" s="79">
        <v>4</v>
      </c>
    </row>
    <row r="81" spans="1:22" ht="15">
      <c r="A81" s="79" t="s">
        <v>362</v>
      </c>
      <c r="B81" s="79">
        <v>8</v>
      </c>
      <c r="C81" s="79" t="s">
        <v>398</v>
      </c>
      <c r="D81" s="79">
        <v>1</v>
      </c>
      <c r="E81" s="79"/>
      <c r="F81" s="79"/>
      <c r="G81" s="79" t="s">
        <v>362</v>
      </c>
      <c r="H81" s="79">
        <v>8</v>
      </c>
      <c r="I81" s="79" t="s">
        <v>413</v>
      </c>
      <c r="J81" s="79">
        <v>2</v>
      </c>
      <c r="K81" s="79" t="s">
        <v>422</v>
      </c>
      <c r="L81" s="79">
        <v>4</v>
      </c>
      <c r="M81" s="79" t="s">
        <v>435</v>
      </c>
      <c r="N81" s="79">
        <v>1</v>
      </c>
      <c r="O81" s="79" t="s">
        <v>408</v>
      </c>
      <c r="P81" s="79">
        <v>1</v>
      </c>
      <c r="Q81" s="79" t="s">
        <v>307</v>
      </c>
      <c r="R81" s="79">
        <v>2</v>
      </c>
      <c r="S81" s="79"/>
      <c r="T81" s="79"/>
      <c r="U81" s="79"/>
      <c r="V81" s="79"/>
    </row>
    <row r="82" spans="1:22" ht="15">
      <c r="A82" s="79" t="s">
        <v>361</v>
      </c>
      <c r="B82" s="79">
        <v>6</v>
      </c>
      <c r="C82" s="79" t="s">
        <v>397</v>
      </c>
      <c r="D82" s="79">
        <v>1</v>
      </c>
      <c r="E82" s="79"/>
      <c r="F82" s="79"/>
      <c r="G82" s="79" t="s">
        <v>361</v>
      </c>
      <c r="H82" s="79">
        <v>6</v>
      </c>
      <c r="I82" s="79" t="s">
        <v>412</v>
      </c>
      <c r="J82" s="79">
        <v>2</v>
      </c>
      <c r="K82" s="79" t="s">
        <v>421</v>
      </c>
      <c r="L82" s="79">
        <v>4</v>
      </c>
      <c r="M82" s="79" t="s">
        <v>436</v>
      </c>
      <c r="N82" s="79">
        <v>1</v>
      </c>
      <c r="O82" s="79" t="s">
        <v>407</v>
      </c>
      <c r="P82" s="79">
        <v>1</v>
      </c>
      <c r="Q82" s="79"/>
      <c r="R82" s="79"/>
      <c r="S82" s="79"/>
      <c r="T82" s="79"/>
      <c r="U82" s="79"/>
      <c r="V82" s="79"/>
    </row>
    <row r="83" spans="1:22" ht="15">
      <c r="A83" s="79" t="s">
        <v>431</v>
      </c>
      <c r="B83" s="79">
        <v>5</v>
      </c>
      <c r="C83" s="79" t="s">
        <v>396</v>
      </c>
      <c r="D83" s="79">
        <v>1</v>
      </c>
      <c r="E83" s="79"/>
      <c r="F83" s="79"/>
      <c r="G83" s="79" t="s">
        <v>431</v>
      </c>
      <c r="H83" s="79">
        <v>5</v>
      </c>
      <c r="I83" s="79" t="s">
        <v>411</v>
      </c>
      <c r="J83" s="79">
        <v>2</v>
      </c>
      <c r="K83" s="79" t="s">
        <v>318</v>
      </c>
      <c r="L83" s="79">
        <v>4</v>
      </c>
      <c r="M83" s="79"/>
      <c r="N83" s="79"/>
      <c r="O83" s="79" t="s">
        <v>406</v>
      </c>
      <c r="P83" s="79">
        <v>1</v>
      </c>
      <c r="Q83" s="79"/>
      <c r="R83" s="79"/>
      <c r="S83" s="79"/>
      <c r="T83" s="79"/>
      <c r="U83" s="79"/>
      <c r="V83" s="79"/>
    </row>
    <row r="84" spans="1:22" ht="15">
      <c r="A84" s="79" t="s">
        <v>423</v>
      </c>
      <c r="B84" s="79">
        <v>4</v>
      </c>
      <c r="C84" s="79" t="s">
        <v>395</v>
      </c>
      <c r="D84" s="79">
        <v>1</v>
      </c>
      <c r="E84" s="79"/>
      <c r="F84" s="79"/>
      <c r="G84" s="79" t="s">
        <v>432</v>
      </c>
      <c r="H84" s="79">
        <v>2</v>
      </c>
      <c r="I84" s="79" t="s">
        <v>358</v>
      </c>
      <c r="J84" s="79">
        <v>2</v>
      </c>
      <c r="K84" s="79" t="s">
        <v>420</v>
      </c>
      <c r="L84" s="79">
        <v>3</v>
      </c>
      <c r="M84" s="79"/>
      <c r="N84" s="79"/>
      <c r="O84" s="79"/>
      <c r="P84" s="79"/>
      <c r="Q84" s="79"/>
      <c r="R84" s="79"/>
      <c r="S84" s="79"/>
      <c r="T84" s="79"/>
      <c r="U84" s="79"/>
      <c r="V84" s="79"/>
    </row>
    <row r="85" spans="1:22" ht="15">
      <c r="A85" s="79" t="s">
        <v>422</v>
      </c>
      <c r="B85" s="79">
        <v>4</v>
      </c>
      <c r="C85" s="79" t="s">
        <v>394</v>
      </c>
      <c r="D85" s="79">
        <v>1</v>
      </c>
      <c r="E85" s="79"/>
      <c r="F85" s="79"/>
      <c r="G85" s="79"/>
      <c r="H85" s="79"/>
      <c r="I85" s="79" t="s">
        <v>357</v>
      </c>
      <c r="J85" s="79">
        <v>2</v>
      </c>
      <c r="K85" s="79" t="s">
        <v>424</v>
      </c>
      <c r="L85" s="79">
        <v>3</v>
      </c>
      <c r="M85" s="79"/>
      <c r="N85" s="79"/>
      <c r="O85" s="79"/>
      <c r="P85" s="79"/>
      <c r="Q85" s="79"/>
      <c r="R85" s="79"/>
      <c r="S85" s="79"/>
      <c r="T85" s="79"/>
      <c r="U85" s="79"/>
      <c r="V85" s="79"/>
    </row>
    <row r="86" spans="1:22" ht="15">
      <c r="A86" s="79" t="s">
        <v>421</v>
      </c>
      <c r="B86" s="79">
        <v>4</v>
      </c>
      <c r="C86" s="79" t="s">
        <v>393</v>
      </c>
      <c r="D86" s="79">
        <v>1</v>
      </c>
      <c r="E86" s="79"/>
      <c r="F86" s="79"/>
      <c r="G86" s="79"/>
      <c r="H86" s="79"/>
      <c r="I86" s="79" t="s">
        <v>356</v>
      </c>
      <c r="J86" s="79">
        <v>2</v>
      </c>
      <c r="K86" s="79" t="s">
        <v>417</v>
      </c>
      <c r="L86" s="79">
        <v>2</v>
      </c>
      <c r="M86" s="79"/>
      <c r="N86" s="79"/>
      <c r="O86" s="79"/>
      <c r="P86" s="79"/>
      <c r="Q86" s="79"/>
      <c r="R86" s="79"/>
      <c r="S86" s="79"/>
      <c r="T86" s="79"/>
      <c r="U86" s="79"/>
      <c r="V86" s="79"/>
    </row>
    <row r="87" spans="1:22" ht="15">
      <c r="A87" s="79" t="s">
        <v>318</v>
      </c>
      <c r="B87" s="79">
        <v>4</v>
      </c>
      <c r="C87" s="79" t="s">
        <v>392</v>
      </c>
      <c r="D87" s="79">
        <v>1</v>
      </c>
      <c r="E87" s="79"/>
      <c r="F87" s="79"/>
      <c r="G87" s="79"/>
      <c r="H87" s="79"/>
      <c r="I87" s="79" t="s">
        <v>355</v>
      </c>
      <c r="J87" s="79">
        <v>2</v>
      </c>
      <c r="K87" s="79" t="s">
        <v>419</v>
      </c>
      <c r="L87" s="79">
        <v>1</v>
      </c>
      <c r="M87" s="79"/>
      <c r="N87" s="79"/>
      <c r="O87" s="79"/>
      <c r="P87" s="79"/>
      <c r="Q87" s="79"/>
      <c r="R87" s="79"/>
      <c r="S87" s="79"/>
      <c r="T87" s="79"/>
      <c r="U87" s="79"/>
      <c r="V87" s="79"/>
    </row>
    <row r="88" spans="1:22" ht="15">
      <c r="A88" s="79" t="s">
        <v>359</v>
      </c>
      <c r="B88" s="79">
        <v>4</v>
      </c>
      <c r="C88" s="79" t="s">
        <v>391</v>
      </c>
      <c r="D88" s="79">
        <v>1</v>
      </c>
      <c r="E88" s="79"/>
      <c r="F88" s="79"/>
      <c r="G88" s="79"/>
      <c r="H88" s="79"/>
      <c r="I88" s="79" t="s">
        <v>354</v>
      </c>
      <c r="J88" s="79">
        <v>2</v>
      </c>
      <c r="K88" s="79"/>
      <c r="L88" s="79"/>
      <c r="M88" s="79"/>
      <c r="N88" s="79"/>
      <c r="O88" s="79"/>
      <c r="P88" s="79"/>
      <c r="Q88" s="79"/>
      <c r="R88" s="79"/>
      <c r="S88" s="79"/>
      <c r="T88" s="79"/>
      <c r="U88" s="79"/>
      <c r="V88" s="79"/>
    </row>
    <row r="89" spans="1:22" ht="15">
      <c r="A89" s="79" t="s">
        <v>352</v>
      </c>
      <c r="B89" s="79">
        <v>4</v>
      </c>
      <c r="C89" s="79" t="s">
        <v>3781</v>
      </c>
      <c r="D89" s="79">
        <v>1</v>
      </c>
      <c r="E89" s="79"/>
      <c r="F89" s="79"/>
      <c r="G89" s="79"/>
      <c r="H89" s="79"/>
      <c r="I89" s="79"/>
      <c r="J89" s="79"/>
      <c r="K89" s="79"/>
      <c r="L89" s="79"/>
      <c r="M89" s="79"/>
      <c r="N89" s="79"/>
      <c r="O89" s="79"/>
      <c r="P89" s="79"/>
      <c r="Q89" s="79"/>
      <c r="R89" s="79"/>
      <c r="S89" s="79"/>
      <c r="T89" s="79"/>
      <c r="U89" s="79"/>
      <c r="V89" s="79"/>
    </row>
    <row r="92" spans="1:22" ht="15" customHeight="1">
      <c r="A92" s="13" t="s">
        <v>3811</v>
      </c>
      <c r="B92" s="13" t="s">
        <v>3524</v>
      </c>
      <c r="C92" s="13" t="s">
        <v>3812</v>
      </c>
      <c r="D92" s="13" t="s">
        <v>3527</v>
      </c>
      <c r="E92" s="13" t="s">
        <v>3813</v>
      </c>
      <c r="F92" s="13" t="s">
        <v>3529</v>
      </c>
      <c r="G92" s="13" t="s">
        <v>3814</v>
      </c>
      <c r="H92" s="13" t="s">
        <v>3531</v>
      </c>
      <c r="I92" s="13" t="s">
        <v>3815</v>
      </c>
      <c r="J92" s="13" t="s">
        <v>3533</v>
      </c>
      <c r="K92" s="13" t="s">
        <v>3816</v>
      </c>
      <c r="L92" s="13" t="s">
        <v>3535</v>
      </c>
      <c r="M92" s="13" t="s">
        <v>3817</v>
      </c>
      <c r="N92" s="13" t="s">
        <v>3537</v>
      </c>
      <c r="O92" s="13" t="s">
        <v>3818</v>
      </c>
      <c r="P92" s="13" t="s">
        <v>3539</v>
      </c>
      <c r="Q92" s="13" t="s">
        <v>3819</v>
      </c>
      <c r="R92" s="13" t="s">
        <v>3541</v>
      </c>
      <c r="S92" s="13" t="s">
        <v>3820</v>
      </c>
      <c r="T92" s="13" t="s">
        <v>3543</v>
      </c>
      <c r="U92" s="13" t="s">
        <v>3821</v>
      </c>
      <c r="V92" s="13" t="s">
        <v>3544</v>
      </c>
    </row>
    <row r="93" spans="1:22" ht="15">
      <c r="A93" s="117" t="s">
        <v>318</v>
      </c>
      <c r="B93" s="79">
        <v>1059738</v>
      </c>
      <c r="C93" s="117" t="s">
        <v>382</v>
      </c>
      <c r="D93" s="79">
        <v>166317</v>
      </c>
      <c r="E93" s="117" t="s">
        <v>272</v>
      </c>
      <c r="F93" s="79">
        <v>120679</v>
      </c>
      <c r="G93" s="117" t="s">
        <v>362</v>
      </c>
      <c r="H93" s="79">
        <v>251194</v>
      </c>
      <c r="I93" s="117" t="s">
        <v>412</v>
      </c>
      <c r="J93" s="79">
        <v>290771</v>
      </c>
      <c r="K93" s="117" t="s">
        <v>318</v>
      </c>
      <c r="L93" s="79">
        <v>1059738</v>
      </c>
      <c r="M93" s="117" t="s">
        <v>331</v>
      </c>
      <c r="N93" s="79">
        <v>317696</v>
      </c>
      <c r="O93" s="117" t="s">
        <v>408</v>
      </c>
      <c r="P93" s="79">
        <v>158281</v>
      </c>
      <c r="Q93" s="117" t="s">
        <v>404</v>
      </c>
      <c r="R93" s="79">
        <v>11338</v>
      </c>
      <c r="S93" s="117" t="s">
        <v>315</v>
      </c>
      <c r="T93" s="79">
        <v>2779</v>
      </c>
      <c r="U93" s="117" t="s">
        <v>352</v>
      </c>
      <c r="V93" s="79">
        <v>5345</v>
      </c>
    </row>
    <row r="94" spans="1:22" ht="15">
      <c r="A94" s="117" t="s">
        <v>331</v>
      </c>
      <c r="B94" s="79">
        <v>317696</v>
      </c>
      <c r="C94" s="117" t="s">
        <v>364</v>
      </c>
      <c r="D94" s="79">
        <v>129019</v>
      </c>
      <c r="E94" s="117" t="s">
        <v>299</v>
      </c>
      <c r="F94" s="79">
        <v>73262</v>
      </c>
      <c r="G94" s="117" t="s">
        <v>363</v>
      </c>
      <c r="H94" s="79">
        <v>182163</v>
      </c>
      <c r="I94" s="117" t="s">
        <v>354</v>
      </c>
      <c r="J94" s="79">
        <v>99198</v>
      </c>
      <c r="K94" s="117" t="s">
        <v>319</v>
      </c>
      <c r="L94" s="79">
        <v>67559</v>
      </c>
      <c r="M94" s="117" t="s">
        <v>437</v>
      </c>
      <c r="N94" s="79">
        <v>38564</v>
      </c>
      <c r="O94" s="117" t="s">
        <v>409</v>
      </c>
      <c r="P94" s="79">
        <v>152942</v>
      </c>
      <c r="Q94" s="117" t="s">
        <v>322</v>
      </c>
      <c r="R94" s="79">
        <v>4641</v>
      </c>
      <c r="S94" s="117" t="s">
        <v>310</v>
      </c>
      <c r="T94" s="79">
        <v>2602</v>
      </c>
      <c r="U94" s="117" t="s">
        <v>259</v>
      </c>
      <c r="V94" s="79">
        <v>1135</v>
      </c>
    </row>
    <row r="95" spans="1:22" ht="15">
      <c r="A95" s="117" t="s">
        <v>412</v>
      </c>
      <c r="B95" s="79">
        <v>290771</v>
      </c>
      <c r="C95" s="117" t="s">
        <v>369</v>
      </c>
      <c r="D95" s="79">
        <v>116218</v>
      </c>
      <c r="E95" s="117" t="s">
        <v>297</v>
      </c>
      <c r="F95" s="79">
        <v>26619</v>
      </c>
      <c r="G95" s="117" t="s">
        <v>432</v>
      </c>
      <c r="H95" s="79">
        <v>158828</v>
      </c>
      <c r="I95" s="117" t="s">
        <v>355</v>
      </c>
      <c r="J95" s="79">
        <v>31235</v>
      </c>
      <c r="K95" s="117" t="s">
        <v>419</v>
      </c>
      <c r="L95" s="79">
        <v>55481</v>
      </c>
      <c r="M95" s="117" t="s">
        <v>436</v>
      </c>
      <c r="N95" s="79">
        <v>26349</v>
      </c>
      <c r="O95" s="117" t="s">
        <v>410</v>
      </c>
      <c r="P95" s="79">
        <v>69634</v>
      </c>
      <c r="Q95" s="117" t="s">
        <v>286</v>
      </c>
      <c r="R95" s="79">
        <v>800</v>
      </c>
      <c r="S95" s="117" t="s">
        <v>308</v>
      </c>
      <c r="T95" s="79">
        <v>2279</v>
      </c>
      <c r="U95" s="117" t="s">
        <v>249</v>
      </c>
      <c r="V95" s="79">
        <v>352</v>
      </c>
    </row>
    <row r="96" spans="1:22" ht="15">
      <c r="A96" s="117" t="s">
        <v>362</v>
      </c>
      <c r="B96" s="79">
        <v>251194</v>
      </c>
      <c r="C96" s="117" t="s">
        <v>365</v>
      </c>
      <c r="D96" s="79">
        <v>113859</v>
      </c>
      <c r="E96" s="117" t="s">
        <v>298</v>
      </c>
      <c r="F96" s="79">
        <v>26415</v>
      </c>
      <c r="G96" s="117" t="s">
        <v>431</v>
      </c>
      <c r="H96" s="79">
        <v>105327</v>
      </c>
      <c r="I96" s="117" t="s">
        <v>357</v>
      </c>
      <c r="J96" s="79">
        <v>13342</v>
      </c>
      <c r="K96" s="117" t="s">
        <v>421</v>
      </c>
      <c r="L96" s="79">
        <v>46511</v>
      </c>
      <c r="M96" s="117" t="s">
        <v>429</v>
      </c>
      <c r="N96" s="79">
        <v>5854</v>
      </c>
      <c r="O96" s="117" t="s">
        <v>407</v>
      </c>
      <c r="P96" s="79">
        <v>42854</v>
      </c>
      <c r="Q96" s="117" t="s">
        <v>317</v>
      </c>
      <c r="R96" s="79">
        <v>411</v>
      </c>
      <c r="S96" s="117" t="s">
        <v>305</v>
      </c>
      <c r="T96" s="79">
        <v>576</v>
      </c>
      <c r="U96" s="117" t="s">
        <v>254</v>
      </c>
      <c r="V96" s="79">
        <v>74</v>
      </c>
    </row>
    <row r="97" spans="1:22" ht="15">
      <c r="A97" s="117" t="s">
        <v>363</v>
      </c>
      <c r="B97" s="79">
        <v>182163</v>
      </c>
      <c r="C97" s="117" t="s">
        <v>370</v>
      </c>
      <c r="D97" s="79">
        <v>104430</v>
      </c>
      <c r="E97" s="117" t="s">
        <v>261</v>
      </c>
      <c r="F97" s="79">
        <v>21573</v>
      </c>
      <c r="G97" s="117" t="s">
        <v>341</v>
      </c>
      <c r="H97" s="79">
        <v>87542</v>
      </c>
      <c r="I97" s="117" t="s">
        <v>253</v>
      </c>
      <c r="J97" s="79">
        <v>11605</v>
      </c>
      <c r="K97" s="117" t="s">
        <v>420</v>
      </c>
      <c r="L97" s="79">
        <v>21074</v>
      </c>
      <c r="M97" s="117" t="s">
        <v>348</v>
      </c>
      <c r="N97" s="79">
        <v>3193</v>
      </c>
      <c r="O97" s="117" t="s">
        <v>406</v>
      </c>
      <c r="P97" s="79">
        <v>11538</v>
      </c>
      <c r="Q97" s="117" t="s">
        <v>307</v>
      </c>
      <c r="R97" s="79">
        <v>242</v>
      </c>
      <c r="S97" s="117" t="s">
        <v>316</v>
      </c>
      <c r="T97" s="79">
        <v>120</v>
      </c>
      <c r="U97" s="117" t="s">
        <v>260</v>
      </c>
      <c r="V97" s="79">
        <v>68</v>
      </c>
    </row>
    <row r="98" spans="1:22" ht="15">
      <c r="A98" s="117" t="s">
        <v>382</v>
      </c>
      <c r="B98" s="79">
        <v>166317</v>
      </c>
      <c r="C98" s="117" t="s">
        <v>378</v>
      </c>
      <c r="D98" s="79">
        <v>92107</v>
      </c>
      <c r="E98" s="117" t="s">
        <v>296</v>
      </c>
      <c r="F98" s="79">
        <v>18714</v>
      </c>
      <c r="G98" s="117" t="s">
        <v>361</v>
      </c>
      <c r="H98" s="79">
        <v>35801</v>
      </c>
      <c r="I98" s="117" t="s">
        <v>413</v>
      </c>
      <c r="J98" s="79">
        <v>7051</v>
      </c>
      <c r="K98" s="117" t="s">
        <v>423</v>
      </c>
      <c r="L98" s="79">
        <v>15789</v>
      </c>
      <c r="M98" s="117" t="s">
        <v>435</v>
      </c>
      <c r="N98" s="79">
        <v>3045</v>
      </c>
      <c r="O98" s="117" t="s">
        <v>293</v>
      </c>
      <c r="P98" s="79">
        <v>11189</v>
      </c>
      <c r="Q98" s="117"/>
      <c r="R98" s="79"/>
      <c r="S98" s="117"/>
      <c r="T98" s="79"/>
      <c r="U98" s="117"/>
      <c r="V98" s="79"/>
    </row>
    <row r="99" spans="1:22" ht="15">
      <c r="A99" s="117" t="s">
        <v>434</v>
      </c>
      <c r="B99" s="79">
        <v>160675</v>
      </c>
      <c r="C99" s="117" t="s">
        <v>389</v>
      </c>
      <c r="D99" s="79">
        <v>79701</v>
      </c>
      <c r="E99" s="117" t="s">
        <v>281</v>
      </c>
      <c r="F99" s="79">
        <v>15482</v>
      </c>
      <c r="G99" s="117" t="s">
        <v>275</v>
      </c>
      <c r="H99" s="79">
        <v>14290</v>
      </c>
      <c r="I99" s="117" t="s">
        <v>252</v>
      </c>
      <c r="J99" s="79">
        <v>2372</v>
      </c>
      <c r="K99" s="117" t="s">
        <v>424</v>
      </c>
      <c r="L99" s="79">
        <v>4940</v>
      </c>
      <c r="M99" s="117" t="s">
        <v>428</v>
      </c>
      <c r="N99" s="79">
        <v>2336</v>
      </c>
      <c r="O99" s="117"/>
      <c r="P99" s="79"/>
      <c r="Q99" s="117"/>
      <c r="R99" s="79"/>
      <c r="S99" s="117"/>
      <c r="T99" s="79"/>
      <c r="U99" s="117"/>
      <c r="V99" s="79"/>
    </row>
    <row r="100" spans="1:22" ht="15">
      <c r="A100" s="117" t="s">
        <v>432</v>
      </c>
      <c r="B100" s="79">
        <v>158828</v>
      </c>
      <c r="C100" s="117" t="s">
        <v>386</v>
      </c>
      <c r="D100" s="79">
        <v>61293</v>
      </c>
      <c r="E100" s="117" t="s">
        <v>333</v>
      </c>
      <c r="F100" s="79">
        <v>12270</v>
      </c>
      <c r="G100" s="117" t="s">
        <v>274</v>
      </c>
      <c r="H100" s="79">
        <v>12445</v>
      </c>
      <c r="I100" s="117" t="s">
        <v>411</v>
      </c>
      <c r="J100" s="79">
        <v>1466</v>
      </c>
      <c r="K100" s="117" t="s">
        <v>422</v>
      </c>
      <c r="L100" s="79">
        <v>4017</v>
      </c>
      <c r="M100" s="117" t="s">
        <v>335</v>
      </c>
      <c r="N100" s="79">
        <v>165</v>
      </c>
      <c r="O100" s="117"/>
      <c r="P100" s="79"/>
      <c r="Q100" s="117"/>
      <c r="R100" s="79"/>
      <c r="S100" s="117"/>
      <c r="T100" s="79"/>
      <c r="U100" s="117"/>
      <c r="V100" s="79"/>
    </row>
    <row r="101" spans="1:22" ht="15">
      <c r="A101" s="117" t="s">
        <v>408</v>
      </c>
      <c r="B101" s="79">
        <v>158281</v>
      </c>
      <c r="C101" s="117" t="s">
        <v>395</v>
      </c>
      <c r="D101" s="79">
        <v>56775</v>
      </c>
      <c r="E101" s="117" t="s">
        <v>256</v>
      </c>
      <c r="F101" s="79">
        <v>11561</v>
      </c>
      <c r="G101" s="117" t="s">
        <v>265</v>
      </c>
      <c r="H101" s="79">
        <v>7577</v>
      </c>
      <c r="I101" s="117" t="s">
        <v>359</v>
      </c>
      <c r="J101" s="79">
        <v>1338</v>
      </c>
      <c r="K101" s="117" t="s">
        <v>417</v>
      </c>
      <c r="L101" s="79">
        <v>567</v>
      </c>
      <c r="M101" s="117"/>
      <c r="N101" s="79"/>
      <c r="O101" s="117"/>
      <c r="P101" s="79"/>
      <c r="Q101" s="117"/>
      <c r="R101" s="79"/>
      <c r="S101" s="117"/>
      <c r="T101" s="79"/>
      <c r="U101" s="117"/>
      <c r="V101" s="79"/>
    </row>
    <row r="102" spans="1:22" ht="15">
      <c r="A102" s="117" t="s">
        <v>409</v>
      </c>
      <c r="B102" s="79">
        <v>152942</v>
      </c>
      <c r="C102" s="117" t="s">
        <v>392</v>
      </c>
      <c r="D102" s="79">
        <v>56006</v>
      </c>
      <c r="E102" s="117" t="s">
        <v>334</v>
      </c>
      <c r="F102" s="79">
        <v>10074</v>
      </c>
      <c r="G102" s="117" t="s">
        <v>264</v>
      </c>
      <c r="H102" s="79">
        <v>4293</v>
      </c>
      <c r="I102" s="117" t="s">
        <v>356</v>
      </c>
      <c r="J102" s="79">
        <v>854</v>
      </c>
      <c r="K102" s="117" t="s">
        <v>418</v>
      </c>
      <c r="L102" s="79">
        <v>216</v>
      </c>
      <c r="M102" s="117"/>
      <c r="N102" s="79"/>
      <c r="O102" s="117"/>
      <c r="P102" s="79"/>
      <c r="Q102" s="117"/>
      <c r="R102" s="79"/>
      <c r="S102" s="117"/>
      <c r="T102" s="79"/>
      <c r="U102" s="117"/>
      <c r="V102" s="79"/>
    </row>
  </sheetData>
  <hyperlinks>
    <hyperlink ref="A2" r:id="rId1"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A3" r:id="rId2" display="http://edition.cnn.com/2019/07/03/us/shark-tooth-trnd/index.html"/>
    <hyperlink ref="A4" r:id="rId3" display="https://www.cnet.com/news/how-sharing-your-dna-solves-horrible-crimes-and-stirs-a-privacy-debate/"/>
    <hyperlink ref="A5" r:id="rId4" display="https://www.theatlantic.com/science/archive/2019/03/dna-tests-for-envelopes-have-a-price/583636/"/>
    <hyperlink ref="A6" r:id="rId5" display="https://www.npr.org/2019/07/03/738586883/mideast-philistines-from-europe?utm_campaign=storyshare&amp;utm_source=twitter.com&amp;utm_medium=social"/>
    <hyperlink ref="A7" r:id="rId6" display="https://www.military.com/daily-news/2019/07/03/mail-ancestry-dna-kits-may-help-enemy-target-you-navys-top-officer-says.html#.XR1UBlcMNi0.twitter"/>
    <hyperlink ref="A8" r:id="rId7" display="https://www.wired.com/story/dna-sequencing-detect-infectious-disease/?mbid=social_twitter_onsiteshare"/>
    <hyperlink ref="A9" r:id="rId8" display="https://dan.com/buy-domain/dnaintel.com?redirected=true&amp;tld=com"/>
    <hyperlink ref="A10" r:id="rId9" display="https://dan.com/buy-domain/inteldna.com?redirected=true&amp;tld=com"/>
    <hyperlink ref="A11" r:id="rId10" display="https://medicalxpress.com/news/2019-07-dna-reveals-schizophrenia-clue.html"/>
    <hyperlink ref="E2" r:id="rId11" display="https://www.nationalheraldindia.com/national/kerala-cpi-m-secretarys-son-appears-before-police-agrees-to-dna-test"/>
    <hyperlink ref="E3" r:id="rId12" display="https://twitter.com/TheaterUlm/status/1146076254183088128"/>
    <hyperlink ref="E4" r:id="rId13" display="https://www.instagram.com/p/BzdiPGiggsV/?igshid=agxdz5jrztq6"/>
    <hyperlink ref="E5" r:id="rId14" display="https://www.instagram.com/p/BzeV2eylHc_/?igshid=2hzh4y70vucl"/>
    <hyperlink ref="E6" r:id="rId15" display="https://howtofind.com/what-can-a-dna-test-really-say-about-you-part-iii"/>
    <hyperlink ref="E7" r:id="rId16" display="https://howtofind.com/what-can-a-dna-test-really-say-about-you-part-ii"/>
    <hyperlink ref="E8" r:id="rId17" display="http://trentinogenealogy.com/2019/05/dna-ethnicity-report-estimate/"/>
    <hyperlink ref="E9" r:id="rId18" display="https://www.cellmark.co.uk/"/>
    <hyperlink ref="E10" r:id="rId19" display="https://www.cellmark.co.uk/dna-testing/immigration-relationship-test/"/>
    <hyperlink ref="E11" r:id="rId20" display="https://www.dailymail.co.uk/news/article-7091823/Crooning-lothario-Julio-Iglesias-faces-court-DNA-battle-claims-love-child.html"/>
    <hyperlink ref="G2" r:id="rId21" display="https://thenextweb.com/insider/2019/07/03/a-public-dna-database-led-to-a-murder-conviction-but-innocent-people-may-pay-the-price/?utm_source=twitter&amp;utm_medium=referral&amp;utm_content=A%2Bpublic%2BDNA%2Bdatabase%2Bled%2Bto%2Ba%2Bmurder%2Bconviction%252C%2Bbut%2Binnocent%2Bpeople%2Bmay%2Bpay%2Bthe%2Bprice"/>
    <hyperlink ref="G3" r:id="rId22" display="http://edition.cnn.com/2019/07/03/us/shark-tooth-trnd/index.html"/>
    <hyperlink ref="G4" r:id="rId23" display="https://www.cnet.com/news/how-sharing-your-dna-solves-horrible-crimes-and-stirs-a-privacy-debate/"/>
    <hyperlink ref="G5" r:id="rId24" display="https://www.theatlantic.com/science/archive/2019/03/dna-tests-for-envelopes-have-a-price/583636/"/>
    <hyperlink ref="G6" r:id="rId25" display="https://www.npr.org/2019/07/03/738586883/mideast-philistines-from-europe?utm_campaign=storyshare&amp;utm_source=twitter.com&amp;utm_medium=social"/>
    <hyperlink ref="G7" r:id="rId26" display="https://www.military.com/daily-news/2019/07/03/mail-ancestry-dna-kits-may-help-enemy-target-you-navys-top-officer-says.html#.XR1UBlcMNi0.twitter"/>
    <hyperlink ref="G8" r:id="rId27" display="https://dan.com/buy-domain/dnaintel.com?redirected=true&amp;tld=com"/>
    <hyperlink ref="G9" r:id="rId28" display="https://dan.com/buy-domain/inteldna.com?redirected=true&amp;tld=com"/>
    <hyperlink ref="G10" r:id="rId29" display="https://medicalxpress.com/news/2019-07-dna-reveals-schizophrenia-clue.html"/>
    <hyperlink ref="G11" r:id="rId30" display="https://www.wired.com/story/dna-sequencing-detect-infectious-disease/?mbid=social_twitter_onsiteshare"/>
    <hyperlink ref="I2" r:id="rId31" display="https://www.cnbc.com/2019/07/01/for-600-veritas-genetics-sequences-6point4-billion-letters-of-your-dna.html"/>
    <hyperlink ref="I3" r:id="rId32" display="https://onezero.medium.com/you-can-now-get-your-whole-genome-sequenced-for-less-than-an-iphone-a951e3d33f84"/>
    <hyperlink ref="K2" r:id="rId33" display="https://twitter.com/ewarren/status/1148327100614660097"/>
    <hyperlink ref="K3" r:id="rId34" display="https://twitter.com/southerncharme7/status/1146645632448389120"/>
    <hyperlink ref="K4" r:id="rId35" display="https://twitter.com/Trumpgi73068803/status/1148452840643260416"/>
    <hyperlink ref="M2" r:id="rId36" display="https://www.alphabiolabs.co.uk/public-testing-services/"/>
    <hyperlink ref="M3" r:id="rId37" display="https://www.alphabiolabs.co.uk/public-testing-services/paternity-testing/"/>
    <hyperlink ref="M4" r:id="rId38" display="https://www.alphabiolabs.co.uk/public-testing-services/zygosity-dna-testing/"/>
    <hyperlink ref="M5" r:id="rId39" display="https://www.dailymail.co.uk/news/article-7232351/Julio-Iglesias-LOSES-paternity-case-Spanish-court-rules-father-man.html"/>
    <hyperlink ref="M6" r:id="rId40" display="https://www.alphabiolabs.co.uk/2019/07/01/can-you-take-a-paternity-test-without-a-father/"/>
    <hyperlink ref="M7" r:id="rId41" display="https://www.alphabiolabs.co.uk/public-testing-services/prenatal-dna-testing/"/>
    <hyperlink ref="M8" r:id="rId42" display="https://www.alphabiolabs.co.uk/2019/07/02/paternity-test-in-pregnancy/"/>
    <hyperlink ref="M9" r:id="rId43" display="https://www.alphabiolabs.co.uk/product/paternity-test/"/>
    <hyperlink ref="M10" r:id="rId44" display="https://www.alphabiolabs.co.uk/public-testing-services/grandparent-dna-test/"/>
    <hyperlink ref="M11" r:id="rId45" display="https://www.alphabiolabs.co.uk/public-testing-services/sibling-dna-test/"/>
    <hyperlink ref="Q2" r:id="rId46" display="https://www.hartwigmedicalfoundation.nl/gegevens-uit-de-echte-wereld-gebruiken-voor-betere-oncologische-zorg/"/>
    <hyperlink ref="Q3" r:id="rId47" display="https://www.hartwigmedicalfoundation.nl/personalised-medicine-voor-alvleesklierkanker-toekomstmuziek/"/>
  </hyperlinks>
  <printOptions/>
  <pageMargins left="0.7" right="0.7" top="0.75" bottom="0.75" header="0.3" footer="0.3"/>
  <pageSetup orientation="portrait" paperSize="9"/>
  <tableParts>
    <tablePart r:id="rId55"/>
    <tablePart r:id="rId52"/>
    <tablePart r:id="rId50"/>
    <tablePart r:id="rId49"/>
    <tablePart r:id="rId53"/>
    <tablePart r:id="rId51"/>
    <tablePart r:id="rId48"/>
    <tablePart r:id="rId5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ABBD-9803-4D1F-B67C-0BEF31EB0C70}">
  <dimension ref="A25:B54"/>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5" t="s">
        <v>4118</v>
      </c>
      <c r="B25" t="s">
        <v>4117</v>
      </c>
    </row>
    <row r="26" spans="1:2" ht="15">
      <c r="A26" s="126" t="s">
        <v>4120</v>
      </c>
      <c r="B26" s="3">
        <v>3</v>
      </c>
    </row>
    <row r="27" spans="1:2" ht="15">
      <c r="A27" s="127" t="s">
        <v>4121</v>
      </c>
      <c r="B27" s="3">
        <v>1</v>
      </c>
    </row>
    <row r="28" spans="1:2" ht="15">
      <c r="A28" s="128" t="s">
        <v>4122</v>
      </c>
      <c r="B28" s="3">
        <v>1</v>
      </c>
    </row>
    <row r="29" spans="1:2" ht="15">
      <c r="A29" s="127" t="s">
        <v>4123</v>
      </c>
      <c r="B29" s="3">
        <v>2</v>
      </c>
    </row>
    <row r="30" spans="1:2" ht="15">
      <c r="A30" s="128" t="s">
        <v>4124</v>
      </c>
      <c r="B30" s="3">
        <v>1</v>
      </c>
    </row>
    <row r="31" spans="1:2" ht="15">
      <c r="A31" s="128" t="s">
        <v>4125</v>
      </c>
      <c r="B31" s="3">
        <v>1</v>
      </c>
    </row>
    <row r="32" spans="1:2" ht="15">
      <c r="A32" s="126" t="s">
        <v>3071</v>
      </c>
      <c r="B32" s="3">
        <v>201</v>
      </c>
    </row>
    <row r="33" spans="1:2" ht="15">
      <c r="A33" s="127" t="s">
        <v>4126</v>
      </c>
      <c r="B33" s="3">
        <v>2</v>
      </c>
    </row>
    <row r="34" spans="1:2" ht="15">
      <c r="A34" s="128" t="s">
        <v>4127</v>
      </c>
      <c r="B34" s="3">
        <v>1</v>
      </c>
    </row>
    <row r="35" spans="1:2" ht="15">
      <c r="A35" s="128" t="s">
        <v>4128</v>
      </c>
      <c r="B35" s="3">
        <v>1</v>
      </c>
    </row>
    <row r="36" spans="1:2" ht="15">
      <c r="A36" s="127" t="s">
        <v>4129</v>
      </c>
      <c r="B36" s="3">
        <v>2</v>
      </c>
    </row>
    <row r="37" spans="1:2" ht="15">
      <c r="A37" s="128" t="s">
        <v>4130</v>
      </c>
      <c r="B37" s="3">
        <v>1</v>
      </c>
    </row>
    <row r="38" spans="1:2" ht="15">
      <c r="A38" s="128" t="s">
        <v>4131</v>
      </c>
      <c r="B38" s="3">
        <v>1</v>
      </c>
    </row>
    <row r="39" spans="1:2" ht="15">
      <c r="A39" s="127" t="s">
        <v>4132</v>
      </c>
      <c r="B39" s="3">
        <v>2</v>
      </c>
    </row>
    <row r="40" spans="1:2" ht="15">
      <c r="A40" s="128" t="s">
        <v>4133</v>
      </c>
      <c r="B40" s="3">
        <v>1</v>
      </c>
    </row>
    <row r="41" spans="1:2" ht="15">
      <c r="A41" s="128" t="s">
        <v>4134</v>
      </c>
      <c r="B41" s="3">
        <v>1</v>
      </c>
    </row>
    <row r="42" spans="1:2" ht="15">
      <c r="A42" s="127" t="s">
        <v>4135</v>
      </c>
      <c r="B42" s="3">
        <v>195</v>
      </c>
    </row>
    <row r="43" spans="1:2" ht="15">
      <c r="A43" s="128" t="s">
        <v>4136</v>
      </c>
      <c r="B43" s="3">
        <v>2</v>
      </c>
    </row>
    <row r="44" spans="1:2" ht="15">
      <c r="A44" s="128" t="s">
        <v>4137</v>
      </c>
      <c r="B44" s="3">
        <v>17</v>
      </c>
    </row>
    <row r="45" spans="1:2" ht="15">
      <c r="A45" s="128" t="s">
        <v>4138</v>
      </c>
      <c r="B45" s="3">
        <v>53</v>
      </c>
    </row>
    <row r="46" spans="1:2" ht="15">
      <c r="A46" s="128" t="s">
        <v>4139</v>
      </c>
      <c r="B46" s="3">
        <v>14</v>
      </c>
    </row>
    <row r="47" spans="1:2" ht="15">
      <c r="A47" s="128" t="s">
        <v>4140</v>
      </c>
      <c r="B47" s="3">
        <v>10</v>
      </c>
    </row>
    <row r="48" spans="1:2" ht="15">
      <c r="A48" s="128" t="s">
        <v>4141</v>
      </c>
      <c r="B48" s="3">
        <v>7</v>
      </c>
    </row>
    <row r="49" spans="1:2" ht="15">
      <c r="A49" s="128" t="s">
        <v>4142</v>
      </c>
      <c r="B49" s="3">
        <v>16</v>
      </c>
    </row>
    <row r="50" spans="1:2" ht="15">
      <c r="A50" s="128" t="s">
        <v>4143</v>
      </c>
      <c r="B50" s="3">
        <v>26</v>
      </c>
    </row>
    <row r="51" spans="1:2" ht="15">
      <c r="A51" s="128" t="s">
        <v>4144</v>
      </c>
      <c r="B51" s="3">
        <v>14</v>
      </c>
    </row>
    <row r="52" spans="1:2" ht="15">
      <c r="A52" s="128" t="s">
        <v>4145</v>
      </c>
      <c r="B52" s="3">
        <v>25</v>
      </c>
    </row>
    <row r="53" spans="1:2" ht="15">
      <c r="A53" s="128" t="s">
        <v>4146</v>
      </c>
      <c r="B53" s="3">
        <v>11</v>
      </c>
    </row>
    <row r="54" spans="1:2" ht="15">
      <c r="A54" s="126" t="s">
        <v>4119</v>
      </c>
      <c r="B54" s="3">
        <v>204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1647</v>
      </c>
      <c r="AE2" s="13" t="s">
        <v>1648</v>
      </c>
      <c r="AF2" s="13" t="s">
        <v>1649</v>
      </c>
      <c r="AG2" s="13" t="s">
        <v>1650</v>
      </c>
      <c r="AH2" s="13" t="s">
        <v>1651</v>
      </c>
      <c r="AI2" s="13" t="s">
        <v>1652</v>
      </c>
      <c r="AJ2" s="13" t="s">
        <v>1653</v>
      </c>
      <c r="AK2" s="13" t="s">
        <v>1654</v>
      </c>
      <c r="AL2" s="13" t="s">
        <v>1655</v>
      </c>
      <c r="AM2" s="13" t="s">
        <v>1656</v>
      </c>
      <c r="AN2" s="13" t="s">
        <v>1657</v>
      </c>
      <c r="AO2" s="13" t="s">
        <v>1658</v>
      </c>
      <c r="AP2" s="13" t="s">
        <v>1659</v>
      </c>
      <c r="AQ2" s="13" t="s">
        <v>1660</v>
      </c>
      <c r="AR2" s="13" t="s">
        <v>1661</v>
      </c>
      <c r="AS2" s="13" t="s">
        <v>228</v>
      </c>
      <c r="AT2" s="13" t="s">
        <v>1662</v>
      </c>
      <c r="AU2" s="13" t="s">
        <v>1663</v>
      </c>
      <c r="AV2" s="13" t="s">
        <v>1664</v>
      </c>
      <c r="AW2" s="13" t="s">
        <v>1665</v>
      </c>
      <c r="AX2" s="13" t="s">
        <v>1666</v>
      </c>
      <c r="AY2" s="13" t="s">
        <v>1667</v>
      </c>
      <c r="AZ2" s="13" t="s">
        <v>2969</v>
      </c>
      <c r="BA2" s="123" t="s">
        <v>3508</v>
      </c>
      <c r="BB2" s="123" t="s">
        <v>3509</v>
      </c>
      <c r="BC2" s="123" t="s">
        <v>3510</v>
      </c>
      <c r="BD2" s="123" t="s">
        <v>3511</v>
      </c>
      <c r="BE2" s="123" t="s">
        <v>3512</v>
      </c>
      <c r="BF2" s="123" t="s">
        <v>3513</v>
      </c>
      <c r="BG2" s="123" t="s">
        <v>3514</v>
      </c>
      <c r="BH2" s="123" t="s">
        <v>3515</v>
      </c>
      <c r="BI2" s="123" t="s">
        <v>3517</v>
      </c>
      <c r="BJ2" s="123" t="s">
        <v>3852</v>
      </c>
      <c r="BK2" s="123" t="s">
        <v>3873</v>
      </c>
      <c r="BL2" s="123" t="s">
        <v>3875</v>
      </c>
      <c r="BM2" s="123" t="s">
        <v>3885</v>
      </c>
      <c r="BN2" s="123" t="s">
        <v>3887</v>
      </c>
      <c r="BO2" s="123" t="s">
        <v>3915</v>
      </c>
      <c r="BP2" s="123" t="s">
        <v>3935</v>
      </c>
      <c r="BQ2" s="123" t="s">
        <v>4012</v>
      </c>
      <c r="BR2" s="123" t="s">
        <v>4034</v>
      </c>
      <c r="BS2" s="123" t="s">
        <v>4102</v>
      </c>
      <c r="BT2" s="3"/>
      <c r="BU2" s="3"/>
    </row>
    <row r="3" spans="1:73" ht="15" customHeight="1">
      <c r="A3" s="65" t="s">
        <v>248</v>
      </c>
      <c r="B3" s="66"/>
      <c r="C3" s="66"/>
      <c r="D3" s="67">
        <v>100</v>
      </c>
      <c r="E3" s="69"/>
      <c r="F3" s="103" t="s">
        <v>863</v>
      </c>
      <c r="G3" s="66"/>
      <c r="H3" s="70" t="s">
        <v>248</v>
      </c>
      <c r="I3" s="71"/>
      <c r="J3" s="71" t="s">
        <v>159</v>
      </c>
      <c r="K3" s="70" t="s">
        <v>2737</v>
      </c>
      <c r="L3" s="74">
        <v>1</v>
      </c>
      <c r="M3" s="75">
        <v>9484.1884765625</v>
      </c>
      <c r="N3" s="75">
        <v>3854.38330078125</v>
      </c>
      <c r="O3" s="76"/>
      <c r="P3" s="77"/>
      <c r="Q3" s="77"/>
      <c r="R3" s="48"/>
      <c r="S3" s="48">
        <v>0</v>
      </c>
      <c r="T3" s="48">
        <v>1</v>
      </c>
      <c r="U3" s="49">
        <v>0</v>
      </c>
      <c r="V3" s="49">
        <v>1</v>
      </c>
      <c r="W3" s="49">
        <v>0</v>
      </c>
      <c r="X3" s="49">
        <v>0.701753</v>
      </c>
      <c r="Y3" s="49">
        <v>0</v>
      </c>
      <c r="Z3" s="49">
        <v>0</v>
      </c>
      <c r="AA3" s="72">
        <v>3</v>
      </c>
      <c r="AB3" s="72"/>
      <c r="AC3" s="73"/>
      <c r="AD3" s="79" t="s">
        <v>1668</v>
      </c>
      <c r="AE3" s="79">
        <v>208</v>
      </c>
      <c r="AF3" s="79">
        <v>1889</v>
      </c>
      <c r="AG3" s="79">
        <v>84988</v>
      </c>
      <c r="AH3" s="79">
        <v>304</v>
      </c>
      <c r="AI3" s="79"/>
      <c r="AJ3" s="79" t="s">
        <v>1850</v>
      </c>
      <c r="AK3" s="79" t="s">
        <v>2026</v>
      </c>
      <c r="AL3" s="83" t="s">
        <v>2140</v>
      </c>
      <c r="AM3" s="79"/>
      <c r="AN3" s="81">
        <v>41629.67855324074</v>
      </c>
      <c r="AO3" s="83" t="s">
        <v>2252</v>
      </c>
      <c r="AP3" s="79" t="b">
        <v>1</v>
      </c>
      <c r="AQ3" s="79" t="b">
        <v>0</v>
      </c>
      <c r="AR3" s="79" t="b">
        <v>0</v>
      </c>
      <c r="AS3" s="79"/>
      <c r="AT3" s="79">
        <v>56</v>
      </c>
      <c r="AU3" s="83" t="s">
        <v>2420</v>
      </c>
      <c r="AV3" s="79" t="b">
        <v>0</v>
      </c>
      <c r="AW3" s="79" t="s">
        <v>2546</v>
      </c>
      <c r="AX3" s="83" t="s">
        <v>2547</v>
      </c>
      <c r="AY3" s="79" t="s">
        <v>66</v>
      </c>
      <c r="AZ3" s="79" t="str">
        <f>REPLACE(INDEX(GroupVertices[Group],MATCH(Vertices[[#This Row],[Vertex]],GroupVertices[Vertex],0)),1,1,"")</f>
        <v>29</v>
      </c>
      <c r="BA3" s="48">
        <v>0</v>
      </c>
      <c r="BB3" s="49">
        <v>0</v>
      </c>
      <c r="BC3" s="48">
        <v>0</v>
      </c>
      <c r="BD3" s="49">
        <v>0</v>
      </c>
      <c r="BE3" s="48">
        <v>0</v>
      </c>
      <c r="BF3" s="49">
        <v>0</v>
      </c>
      <c r="BG3" s="48">
        <v>20</v>
      </c>
      <c r="BH3" s="49">
        <v>100</v>
      </c>
      <c r="BI3" s="48">
        <v>20</v>
      </c>
      <c r="BJ3" s="48" t="s">
        <v>555</v>
      </c>
      <c r="BK3" s="48" t="s">
        <v>555</v>
      </c>
      <c r="BL3" s="48" t="s">
        <v>633</v>
      </c>
      <c r="BM3" s="48" t="s">
        <v>633</v>
      </c>
      <c r="BN3" s="48" t="s">
        <v>678</v>
      </c>
      <c r="BO3" s="48" t="s">
        <v>678</v>
      </c>
      <c r="BP3" s="124" t="s">
        <v>3936</v>
      </c>
      <c r="BQ3" s="124" t="s">
        <v>3936</v>
      </c>
      <c r="BR3" s="124" t="s">
        <v>3774</v>
      </c>
      <c r="BS3" s="124" t="s">
        <v>3774</v>
      </c>
      <c r="BT3" s="3"/>
      <c r="BU3" s="3"/>
    </row>
    <row r="4" spans="1:76" ht="15">
      <c r="A4" s="65" t="s">
        <v>270</v>
      </c>
      <c r="B4" s="66"/>
      <c r="C4" s="66"/>
      <c r="D4" s="67">
        <v>100</v>
      </c>
      <c r="E4" s="69"/>
      <c r="F4" s="103" t="s">
        <v>881</v>
      </c>
      <c r="G4" s="66"/>
      <c r="H4" s="70" t="s">
        <v>270</v>
      </c>
      <c r="I4" s="71"/>
      <c r="J4" s="71" t="s">
        <v>159</v>
      </c>
      <c r="K4" s="70" t="s">
        <v>2738</v>
      </c>
      <c r="L4" s="74">
        <v>1</v>
      </c>
      <c r="M4" s="75">
        <v>9484.1884765625</v>
      </c>
      <c r="N4" s="75">
        <v>3384.777099609375</v>
      </c>
      <c r="O4" s="76"/>
      <c r="P4" s="77"/>
      <c r="Q4" s="77"/>
      <c r="R4" s="89"/>
      <c r="S4" s="48">
        <v>2</v>
      </c>
      <c r="T4" s="48">
        <v>1</v>
      </c>
      <c r="U4" s="49">
        <v>0</v>
      </c>
      <c r="V4" s="49">
        <v>1</v>
      </c>
      <c r="W4" s="49">
        <v>0</v>
      </c>
      <c r="X4" s="49">
        <v>1.298242</v>
      </c>
      <c r="Y4" s="49">
        <v>0</v>
      </c>
      <c r="Z4" s="49">
        <v>0</v>
      </c>
      <c r="AA4" s="72">
        <v>4</v>
      </c>
      <c r="AB4" s="72"/>
      <c r="AC4" s="73"/>
      <c r="AD4" s="79" t="s">
        <v>1669</v>
      </c>
      <c r="AE4" s="79">
        <v>905</v>
      </c>
      <c r="AF4" s="79">
        <v>1341</v>
      </c>
      <c r="AG4" s="79">
        <v>7133</v>
      </c>
      <c r="AH4" s="79">
        <v>667</v>
      </c>
      <c r="AI4" s="79"/>
      <c r="AJ4" s="79" t="s">
        <v>1851</v>
      </c>
      <c r="AK4" s="79" t="s">
        <v>2027</v>
      </c>
      <c r="AL4" s="83" t="s">
        <v>2141</v>
      </c>
      <c r="AM4" s="79"/>
      <c r="AN4" s="81">
        <v>39933.220347222225</v>
      </c>
      <c r="AO4" s="83" t="s">
        <v>2253</v>
      </c>
      <c r="AP4" s="79" t="b">
        <v>1</v>
      </c>
      <c r="AQ4" s="79" t="b">
        <v>0</v>
      </c>
      <c r="AR4" s="79" t="b">
        <v>1</v>
      </c>
      <c r="AS4" s="79"/>
      <c r="AT4" s="79">
        <v>43</v>
      </c>
      <c r="AU4" s="83" t="s">
        <v>2420</v>
      </c>
      <c r="AV4" s="79" t="b">
        <v>0</v>
      </c>
      <c r="AW4" s="79" t="s">
        <v>2546</v>
      </c>
      <c r="AX4" s="83" t="s">
        <v>2548</v>
      </c>
      <c r="AY4" s="79" t="s">
        <v>66</v>
      </c>
      <c r="AZ4" s="79" t="str">
        <f>REPLACE(INDEX(GroupVertices[Group],MATCH(Vertices[[#This Row],[Vertex]],GroupVertices[Vertex],0)),1,1,"")</f>
        <v>29</v>
      </c>
      <c r="BA4" s="48">
        <v>1</v>
      </c>
      <c r="BB4" s="49">
        <v>1.7857142857142858</v>
      </c>
      <c r="BC4" s="48">
        <v>0</v>
      </c>
      <c r="BD4" s="49">
        <v>0</v>
      </c>
      <c r="BE4" s="48">
        <v>0</v>
      </c>
      <c r="BF4" s="49">
        <v>0</v>
      </c>
      <c r="BG4" s="48">
        <v>55</v>
      </c>
      <c r="BH4" s="49">
        <v>98.21428571428571</v>
      </c>
      <c r="BI4" s="48">
        <v>56</v>
      </c>
      <c r="BJ4" s="48" t="s">
        <v>555</v>
      </c>
      <c r="BK4" s="48" t="s">
        <v>555</v>
      </c>
      <c r="BL4" s="48" t="s">
        <v>633</v>
      </c>
      <c r="BM4" s="48" t="s">
        <v>633</v>
      </c>
      <c r="BN4" s="48" t="s">
        <v>3888</v>
      </c>
      <c r="BO4" s="48" t="s">
        <v>3916</v>
      </c>
      <c r="BP4" s="124" t="s">
        <v>3937</v>
      </c>
      <c r="BQ4" s="124" t="s">
        <v>4013</v>
      </c>
      <c r="BR4" s="124" t="s">
        <v>4035</v>
      </c>
      <c r="BS4" s="124" t="s">
        <v>4035</v>
      </c>
      <c r="BT4" s="2"/>
      <c r="BU4" s="3"/>
      <c r="BV4" s="3"/>
      <c r="BW4" s="3"/>
      <c r="BX4" s="3"/>
    </row>
    <row r="5" spans="1:76" ht="15">
      <c r="A5" s="65" t="s">
        <v>249</v>
      </c>
      <c r="B5" s="66"/>
      <c r="C5" s="66"/>
      <c r="D5" s="67">
        <v>100</v>
      </c>
      <c r="E5" s="69"/>
      <c r="F5" s="103" t="s">
        <v>864</v>
      </c>
      <c r="G5" s="66"/>
      <c r="H5" s="70" t="s">
        <v>249</v>
      </c>
      <c r="I5" s="71"/>
      <c r="J5" s="71" t="s">
        <v>159</v>
      </c>
      <c r="K5" s="70" t="s">
        <v>2739</v>
      </c>
      <c r="L5" s="74">
        <v>1</v>
      </c>
      <c r="M5" s="75">
        <v>5466.54443359375</v>
      </c>
      <c r="N5" s="75">
        <v>6206.0078125</v>
      </c>
      <c r="O5" s="76"/>
      <c r="P5" s="77"/>
      <c r="Q5" s="77"/>
      <c r="R5" s="89"/>
      <c r="S5" s="48">
        <v>0</v>
      </c>
      <c r="T5" s="48">
        <v>2</v>
      </c>
      <c r="U5" s="49">
        <v>0</v>
      </c>
      <c r="V5" s="49">
        <v>0.166667</v>
      </c>
      <c r="W5" s="49">
        <v>0</v>
      </c>
      <c r="X5" s="49">
        <v>0.740456</v>
      </c>
      <c r="Y5" s="49">
        <v>0.5</v>
      </c>
      <c r="Z5" s="49">
        <v>0</v>
      </c>
      <c r="AA5" s="72">
        <v>5</v>
      </c>
      <c r="AB5" s="72"/>
      <c r="AC5" s="73"/>
      <c r="AD5" s="79" t="s">
        <v>1670</v>
      </c>
      <c r="AE5" s="79">
        <v>74</v>
      </c>
      <c r="AF5" s="79">
        <v>4</v>
      </c>
      <c r="AG5" s="79">
        <v>352</v>
      </c>
      <c r="AH5" s="79">
        <v>1134</v>
      </c>
      <c r="AI5" s="79"/>
      <c r="AJ5" s="79"/>
      <c r="AK5" s="79"/>
      <c r="AL5" s="79"/>
      <c r="AM5" s="79"/>
      <c r="AN5" s="81">
        <v>42472.423101851855</v>
      </c>
      <c r="AO5" s="79"/>
      <c r="AP5" s="79" t="b">
        <v>1</v>
      </c>
      <c r="AQ5" s="79" t="b">
        <v>1</v>
      </c>
      <c r="AR5" s="79" t="b">
        <v>0</v>
      </c>
      <c r="AS5" s="79"/>
      <c r="AT5" s="79">
        <v>0</v>
      </c>
      <c r="AU5" s="79"/>
      <c r="AV5" s="79" t="b">
        <v>0</v>
      </c>
      <c r="AW5" s="79" t="s">
        <v>2546</v>
      </c>
      <c r="AX5" s="83" t="s">
        <v>2549</v>
      </c>
      <c r="AY5" s="79" t="s">
        <v>66</v>
      </c>
      <c r="AZ5" s="79" t="str">
        <f>REPLACE(INDEX(GroupVertices[Group],MATCH(Vertices[[#This Row],[Vertex]],GroupVertices[Vertex],0)),1,1,"")</f>
        <v>10</v>
      </c>
      <c r="BA5" s="48">
        <v>0</v>
      </c>
      <c r="BB5" s="49">
        <v>0</v>
      </c>
      <c r="BC5" s="48">
        <v>2</v>
      </c>
      <c r="BD5" s="49">
        <v>6.451612903225806</v>
      </c>
      <c r="BE5" s="48">
        <v>0</v>
      </c>
      <c r="BF5" s="49">
        <v>0</v>
      </c>
      <c r="BG5" s="48">
        <v>29</v>
      </c>
      <c r="BH5" s="49">
        <v>93.54838709677419</v>
      </c>
      <c r="BI5" s="48">
        <v>31</v>
      </c>
      <c r="BJ5" s="48"/>
      <c r="BK5" s="48"/>
      <c r="BL5" s="48"/>
      <c r="BM5" s="48"/>
      <c r="BN5" s="48" t="s">
        <v>679</v>
      </c>
      <c r="BO5" s="48" t="s">
        <v>679</v>
      </c>
      <c r="BP5" s="124" t="s">
        <v>3938</v>
      </c>
      <c r="BQ5" s="124" t="s">
        <v>3938</v>
      </c>
      <c r="BR5" s="124" t="s">
        <v>3762</v>
      </c>
      <c r="BS5" s="124" t="s">
        <v>3762</v>
      </c>
      <c r="BT5" s="2"/>
      <c r="BU5" s="3"/>
      <c r="BV5" s="3"/>
      <c r="BW5" s="3"/>
      <c r="BX5" s="3"/>
    </row>
    <row r="6" spans="1:76" ht="15">
      <c r="A6" s="65" t="s">
        <v>259</v>
      </c>
      <c r="B6" s="66"/>
      <c r="C6" s="66"/>
      <c r="D6" s="67">
        <v>102.02702702702703</v>
      </c>
      <c r="E6" s="69"/>
      <c r="F6" s="103" t="s">
        <v>2434</v>
      </c>
      <c r="G6" s="66"/>
      <c r="H6" s="70" t="s">
        <v>259</v>
      </c>
      <c r="I6" s="71"/>
      <c r="J6" s="71" t="s">
        <v>75</v>
      </c>
      <c r="K6" s="70" t="s">
        <v>2740</v>
      </c>
      <c r="L6" s="74">
        <v>23.51801801801802</v>
      </c>
      <c r="M6" s="75">
        <v>6090.03125</v>
      </c>
      <c r="N6" s="75">
        <v>6093.05224609375</v>
      </c>
      <c r="O6" s="76"/>
      <c r="P6" s="77"/>
      <c r="Q6" s="77"/>
      <c r="R6" s="89"/>
      <c r="S6" s="48">
        <v>3</v>
      </c>
      <c r="T6" s="48">
        <v>1</v>
      </c>
      <c r="U6" s="49">
        <v>3</v>
      </c>
      <c r="V6" s="49">
        <v>0.25</v>
      </c>
      <c r="W6" s="49">
        <v>0</v>
      </c>
      <c r="X6" s="49">
        <v>1.389309</v>
      </c>
      <c r="Y6" s="49">
        <v>0.25</v>
      </c>
      <c r="Z6" s="49">
        <v>0</v>
      </c>
      <c r="AA6" s="72">
        <v>6</v>
      </c>
      <c r="AB6" s="72"/>
      <c r="AC6" s="73"/>
      <c r="AD6" s="79" t="s">
        <v>1671</v>
      </c>
      <c r="AE6" s="79">
        <v>126</v>
      </c>
      <c r="AF6" s="79">
        <v>414</v>
      </c>
      <c r="AG6" s="79">
        <v>1135</v>
      </c>
      <c r="AH6" s="79">
        <v>589</v>
      </c>
      <c r="AI6" s="79"/>
      <c r="AJ6" s="79" t="s">
        <v>1852</v>
      </c>
      <c r="AK6" s="79" t="s">
        <v>2028</v>
      </c>
      <c r="AL6" s="83" t="s">
        <v>2142</v>
      </c>
      <c r="AM6" s="79"/>
      <c r="AN6" s="81">
        <v>40002.05006944444</v>
      </c>
      <c r="AO6" s="83" t="s">
        <v>2254</v>
      </c>
      <c r="AP6" s="79" t="b">
        <v>0</v>
      </c>
      <c r="AQ6" s="79" t="b">
        <v>0</v>
      </c>
      <c r="AR6" s="79" t="b">
        <v>0</v>
      </c>
      <c r="AS6" s="79"/>
      <c r="AT6" s="79">
        <v>11</v>
      </c>
      <c r="AU6" s="83" t="s">
        <v>2421</v>
      </c>
      <c r="AV6" s="79" t="b">
        <v>0</v>
      </c>
      <c r="AW6" s="79" t="s">
        <v>2546</v>
      </c>
      <c r="AX6" s="83" t="s">
        <v>2550</v>
      </c>
      <c r="AY6" s="79" t="s">
        <v>66</v>
      </c>
      <c r="AZ6" s="79" t="str">
        <f>REPLACE(INDEX(GroupVertices[Group],MATCH(Vertices[[#This Row],[Vertex]],GroupVertices[Vertex],0)),1,1,"")</f>
        <v>10</v>
      </c>
      <c r="BA6" s="48">
        <v>0</v>
      </c>
      <c r="BB6" s="49">
        <v>0</v>
      </c>
      <c r="BC6" s="48">
        <v>2</v>
      </c>
      <c r="BD6" s="49">
        <v>6.451612903225806</v>
      </c>
      <c r="BE6" s="48">
        <v>0</v>
      </c>
      <c r="BF6" s="49">
        <v>0</v>
      </c>
      <c r="BG6" s="48">
        <v>29</v>
      </c>
      <c r="BH6" s="49">
        <v>93.54838709677419</v>
      </c>
      <c r="BI6" s="48">
        <v>31</v>
      </c>
      <c r="BJ6" s="48"/>
      <c r="BK6" s="48"/>
      <c r="BL6" s="48"/>
      <c r="BM6" s="48"/>
      <c r="BN6" s="48" t="s">
        <v>688</v>
      </c>
      <c r="BO6" s="48" t="s">
        <v>688</v>
      </c>
      <c r="BP6" s="124" t="s">
        <v>3938</v>
      </c>
      <c r="BQ6" s="124" t="s">
        <v>3938</v>
      </c>
      <c r="BR6" s="124" t="s">
        <v>3762</v>
      </c>
      <c r="BS6" s="124" t="s">
        <v>3762</v>
      </c>
      <c r="BT6" s="2"/>
      <c r="BU6" s="3"/>
      <c r="BV6" s="3"/>
      <c r="BW6" s="3"/>
      <c r="BX6" s="3"/>
    </row>
    <row r="7" spans="1:76" ht="15">
      <c r="A7" s="65" t="s">
        <v>352</v>
      </c>
      <c r="B7" s="66"/>
      <c r="C7" s="66"/>
      <c r="D7" s="67">
        <v>102.02702702702703</v>
      </c>
      <c r="E7" s="69"/>
      <c r="F7" s="103" t="s">
        <v>2435</v>
      </c>
      <c r="G7" s="66"/>
      <c r="H7" s="70" t="s">
        <v>352</v>
      </c>
      <c r="I7" s="71"/>
      <c r="J7" s="71" t="s">
        <v>75</v>
      </c>
      <c r="K7" s="70" t="s">
        <v>2741</v>
      </c>
      <c r="L7" s="74">
        <v>23.51801801801802</v>
      </c>
      <c r="M7" s="75">
        <v>6415.9267578125</v>
      </c>
      <c r="N7" s="75">
        <v>6417.1142578125</v>
      </c>
      <c r="O7" s="76"/>
      <c r="P7" s="77"/>
      <c r="Q7" s="77"/>
      <c r="R7" s="89"/>
      <c r="S7" s="48">
        <v>4</v>
      </c>
      <c r="T7" s="48">
        <v>0</v>
      </c>
      <c r="U7" s="49">
        <v>3</v>
      </c>
      <c r="V7" s="49">
        <v>0.25</v>
      </c>
      <c r="W7" s="49">
        <v>0</v>
      </c>
      <c r="X7" s="49">
        <v>1.389309</v>
      </c>
      <c r="Y7" s="49">
        <v>0.25</v>
      </c>
      <c r="Z7" s="49">
        <v>0</v>
      </c>
      <c r="AA7" s="72">
        <v>7</v>
      </c>
      <c r="AB7" s="72"/>
      <c r="AC7" s="73"/>
      <c r="AD7" s="79" t="s">
        <v>1672</v>
      </c>
      <c r="AE7" s="79">
        <v>101</v>
      </c>
      <c r="AF7" s="79">
        <v>3081</v>
      </c>
      <c r="AG7" s="79">
        <v>5345</v>
      </c>
      <c r="AH7" s="79">
        <v>2992</v>
      </c>
      <c r="AI7" s="79"/>
      <c r="AJ7" s="79" t="s">
        <v>1853</v>
      </c>
      <c r="AK7" s="79" t="s">
        <v>2029</v>
      </c>
      <c r="AL7" s="79"/>
      <c r="AM7" s="79"/>
      <c r="AN7" s="81">
        <v>42536.965532407405</v>
      </c>
      <c r="AO7" s="83" t="s">
        <v>2255</v>
      </c>
      <c r="AP7" s="79" t="b">
        <v>1</v>
      </c>
      <c r="AQ7" s="79" t="b">
        <v>0</v>
      </c>
      <c r="AR7" s="79" t="b">
        <v>1</v>
      </c>
      <c r="AS7" s="79"/>
      <c r="AT7" s="79">
        <v>43</v>
      </c>
      <c r="AU7" s="79"/>
      <c r="AV7" s="79" t="b">
        <v>0</v>
      </c>
      <c r="AW7" s="79" t="s">
        <v>2546</v>
      </c>
      <c r="AX7" s="83" t="s">
        <v>2551</v>
      </c>
      <c r="AY7" s="79" t="s">
        <v>65</v>
      </c>
      <c r="AZ7" s="79" t="str">
        <f>REPLACE(INDEX(GroupVertices[Group],MATCH(Vertices[[#This Row],[Vertex]],GroupVertices[Vertex],0)),1,1,"")</f>
        <v>10</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250</v>
      </c>
      <c r="B8" s="66"/>
      <c r="C8" s="66"/>
      <c r="D8" s="67">
        <v>100</v>
      </c>
      <c r="E8" s="69"/>
      <c r="F8" s="103" t="s">
        <v>865</v>
      </c>
      <c r="G8" s="66"/>
      <c r="H8" s="70" t="s">
        <v>250</v>
      </c>
      <c r="I8" s="71"/>
      <c r="J8" s="71" t="s">
        <v>159</v>
      </c>
      <c r="K8" s="70" t="s">
        <v>2742</v>
      </c>
      <c r="L8" s="74">
        <v>1</v>
      </c>
      <c r="M8" s="75">
        <v>7971.60205078125</v>
      </c>
      <c r="N8" s="75">
        <v>2362.48046875</v>
      </c>
      <c r="O8" s="76"/>
      <c r="P8" s="77"/>
      <c r="Q8" s="77"/>
      <c r="R8" s="89"/>
      <c r="S8" s="48">
        <v>0</v>
      </c>
      <c r="T8" s="48">
        <v>1</v>
      </c>
      <c r="U8" s="49">
        <v>0</v>
      </c>
      <c r="V8" s="49">
        <v>1</v>
      </c>
      <c r="W8" s="49">
        <v>0</v>
      </c>
      <c r="X8" s="49">
        <v>0.999997</v>
      </c>
      <c r="Y8" s="49">
        <v>0</v>
      </c>
      <c r="Z8" s="49">
        <v>0</v>
      </c>
      <c r="AA8" s="72">
        <v>8</v>
      </c>
      <c r="AB8" s="72"/>
      <c r="AC8" s="73"/>
      <c r="AD8" s="79" t="s">
        <v>1673</v>
      </c>
      <c r="AE8" s="79">
        <v>31</v>
      </c>
      <c r="AF8" s="79">
        <v>0</v>
      </c>
      <c r="AG8" s="79">
        <v>3</v>
      </c>
      <c r="AH8" s="79">
        <v>1</v>
      </c>
      <c r="AI8" s="79"/>
      <c r="AJ8" s="79" t="s">
        <v>1854</v>
      </c>
      <c r="AK8" s="79"/>
      <c r="AL8" s="79"/>
      <c r="AM8" s="79"/>
      <c r="AN8" s="81">
        <v>43642.560590277775</v>
      </c>
      <c r="AO8" s="83" t="s">
        <v>2256</v>
      </c>
      <c r="AP8" s="79" t="b">
        <v>1</v>
      </c>
      <c r="AQ8" s="79" t="b">
        <v>0</v>
      </c>
      <c r="AR8" s="79" t="b">
        <v>0</v>
      </c>
      <c r="AS8" s="79"/>
      <c r="AT8" s="79">
        <v>0</v>
      </c>
      <c r="AU8" s="79"/>
      <c r="AV8" s="79" t="b">
        <v>0</v>
      </c>
      <c r="AW8" s="79" t="s">
        <v>2546</v>
      </c>
      <c r="AX8" s="83" t="s">
        <v>2552</v>
      </c>
      <c r="AY8" s="79" t="s">
        <v>66</v>
      </c>
      <c r="AZ8" s="79" t="str">
        <f>REPLACE(INDEX(GroupVertices[Group],MATCH(Vertices[[#This Row],[Vertex]],GroupVertices[Vertex],0)),1,1,"")</f>
        <v>28</v>
      </c>
      <c r="BA8" s="48">
        <v>0</v>
      </c>
      <c r="BB8" s="49">
        <v>0</v>
      </c>
      <c r="BC8" s="48">
        <v>0</v>
      </c>
      <c r="BD8" s="49">
        <v>0</v>
      </c>
      <c r="BE8" s="48">
        <v>0</v>
      </c>
      <c r="BF8" s="49">
        <v>0</v>
      </c>
      <c r="BG8" s="48">
        <v>6</v>
      </c>
      <c r="BH8" s="49">
        <v>100</v>
      </c>
      <c r="BI8" s="48">
        <v>6</v>
      </c>
      <c r="BJ8" s="48"/>
      <c r="BK8" s="48"/>
      <c r="BL8" s="48"/>
      <c r="BM8" s="48"/>
      <c r="BN8" s="48" t="s">
        <v>680</v>
      </c>
      <c r="BO8" s="48" t="s">
        <v>680</v>
      </c>
      <c r="BP8" s="124" t="s">
        <v>3939</v>
      </c>
      <c r="BQ8" s="124" t="s">
        <v>3939</v>
      </c>
      <c r="BR8" s="124" t="s">
        <v>4036</v>
      </c>
      <c r="BS8" s="124" t="s">
        <v>4036</v>
      </c>
      <c r="BT8" s="2"/>
      <c r="BU8" s="3"/>
      <c r="BV8" s="3"/>
      <c r="BW8" s="3"/>
      <c r="BX8" s="3"/>
    </row>
    <row r="9" spans="1:76" ht="15">
      <c r="A9" s="65" t="s">
        <v>353</v>
      </c>
      <c r="B9" s="66"/>
      <c r="C9" s="66"/>
      <c r="D9" s="67">
        <v>100</v>
      </c>
      <c r="E9" s="69"/>
      <c r="F9" s="103" t="s">
        <v>2436</v>
      </c>
      <c r="G9" s="66"/>
      <c r="H9" s="70" t="s">
        <v>353</v>
      </c>
      <c r="I9" s="71"/>
      <c r="J9" s="71" t="s">
        <v>159</v>
      </c>
      <c r="K9" s="70" t="s">
        <v>2743</v>
      </c>
      <c r="L9" s="74">
        <v>1</v>
      </c>
      <c r="M9" s="75">
        <v>7971.60205078125</v>
      </c>
      <c r="N9" s="75">
        <v>2694.817138671875</v>
      </c>
      <c r="O9" s="76"/>
      <c r="P9" s="77"/>
      <c r="Q9" s="77"/>
      <c r="R9" s="89"/>
      <c r="S9" s="48">
        <v>1</v>
      </c>
      <c r="T9" s="48">
        <v>0</v>
      </c>
      <c r="U9" s="49">
        <v>0</v>
      </c>
      <c r="V9" s="49">
        <v>1</v>
      </c>
      <c r="W9" s="49">
        <v>0</v>
      </c>
      <c r="X9" s="49">
        <v>0.999997</v>
      </c>
      <c r="Y9" s="49">
        <v>0</v>
      </c>
      <c r="Z9" s="49">
        <v>0</v>
      </c>
      <c r="AA9" s="72">
        <v>9</v>
      </c>
      <c r="AB9" s="72"/>
      <c r="AC9" s="73"/>
      <c r="AD9" s="79" t="s">
        <v>1674</v>
      </c>
      <c r="AE9" s="79">
        <v>739</v>
      </c>
      <c r="AF9" s="79">
        <v>2923287</v>
      </c>
      <c r="AG9" s="79">
        <v>7283</v>
      </c>
      <c r="AH9" s="79">
        <v>736</v>
      </c>
      <c r="AI9" s="79"/>
      <c r="AJ9" s="79" t="s">
        <v>1855</v>
      </c>
      <c r="AK9" s="79" t="s">
        <v>2030</v>
      </c>
      <c r="AL9" s="83" t="s">
        <v>2143</v>
      </c>
      <c r="AM9" s="79"/>
      <c r="AN9" s="81">
        <v>39946.194375</v>
      </c>
      <c r="AO9" s="83" t="s">
        <v>2257</v>
      </c>
      <c r="AP9" s="79" t="b">
        <v>0</v>
      </c>
      <c r="AQ9" s="79" t="b">
        <v>0</v>
      </c>
      <c r="AR9" s="79" t="b">
        <v>1</v>
      </c>
      <c r="AS9" s="79"/>
      <c r="AT9" s="79">
        <v>18146</v>
      </c>
      <c r="AU9" s="83" t="s">
        <v>2420</v>
      </c>
      <c r="AV9" s="79" t="b">
        <v>1</v>
      </c>
      <c r="AW9" s="79" t="s">
        <v>2546</v>
      </c>
      <c r="AX9" s="83" t="s">
        <v>2553</v>
      </c>
      <c r="AY9" s="79" t="s">
        <v>65</v>
      </c>
      <c r="AZ9" s="79" t="str">
        <f>REPLACE(INDEX(GroupVertices[Group],MATCH(Vertices[[#This Row],[Vertex]],GroupVertices[Vertex],0)),1,1,"")</f>
        <v>28</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251</v>
      </c>
      <c r="B10" s="66"/>
      <c r="C10" s="66"/>
      <c r="D10" s="67">
        <v>100</v>
      </c>
      <c r="E10" s="69"/>
      <c r="F10" s="103" t="s">
        <v>866</v>
      </c>
      <c r="G10" s="66"/>
      <c r="H10" s="70" t="s">
        <v>251</v>
      </c>
      <c r="I10" s="71"/>
      <c r="J10" s="71" t="s">
        <v>159</v>
      </c>
      <c r="K10" s="70" t="s">
        <v>2744</v>
      </c>
      <c r="L10" s="74">
        <v>1</v>
      </c>
      <c r="M10" s="75">
        <v>1605.4658203125</v>
      </c>
      <c r="N10" s="75">
        <v>1986.7955322265625</v>
      </c>
      <c r="O10" s="76"/>
      <c r="P10" s="77"/>
      <c r="Q10" s="77"/>
      <c r="R10" s="89"/>
      <c r="S10" s="48">
        <v>1</v>
      </c>
      <c r="T10" s="48">
        <v>1</v>
      </c>
      <c r="U10" s="49">
        <v>0</v>
      </c>
      <c r="V10" s="49">
        <v>0</v>
      </c>
      <c r="W10" s="49">
        <v>0</v>
      </c>
      <c r="X10" s="49">
        <v>0.999997</v>
      </c>
      <c r="Y10" s="49">
        <v>0</v>
      </c>
      <c r="Z10" s="49" t="s">
        <v>3519</v>
      </c>
      <c r="AA10" s="72">
        <v>10</v>
      </c>
      <c r="AB10" s="72"/>
      <c r="AC10" s="73"/>
      <c r="AD10" s="79" t="s">
        <v>1675</v>
      </c>
      <c r="AE10" s="79">
        <v>710</v>
      </c>
      <c r="AF10" s="79">
        <v>134</v>
      </c>
      <c r="AG10" s="79">
        <v>2949</v>
      </c>
      <c r="AH10" s="79">
        <v>2788</v>
      </c>
      <c r="AI10" s="79"/>
      <c r="AJ10" s="79" t="s">
        <v>1856</v>
      </c>
      <c r="AK10" s="79"/>
      <c r="AL10" s="83" t="s">
        <v>2144</v>
      </c>
      <c r="AM10" s="79"/>
      <c r="AN10" s="81">
        <v>39870.04008101852</v>
      </c>
      <c r="AO10" s="83" t="s">
        <v>2258</v>
      </c>
      <c r="AP10" s="79" t="b">
        <v>1</v>
      </c>
      <c r="AQ10" s="79" t="b">
        <v>0</v>
      </c>
      <c r="AR10" s="79" t="b">
        <v>1</v>
      </c>
      <c r="AS10" s="79"/>
      <c r="AT10" s="79">
        <v>10</v>
      </c>
      <c r="AU10" s="83" t="s">
        <v>2420</v>
      </c>
      <c r="AV10" s="79" t="b">
        <v>0</v>
      </c>
      <c r="AW10" s="79" t="s">
        <v>2546</v>
      </c>
      <c r="AX10" s="83" t="s">
        <v>2554</v>
      </c>
      <c r="AY10" s="79" t="s">
        <v>66</v>
      </c>
      <c r="AZ10" s="79" t="str">
        <f>REPLACE(INDEX(GroupVertices[Group],MATCH(Vertices[[#This Row],[Vertex]],GroupVertices[Vertex],0)),1,1,"")</f>
        <v>2</v>
      </c>
      <c r="BA10" s="48">
        <v>0</v>
      </c>
      <c r="BB10" s="49">
        <v>0</v>
      </c>
      <c r="BC10" s="48">
        <v>1</v>
      </c>
      <c r="BD10" s="49">
        <v>2.857142857142857</v>
      </c>
      <c r="BE10" s="48">
        <v>0</v>
      </c>
      <c r="BF10" s="49">
        <v>0</v>
      </c>
      <c r="BG10" s="48">
        <v>34</v>
      </c>
      <c r="BH10" s="49">
        <v>97.14285714285714</v>
      </c>
      <c r="BI10" s="48">
        <v>35</v>
      </c>
      <c r="BJ10" s="48" t="s">
        <v>556</v>
      </c>
      <c r="BK10" s="48" t="s">
        <v>556</v>
      </c>
      <c r="BL10" s="48" t="s">
        <v>634</v>
      </c>
      <c r="BM10" s="48" t="s">
        <v>634</v>
      </c>
      <c r="BN10" s="48" t="s">
        <v>681</v>
      </c>
      <c r="BO10" s="48" t="s">
        <v>681</v>
      </c>
      <c r="BP10" s="124" t="s">
        <v>3940</v>
      </c>
      <c r="BQ10" s="124" t="s">
        <v>3940</v>
      </c>
      <c r="BR10" s="124" t="s">
        <v>4037</v>
      </c>
      <c r="BS10" s="124" t="s">
        <v>4037</v>
      </c>
      <c r="BT10" s="2"/>
      <c r="BU10" s="3"/>
      <c r="BV10" s="3"/>
      <c r="BW10" s="3"/>
      <c r="BX10" s="3"/>
    </row>
    <row r="11" spans="1:76" ht="15">
      <c r="A11" s="65" t="s">
        <v>252</v>
      </c>
      <c r="B11" s="66"/>
      <c r="C11" s="66"/>
      <c r="D11" s="67">
        <v>145.94594594594594</v>
      </c>
      <c r="E11" s="69"/>
      <c r="F11" s="103" t="s">
        <v>867</v>
      </c>
      <c r="G11" s="66"/>
      <c r="H11" s="70" t="s">
        <v>252</v>
      </c>
      <c r="I11" s="71"/>
      <c r="J11" s="71" t="s">
        <v>159</v>
      </c>
      <c r="K11" s="70" t="s">
        <v>2745</v>
      </c>
      <c r="L11" s="74">
        <v>511.40840840840843</v>
      </c>
      <c r="M11" s="75">
        <v>8770.0830078125</v>
      </c>
      <c r="N11" s="75">
        <v>8579.111328125</v>
      </c>
      <c r="O11" s="76"/>
      <c r="P11" s="77"/>
      <c r="Q11" s="77"/>
      <c r="R11" s="89"/>
      <c r="S11" s="48">
        <v>2</v>
      </c>
      <c r="T11" s="48">
        <v>9</v>
      </c>
      <c r="U11" s="49">
        <v>68</v>
      </c>
      <c r="V11" s="49">
        <v>0.090909</v>
      </c>
      <c r="W11" s="49">
        <v>0</v>
      </c>
      <c r="X11" s="49">
        <v>2.941391</v>
      </c>
      <c r="Y11" s="49">
        <v>0.09090909090909091</v>
      </c>
      <c r="Z11" s="49">
        <v>0</v>
      </c>
      <c r="AA11" s="72">
        <v>11</v>
      </c>
      <c r="AB11" s="72"/>
      <c r="AC11" s="73"/>
      <c r="AD11" s="79" t="s">
        <v>1676</v>
      </c>
      <c r="AE11" s="79">
        <v>1144</v>
      </c>
      <c r="AF11" s="79">
        <v>3322</v>
      </c>
      <c r="AG11" s="79">
        <v>2372</v>
      </c>
      <c r="AH11" s="79">
        <v>3285</v>
      </c>
      <c r="AI11" s="79"/>
      <c r="AJ11" s="79" t="s">
        <v>1857</v>
      </c>
      <c r="AK11" s="79" t="s">
        <v>2031</v>
      </c>
      <c r="AL11" s="83" t="s">
        <v>2145</v>
      </c>
      <c r="AM11" s="79"/>
      <c r="AN11" s="81">
        <v>41711.773564814815</v>
      </c>
      <c r="AO11" s="83" t="s">
        <v>2259</v>
      </c>
      <c r="AP11" s="79" t="b">
        <v>0</v>
      </c>
      <c r="AQ11" s="79" t="b">
        <v>0</v>
      </c>
      <c r="AR11" s="79" t="b">
        <v>1</v>
      </c>
      <c r="AS11" s="79"/>
      <c r="AT11" s="79">
        <v>140</v>
      </c>
      <c r="AU11" s="83" t="s">
        <v>2420</v>
      </c>
      <c r="AV11" s="79" t="b">
        <v>0</v>
      </c>
      <c r="AW11" s="79" t="s">
        <v>2546</v>
      </c>
      <c r="AX11" s="83" t="s">
        <v>2555</v>
      </c>
      <c r="AY11" s="79" t="s">
        <v>66</v>
      </c>
      <c r="AZ11" s="79" t="str">
        <f>REPLACE(INDEX(GroupVertices[Group],MATCH(Vertices[[#This Row],[Vertex]],GroupVertices[Vertex],0)),1,1,"")</f>
        <v>4</v>
      </c>
      <c r="BA11" s="48">
        <v>2</v>
      </c>
      <c r="BB11" s="49">
        <v>2.9411764705882355</v>
      </c>
      <c r="BC11" s="48">
        <v>0</v>
      </c>
      <c r="BD11" s="49">
        <v>0</v>
      </c>
      <c r="BE11" s="48">
        <v>0</v>
      </c>
      <c r="BF11" s="49">
        <v>0</v>
      </c>
      <c r="BG11" s="48">
        <v>66</v>
      </c>
      <c r="BH11" s="49">
        <v>97.05882352941177</v>
      </c>
      <c r="BI11" s="48">
        <v>68</v>
      </c>
      <c r="BJ11" s="48" t="s">
        <v>3548</v>
      </c>
      <c r="BK11" s="48" t="s">
        <v>3548</v>
      </c>
      <c r="BL11" s="48" t="s">
        <v>3569</v>
      </c>
      <c r="BM11" s="48" t="s">
        <v>3569</v>
      </c>
      <c r="BN11" s="48" t="s">
        <v>716</v>
      </c>
      <c r="BO11" s="48" t="s">
        <v>716</v>
      </c>
      <c r="BP11" s="124" t="s">
        <v>3941</v>
      </c>
      <c r="BQ11" s="124" t="s">
        <v>4014</v>
      </c>
      <c r="BR11" s="124" t="s">
        <v>3757</v>
      </c>
      <c r="BS11" s="124" t="s">
        <v>3757</v>
      </c>
      <c r="BT11" s="2"/>
      <c r="BU11" s="3"/>
      <c r="BV11" s="3"/>
      <c r="BW11" s="3"/>
      <c r="BX11" s="3"/>
    </row>
    <row r="12" spans="1:76" ht="15">
      <c r="A12" s="65" t="s">
        <v>354</v>
      </c>
      <c r="B12" s="66"/>
      <c r="C12" s="66"/>
      <c r="D12" s="67">
        <v>100</v>
      </c>
      <c r="E12" s="69"/>
      <c r="F12" s="103" t="s">
        <v>2437</v>
      </c>
      <c r="G12" s="66"/>
      <c r="H12" s="70" t="s">
        <v>354</v>
      </c>
      <c r="I12" s="71"/>
      <c r="J12" s="71" t="s">
        <v>159</v>
      </c>
      <c r="K12" s="70" t="s">
        <v>2746</v>
      </c>
      <c r="L12" s="74">
        <v>1</v>
      </c>
      <c r="M12" s="75">
        <v>8431.6376953125</v>
      </c>
      <c r="N12" s="75">
        <v>9710.01171875</v>
      </c>
      <c r="O12" s="76"/>
      <c r="P12" s="77"/>
      <c r="Q12" s="77"/>
      <c r="R12" s="89"/>
      <c r="S12" s="48">
        <v>2</v>
      </c>
      <c r="T12" s="48">
        <v>0</v>
      </c>
      <c r="U12" s="49">
        <v>0</v>
      </c>
      <c r="V12" s="49">
        <v>0.05</v>
      </c>
      <c r="W12" s="49">
        <v>0</v>
      </c>
      <c r="X12" s="49">
        <v>0.609569</v>
      </c>
      <c r="Y12" s="49">
        <v>0.5</v>
      </c>
      <c r="Z12" s="49">
        <v>0</v>
      </c>
      <c r="AA12" s="72">
        <v>12</v>
      </c>
      <c r="AB12" s="72"/>
      <c r="AC12" s="73"/>
      <c r="AD12" s="79" t="s">
        <v>1677</v>
      </c>
      <c r="AE12" s="79">
        <v>214</v>
      </c>
      <c r="AF12" s="79">
        <v>21244330</v>
      </c>
      <c r="AG12" s="79">
        <v>99198</v>
      </c>
      <c r="AH12" s="79">
        <v>2302</v>
      </c>
      <c r="AI12" s="79"/>
      <c r="AJ12" s="79" t="s">
        <v>1858</v>
      </c>
      <c r="AK12" s="79" t="s">
        <v>2032</v>
      </c>
      <c r="AL12" s="83" t="s">
        <v>2146</v>
      </c>
      <c r="AM12" s="79"/>
      <c r="AN12" s="81">
        <v>39854.801840277774</v>
      </c>
      <c r="AO12" s="83" t="s">
        <v>2260</v>
      </c>
      <c r="AP12" s="79" t="b">
        <v>0</v>
      </c>
      <c r="AQ12" s="79" t="b">
        <v>0</v>
      </c>
      <c r="AR12" s="79" t="b">
        <v>1</v>
      </c>
      <c r="AS12" s="79"/>
      <c r="AT12" s="79">
        <v>96103</v>
      </c>
      <c r="AU12" s="83" t="s">
        <v>2420</v>
      </c>
      <c r="AV12" s="79" t="b">
        <v>1</v>
      </c>
      <c r="AW12" s="79" t="s">
        <v>2546</v>
      </c>
      <c r="AX12" s="83" t="s">
        <v>2556</v>
      </c>
      <c r="AY12" s="79" t="s">
        <v>65</v>
      </c>
      <c r="AZ12" s="79" t="str">
        <f>REPLACE(INDEX(GroupVertices[Group],MATCH(Vertices[[#This Row],[Vertex]],GroupVertices[Vertex],0)),1,1,"")</f>
        <v>4</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253</v>
      </c>
      <c r="B13" s="66"/>
      <c r="C13" s="66"/>
      <c r="D13" s="67">
        <v>110.13513513513513</v>
      </c>
      <c r="E13" s="69"/>
      <c r="F13" s="103" t="s">
        <v>868</v>
      </c>
      <c r="G13" s="66"/>
      <c r="H13" s="70" t="s">
        <v>253</v>
      </c>
      <c r="I13" s="71"/>
      <c r="J13" s="71" t="s">
        <v>159</v>
      </c>
      <c r="K13" s="70" t="s">
        <v>2747</v>
      </c>
      <c r="L13" s="74">
        <v>113.59009009009009</v>
      </c>
      <c r="M13" s="75">
        <v>8240.6044921875</v>
      </c>
      <c r="N13" s="75">
        <v>8750.626953125</v>
      </c>
      <c r="O13" s="76"/>
      <c r="P13" s="77"/>
      <c r="Q13" s="77"/>
      <c r="R13" s="89"/>
      <c r="S13" s="48">
        <v>0</v>
      </c>
      <c r="T13" s="48">
        <v>7</v>
      </c>
      <c r="U13" s="49">
        <v>15</v>
      </c>
      <c r="V13" s="49">
        <v>0.066667</v>
      </c>
      <c r="W13" s="49">
        <v>0</v>
      </c>
      <c r="X13" s="49">
        <v>1.912893</v>
      </c>
      <c r="Y13" s="49">
        <v>0.14285714285714285</v>
      </c>
      <c r="Z13" s="49">
        <v>0</v>
      </c>
      <c r="AA13" s="72">
        <v>13</v>
      </c>
      <c r="AB13" s="72"/>
      <c r="AC13" s="73"/>
      <c r="AD13" s="79" t="s">
        <v>1678</v>
      </c>
      <c r="AE13" s="79">
        <v>1274</v>
      </c>
      <c r="AF13" s="79">
        <v>536</v>
      </c>
      <c r="AG13" s="79">
        <v>11605</v>
      </c>
      <c r="AH13" s="79">
        <v>9085</v>
      </c>
      <c r="AI13" s="79"/>
      <c r="AJ13" s="79" t="s">
        <v>1859</v>
      </c>
      <c r="AK13" s="79" t="s">
        <v>2033</v>
      </c>
      <c r="AL13" s="83" t="s">
        <v>2147</v>
      </c>
      <c r="AM13" s="79"/>
      <c r="AN13" s="81">
        <v>42648.708136574074</v>
      </c>
      <c r="AO13" s="83" t="s">
        <v>2261</v>
      </c>
      <c r="AP13" s="79" t="b">
        <v>1</v>
      </c>
      <c r="AQ13" s="79" t="b">
        <v>0</v>
      </c>
      <c r="AR13" s="79" t="b">
        <v>1</v>
      </c>
      <c r="AS13" s="79"/>
      <c r="AT13" s="79">
        <v>44</v>
      </c>
      <c r="AU13" s="79"/>
      <c r="AV13" s="79" t="b">
        <v>0</v>
      </c>
      <c r="AW13" s="79" t="s">
        <v>2546</v>
      </c>
      <c r="AX13" s="83" t="s">
        <v>2557</v>
      </c>
      <c r="AY13" s="79" t="s">
        <v>66</v>
      </c>
      <c r="AZ13" s="79" t="str">
        <f>REPLACE(INDEX(GroupVertices[Group],MATCH(Vertices[[#This Row],[Vertex]],GroupVertices[Vertex],0)),1,1,"")</f>
        <v>4</v>
      </c>
      <c r="BA13" s="48">
        <v>0</v>
      </c>
      <c r="BB13" s="49">
        <v>0</v>
      </c>
      <c r="BC13" s="48">
        <v>0</v>
      </c>
      <c r="BD13" s="49">
        <v>0</v>
      </c>
      <c r="BE13" s="48">
        <v>0</v>
      </c>
      <c r="BF13" s="49">
        <v>0</v>
      </c>
      <c r="BG13" s="48">
        <v>33</v>
      </c>
      <c r="BH13" s="49">
        <v>100</v>
      </c>
      <c r="BI13" s="48">
        <v>33</v>
      </c>
      <c r="BJ13" s="48"/>
      <c r="BK13" s="48"/>
      <c r="BL13" s="48"/>
      <c r="BM13" s="48"/>
      <c r="BN13" s="48" t="s">
        <v>683</v>
      </c>
      <c r="BO13" s="48" t="s">
        <v>683</v>
      </c>
      <c r="BP13" s="124" t="s">
        <v>3942</v>
      </c>
      <c r="BQ13" s="124" t="s">
        <v>3942</v>
      </c>
      <c r="BR13" s="124" t="s">
        <v>4038</v>
      </c>
      <c r="BS13" s="124" t="s">
        <v>4038</v>
      </c>
      <c r="BT13" s="2"/>
      <c r="BU13" s="3"/>
      <c r="BV13" s="3"/>
      <c r="BW13" s="3"/>
      <c r="BX13" s="3"/>
    </row>
    <row r="14" spans="1:76" ht="15">
      <c r="A14" s="65" t="s">
        <v>355</v>
      </c>
      <c r="B14" s="66"/>
      <c r="C14" s="66"/>
      <c r="D14" s="67">
        <v>100</v>
      </c>
      <c r="E14" s="69"/>
      <c r="F14" s="103" t="s">
        <v>2438</v>
      </c>
      <c r="G14" s="66"/>
      <c r="H14" s="70" t="s">
        <v>355</v>
      </c>
      <c r="I14" s="71"/>
      <c r="J14" s="71" t="s">
        <v>159</v>
      </c>
      <c r="K14" s="70" t="s">
        <v>2748</v>
      </c>
      <c r="L14" s="74">
        <v>1</v>
      </c>
      <c r="M14" s="75">
        <v>7878.7568359375</v>
      </c>
      <c r="N14" s="75">
        <v>9287.68359375</v>
      </c>
      <c r="O14" s="76"/>
      <c r="P14" s="77"/>
      <c r="Q14" s="77"/>
      <c r="R14" s="89"/>
      <c r="S14" s="48">
        <v>2</v>
      </c>
      <c r="T14" s="48">
        <v>0</v>
      </c>
      <c r="U14" s="49">
        <v>0</v>
      </c>
      <c r="V14" s="49">
        <v>0.05</v>
      </c>
      <c r="W14" s="49">
        <v>0</v>
      </c>
      <c r="X14" s="49">
        <v>0.609569</v>
      </c>
      <c r="Y14" s="49">
        <v>0.5</v>
      </c>
      <c r="Z14" s="49">
        <v>0</v>
      </c>
      <c r="AA14" s="72">
        <v>14</v>
      </c>
      <c r="AB14" s="72"/>
      <c r="AC14" s="73"/>
      <c r="AD14" s="79" t="s">
        <v>1679</v>
      </c>
      <c r="AE14" s="79">
        <v>105</v>
      </c>
      <c r="AF14" s="79">
        <v>2298980</v>
      </c>
      <c r="AG14" s="79">
        <v>31235</v>
      </c>
      <c r="AH14" s="79">
        <v>6346</v>
      </c>
      <c r="AI14" s="79"/>
      <c r="AJ14" s="79" t="s">
        <v>1860</v>
      </c>
      <c r="AK14" s="79" t="s">
        <v>2034</v>
      </c>
      <c r="AL14" s="83" t="s">
        <v>2148</v>
      </c>
      <c r="AM14" s="79"/>
      <c r="AN14" s="81">
        <v>41033.84489583333</v>
      </c>
      <c r="AO14" s="83" t="s">
        <v>2262</v>
      </c>
      <c r="AP14" s="79" t="b">
        <v>0</v>
      </c>
      <c r="AQ14" s="79" t="b">
        <v>0</v>
      </c>
      <c r="AR14" s="79" t="b">
        <v>0</v>
      </c>
      <c r="AS14" s="79"/>
      <c r="AT14" s="79">
        <v>13286</v>
      </c>
      <c r="AU14" s="83" t="s">
        <v>2422</v>
      </c>
      <c r="AV14" s="79" t="b">
        <v>1</v>
      </c>
      <c r="AW14" s="79" t="s">
        <v>2546</v>
      </c>
      <c r="AX14" s="83" t="s">
        <v>2558</v>
      </c>
      <c r="AY14" s="79" t="s">
        <v>65</v>
      </c>
      <c r="AZ14" s="79" t="str">
        <f>REPLACE(INDEX(GroupVertices[Group],MATCH(Vertices[[#This Row],[Vertex]],GroupVertices[Vertex],0)),1,1,"")</f>
        <v>4</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356</v>
      </c>
      <c r="B15" s="66"/>
      <c r="C15" s="66"/>
      <c r="D15" s="67">
        <v>100</v>
      </c>
      <c r="E15" s="69"/>
      <c r="F15" s="103" t="s">
        <v>2439</v>
      </c>
      <c r="G15" s="66"/>
      <c r="H15" s="70" t="s">
        <v>356</v>
      </c>
      <c r="I15" s="71"/>
      <c r="J15" s="71" t="s">
        <v>159</v>
      </c>
      <c r="K15" s="70" t="s">
        <v>2749</v>
      </c>
      <c r="L15" s="74">
        <v>1</v>
      </c>
      <c r="M15" s="75">
        <v>7727.46484375</v>
      </c>
      <c r="N15" s="75">
        <v>8343.287109375</v>
      </c>
      <c r="O15" s="76"/>
      <c r="P15" s="77"/>
      <c r="Q15" s="77"/>
      <c r="R15" s="89"/>
      <c r="S15" s="48">
        <v>2</v>
      </c>
      <c r="T15" s="48">
        <v>0</v>
      </c>
      <c r="U15" s="49">
        <v>0</v>
      </c>
      <c r="V15" s="49">
        <v>0.05</v>
      </c>
      <c r="W15" s="49">
        <v>0</v>
      </c>
      <c r="X15" s="49">
        <v>0.609569</v>
      </c>
      <c r="Y15" s="49">
        <v>0.5</v>
      </c>
      <c r="Z15" s="49">
        <v>0</v>
      </c>
      <c r="AA15" s="72">
        <v>15</v>
      </c>
      <c r="AB15" s="72"/>
      <c r="AC15" s="73"/>
      <c r="AD15" s="79" t="s">
        <v>1680</v>
      </c>
      <c r="AE15" s="79">
        <v>9</v>
      </c>
      <c r="AF15" s="79">
        <v>1241</v>
      </c>
      <c r="AG15" s="79">
        <v>854</v>
      </c>
      <c r="AH15" s="79">
        <v>6</v>
      </c>
      <c r="AI15" s="79"/>
      <c r="AJ15" s="79" t="s">
        <v>1861</v>
      </c>
      <c r="AK15" s="79"/>
      <c r="AL15" s="83" t="s">
        <v>2149</v>
      </c>
      <c r="AM15" s="79"/>
      <c r="AN15" s="81">
        <v>43585.588900462964</v>
      </c>
      <c r="AO15" s="83" t="s">
        <v>2263</v>
      </c>
      <c r="AP15" s="79" t="b">
        <v>1</v>
      </c>
      <c r="AQ15" s="79" t="b">
        <v>0</v>
      </c>
      <c r="AR15" s="79" t="b">
        <v>0</v>
      </c>
      <c r="AS15" s="79"/>
      <c r="AT15" s="79">
        <v>38</v>
      </c>
      <c r="AU15" s="79"/>
      <c r="AV15" s="79" t="b">
        <v>1</v>
      </c>
      <c r="AW15" s="79" t="s">
        <v>2546</v>
      </c>
      <c r="AX15" s="83" t="s">
        <v>2559</v>
      </c>
      <c r="AY15" s="79" t="s">
        <v>65</v>
      </c>
      <c r="AZ15" s="79" t="str">
        <f>REPLACE(INDEX(GroupVertices[Group],MATCH(Vertices[[#This Row],[Vertex]],GroupVertices[Vertex],0)),1,1,"")</f>
        <v>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357</v>
      </c>
      <c r="B16" s="66"/>
      <c r="C16" s="66"/>
      <c r="D16" s="67">
        <v>100</v>
      </c>
      <c r="E16" s="69"/>
      <c r="F16" s="103" t="s">
        <v>2440</v>
      </c>
      <c r="G16" s="66"/>
      <c r="H16" s="70" t="s">
        <v>357</v>
      </c>
      <c r="I16" s="71"/>
      <c r="J16" s="71" t="s">
        <v>159</v>
      </c>
      <c r="K16" s="70" t="s">
        <v>2750</v>
      </c>
      <c r="L16" s="74">
        <v>1</v>
      </c>
      <c r="M16" s="75">
        <v>8975.744140625</v>
      </c>
      <c r="N16" s="75">
        <v>9650.525390625</v>
      </c>
      <c r="O16" s="76"/>
      <c r="P16" s="77"/>
      <c r="Q16" s="77"/>
      <c r="R16" s="89"/>
      <c r="S16" s="48">
        <v>2</v>
      </c>
      <c r="T16" s="48">
        <v>0</v>
      </c>
      <c r="U16" s="49">
        <v>0</v>
      </c>
      <c r="V16" s="49">
        <v>0.05</v>
      </c>
      <c r="W16" s="49">
        <v>0</v>
      </c>
      <c r="X16" s="49">
        <v>0.609569</v>
      </c>
      <c r="Y16" s="49">
        <v>0.5</v>
      </c>
      <c r="Z16" s="49">
        <v>0</v>
      </c>
      <c r="AA16" s="72">
        <v>16</v>
      </c>
      <c r="AB16" s="72"/>
      <c r="AC16" s="73"/>
      <c r="AD16" s="79" t="s">
        <v>1681</v>
      </c>
      <c r="AE16" s="79">
        <v>961</v>
      </c>
      <c r="AF16" s="79">
        <v>8592</v>
      </c>
      <c r="AG16" s="79">
        <v>13342</v>
      </c>
      <c r="AH16" s="79">
        <v>5565</v>
      </c>
      <c r="AI16" s="79"/>
      <c r="AJ16" s="79" t="s">
        <v>1862</v>
      </c>
      <c r="AK16" s="79" t="s">
        <v>2035</v>
      </c>
      <c r="AL16" s="83" t="s">
        <v>2150</v>
      </c>
      <c r="AM16" s="79"/>
      <c r="AN16" s="81">
        <v>39945.954097222224</v>
      </c>
      <c r="AO16" s="83" t="s">
        <v>2264</v>
      </c>
      <c r="AP16" s="79" t="b">
        <v>0</v>
      </c>
      <c r="AQ16" s="79" t="b">
        <v>0</v>
      </c>
      <c r="AR16" s="79" t="b">
        <v>0</v>
      </c>
      <c r="AS16" s="79"/>
      <c r="AT16" s="79">
        <v>377</v>
      </c>
      <c r="AU16" s="83" t="s">
        <v>2423</v>
      </c>
      <c r="AV16" s="79" t="b">
        <v>1</v>
      </c>
      <c r="AW16" s="79" t="s">
        <v>2546</v>
      </c>
      <c r="AX16" s="83" t="s">
        <v>2560</v>
      </c>
      <c r="AY16" s="79" t="s">
        <v>65</v>
      </c>
      <c r="AZ16" s="79" t="str">
        <f>REPLACE(INDEX(GroupVertices[Group],MATCH(Vertices[[#This Row],[Vertex]],GroupVertices[Vertex],0)),1,1,"")</f>
        <v>4</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358</v>
      </c>
      <c r="B17" s="66"/>
      <c r="C17" s="66"/>
      <c r="D17" s="67">
        <v>100</v>
      </c>
      <c r="E17" s="69"/>
      <c r="F17" s="103" t="s">
        <v>2441</v>
      </c>
      <c r="G17" s="66"/>
      <c r="H17" s="70" t="s">
        <v>358</v>
      </c>
      <c r="I17" s="71"/>
      <c r="J17" s="71" t="s">
        <v>159</v>
      </c>
      <c r="K17" s="70" t="s">
        <v>2751</v>
      </c>
      <c r="L17" s="74">
        <v>1</v>
      </c>
      <c r="M17" s="75">
        <v>8054.56005859375</v>
      </c>
      <c r="N17" s="75">
        <v>7658.56787109375</v>
      </c>
      <c r="O17" s="76"/>
      <c r="P17" s="77"/>
      <c r="Q17" s="77"/>
      <c r="R17" s="89"/>
      <c r="S17" s="48">
        <v>2</v>
      </c>
      <c r="T17" s="48">
        <v>0</v>
      </c>
      <c r="U17" s="49">
        <v>0</v>
      </c>
      <c r="V17" s="49">
        <v>0.05</v>
      </c>
      <c r="W17" s="49">
        <v>0</v>
      </c>
      <c r="X17" s="49">
        <v>0.609569</v>
      </c>
      <c r="Y17" s="49">
        <v>0.5</v>
      </c>
      <c r="Z17" s="49">
        <v>0</v>
      </c>
      <c r="AA17" s="72">
        <v>17</v>
      </c>
      <c r="AB17" s="72"/>
      <c r="AC17" s="73"/>
      <c r="AD17" s="79" t="s">
        <v>1682</v>
      </c>
      <c r="AE17" s="79">
        <v>555</v>
      </c>
      <c r="AF17" s="79">
        <v>724</v>
      </c>
      <c r="AG17" s="79">
        <v>611</v>
      </c>
      <c r="AH17" s="79">
        <v>645</v>
      </c>
      <c r="AI17" s="79"/>
      <c r="AJ17" s="79" t="s">
        <v>1863</v>
      </c>
      <c r="AK17" s="79" t="s">
        <v>2031</v>
      </c>
      <c r="AL17" s="83" t="s">
        <v>2151</v>
      </c>
      <c r="AM17" s="79"/>
      <c r="AN17" s="81">
        <v>39977.9721412037</v>
      </c>
      <c r="AO17" s="83" t="s">
        <v>2265</v>
      </c>
      <c r="AP17" s="79" t="b">
        <v>1</v>
      </c>
      <c r="AQ17" s="79" t="b">
        <v>0</v>
      </c>
      <c r="AR17" s="79" t="b">
        <v>1</v>
      </c>
      <c r="AS17" s="79"/>
      <c r="AT17" s="79">
        <v>39</v>
      </c>
      <c r="AU17" s="83" t="s">
        <v>2420</v>
      </c>
      <c r="AV17" s="79" t="b">
        <v>0</v>
      </c>
      <c r="AW17" s="79" t="s">
        <v>2546</v>
      </c>
      <c r="AX17" s="83" t="s">
        <v>2561</v>
      </c>
      <c r="AY17" s="79" t="s">
        <v>65</v>
      </c>
      <c r="AZ17" s="79"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359</v>
      </c>
      <c r="B18" s="66"/>
      <c r="C18" s="66"/>
      <c r="D18" s="67">
        <v>100.67567567567568</v>
      </c>
      <c r="E18" s="69"/>
      <c r="F18" s="103" t="s">
        <v>2442</v>
      </c>
      <c r="G18" s="66"/>
      <c r="H18" s="70" t="s">
        <v>359</v>
      </c>
      <c r="I18" s="71"/>
      <c r="J18" s="71" t="s">
        <v>75</v>
      </c>
      <c r="K18" s="70" t="s">
        <v>2752</v>
      </c>
      <c r="L18" s="74">
        <v>8.506006006006006</v>
      </c>
      <c r="M18" s="75">
        <v>8680.171875</v>
      </c>
      <c r="N18" s="75">
        <v>7710.380859375</v>
      </c>
      <c r="O18" s="76"/>
      <c r="P18" s="77"/>
      <c r="Q18" s="77"/>
      <c r="R18" s="89"/>
      <c r="S18" s="48">
        <v>3</v>
      </c>
      <c r="T18" s="48">
        <v>0</v>
      </c>
      <c r="U18" s="49">
        <v>1</v>
      </c>
      <c r="V18" s="49">
        <v>0.052632</v>
      </c>
      <c r="W18" s="49">
        <v>0</v>
      </c>
      <c r="X18" s="49">
        <v>0.848014</v>
      </c>
      <c r="Y18" s="49">
        <v>0.3333333333333333</v>
      </c>
      <c r="Z18" s="49">
        <v>0</v>
      </c>
      <c r="AA18" s="72">
        <v>18</v>
      </c>
      <c r="AB18" s="72"/>
      <c r="AC18" s="73"/>
      <c r="AD18" s="79" t="s">
        <v>1683</v>
      </c>
      <c r="AE18" s="79">
        <v>11</v>
      </c>
      <c r="AF18" s="79">
        <v>1360404</v>
      </c>
      <c r="AG18" s="79">
        <v>1338</v>
      </c>
      <c r="AH18" s="79">
        <v>5</v>
      </c>
      <c r="AI18" s="79"/>
      <c r="AJ18" s="79" t="s">
        <v>1864</v>
      </c>
      <c r="AK18" s="79" t="s">
        <v>2032</v>
      </c>
      <c r="AL18" s="83" t="s">
        <v>2152</v>
      </c>
      <c r="AM18" s="79"/>
      <c r="AN18" s="81">
        <v>39924.291354166664</v>
      </c>
      <c r="AO18" s="83" t="s">
        <v>2266</v>
      </c>
      <c r="AP18" s="79" t="b">
        <v>1</v>
      </c>
      <c r="AQ18" s="79" t="b">
        <v>0</v>
      </c>
      <c r="AR18" s="79" t="b">
        <v>1</v>
      </c>
      <c r="AS18" s="79"/>
      <c r="AT18" s="79">
        <v>14156</v>
      </c>
      <c r="AU18" s="83" t="s">
        <v>2420</v>
      </c>
      <c r="AV18" s="79" t="b">
        <v>1</v>
      </c>
      <c r="AW18" s="79" t="s">
        <v>2546</v>
      </c>
      <c r="AX18" s="83" t="s">
        <v>2562</v>
      </c>
      <c r="AY18" s="79" t="s">
        <v>65</v>
      </c>
      <c r="AZ18" s="79"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254</v>
      </c>
      <c r="B19" s="66"/>
      <c r="C19" s="66"/>
      <c r="D19" s="67">
        <v>100</v>
      </c>
      <c r="E19" s="69"/>
      <c r="F19" s="103" t="s">
        <v>869</v>
      </c>
      <c r="G19" s="66"/>
      <c r="H19" s="70" t="s">
        <v>254</v>
      </c>
      <c r="I19" s="71"/>
      <c r="J19" s="71" t="s">
        <v>159</v>
      </c>
      <c r="K19" s="70" t="s">
        <v>2753</v>
      </c>
      <c r="L19" s="74">
        <v>1</v>
      </c>
      <c r="M19" s="75">
        <v>6761.53173828125</v>
      </c>
      <c r="N19" s="75">
        <v>5693.072265625</v>
      </c>
      <c r="O19" s="76"/>
      <c r="P19" s="77"/>
      <c r="Q19" s="77"/>
      <c r="R19" s="89"/>
      <c r="S19" s="48">
        <v>0</v>
      </c>
      <c r="T19" s="48">
        <v>2</v>
      </c>
      <c r="U19" s="49">
        <v>0</v>
      </c>
      <c r="V19" s="49">
        <v>0.166667</v>
      </c>
      <c r="W19" s="49">
        <v>0</v>
      </c>
      <c r="X19" s="49">
        <v>0.740456</v>
      </c>
      <c r="Y19" s="49">
        <v>0.5</v>
      </c>
      <c r="Z19" s="49">
        <v>0</v>
      </c>
      <c r="AA19" s="72">
        <v>19</v>
      </c>
      <c r="AB19" s="72"/>
      <c r="AC19" s="73"/>
      <c r="AD19" s="79" t="s">
        <v>1684</v>
      </c>
      <c r="AE19" s="79">
        <v>276</v>
      </c>
      <c r="AF19" s="79">
        <v>79</v>
      </c>
      <c r="AG19" s="79">
        <v>74</v>
      </c>
      <c r="AH19" s="79">
        <v>1148</v>
      </c>
      <c r="AI19" s="79"/>
      <c r="AJ19" s="79"/>
      <c r="AK19" s="79" t="s">
        <v>2036</v>
      </c>
      <c r="AL19" s="79"/>
      <c r="AM19" s="79"/>
      <c r="AN19" s="81">
        <v>42043.903703703705</v>
      </c>
      <c r="AO19" s="79"/>
      <c r="AP19" s="79" t="b">
        <v>1</v>
      </c>
      <c r="AQ19" s="79" t="b">
        <v>0</v>
      </c>
      <c r="AR19" s="79" t="b">
        <v>1</v>
      </c>
      <c r="AS19" s="79"/>
      <c r="AT19" s="79">
        <v>0</v>
      </c>
      <c r="AU19" s="83" t="s">
        <v>2420</v>
      </c>
      <c r="AV19" s="79" t="b">
        <v>0</v>
      </c>
      <c r="AW19" s="79" t="s">
        <v>2546</v>
      </c>
      <c r="AX19" s="83" t="s">
        <v>2563</v>
      </c>
      <c r="AY19" s="79" t="s">
        <v>66</v>
      </c>
      <c r="AZ19" s="79" t="str">
        <f>REPLACE(INDEX(GroupVertices[Group],MATCH(Vertices[[#This Row],[Vertex]],GroupVertices[Vertex],0)),1,1,"")</f>
        <v>10</v>
      </c>
      <c r="BA19" s="48">
        <v>0</v>
      </c>
      <c r="BB19" s="49">
        <v>0</v>
      </c>
      <c r="BC19" s="48">
        <v>2</v>
      </c>
      <c r="BD19" s="49">
        <v>6.451612903225806</v>
      </c>
      <c r="BE19" s="48">
        <v>0</v>
      </c>
      <c r="BF19" s="49">
        <v>0</v>
      </c>
      <c r="BG19" s="48">
        <v>29</v>
      </c>
      <c r="BH19" s="49">
        <v>93.54838709677419</v>
      </c>
      <c r="BI19" s="48">
        <v>31</v>
      </c>
      <c r="BJ19" s="48"/>
      <c r="BK19" s="48"/>
      <c r="BL19" s="48"/>
      <c r="BM19" s="48"/>
      <c r="BN19" s="48" t="s">
        <v>679</v>
      </c>
      <c r="BO19" s="48" t="s">
        <v>679</v>
      </c>
      <c r="BP19" s="124" t="s">
        <v>3938</v>
      </c>
      <c r="BQ19" s="124" t="s">
        <v>3938</v>
      </c>
      <c r="BR19" s="124" t="s">
        <v>3762</v>
      </c>
      <c r="BS19" s="124" t="s">
        <v>3762</v>
      </c>
      <c r="BT19" s="2"/>
      <c r="BU19" s="3"/>
      <c r="BV19" s="3"/>
      <c r="BW19" s="3"/>
      <c r="BX19" s="3"/>
    </row>
    <row r="20" spans="1:76" ht="15">
      <c r="A20" s="65" t="s">
        <v>255</v>
      </c>
      <c r="B20" s="66"/>
      <c r="C20" s="66"/>
      <c r="D20" s="67">
        <v>100</v>
      </c>
      <c r="E20" s="69"/>
      <c r="F20" s="103" t="s">
        <v>870</v>
      </c>
      <c r="G20" s="66"/>
      <c r="H20" s="70" t="s">
        <v>255</v>
      </c>
      <c r="I20" s="71"/>
      <c r="J20" s="71" t="s">
        <v>159</v>
      </c>
      <c r="K20" s="70" t="s">
        <v>2754</v>
      </c>
      <c r="L20" s="74">
        <v>1</v>
      </c>
      <c r="M20" s="75">
        <v>2162.73486328125</v>
      </c>
      <c r="N20" s="75">
        <v>1986.7955322265625</v>
      </c>
      <c r="O20" s="76"/>
      <c r="P20" s="77"/>
      <c r="Q20" s="77"/>
      <c r="R20" s="89"/>
      <c r="S20" s="48">
        <v>1</v>
      </c>
      <c r="T20" s="48">
        <v>1</v>
      </c>
      <c r="U20" s="49">
        <v>0</v>
      </c>
      <c r="V20" s="49">
        <v>0</v>
      </c>
      <c r="W20" s="49">
        <v>0</v>
      </c>
      <c r="X20" s="49">
        <v>0.999997</v>
      </c>
      <c r="Y20" s="49">
        <v>0</v>
      </c>
      <c r="Z20" s="49" t="s">
        <v>3519</v>
      </c>
      <c r="AA20" s="72">
        <v>20</v>
      </c>
      <c r="AB20" s="72"/>
      <c r="AC20" s="73"/>
      <c r="AD20" s="79" t="s">
        <v>1685</v>
      </c>
      <c r="AE20" s="79">
        <v>146</v>
      </c>
      <c r="AF20" s="79">
        <v>1059</v>
      </c>
      <c r="AG20" s="79">
        <v>477</v>
      </c>
      <c r="AH20" s="79">
        <v>37</v>
      </c>
      <c r="AI20" s="79"/>
      <c r="AJ20" s="79"/>
      <c r="AK20" s="79" t="s">
        <v>2037</v>
      </c>
      <c r="AL20" s="79"/>
      <c r="AM20" s="79"/>
      <c r="AN20" s="81">
        <v>40481.588425925926</v>
      </c>
      <c r="AO20" s="83" t="s">
        <v>2267</v>
      </c>
      <c r="AP20" s="79" t="b">
        <v>0</v>
      </c>
      <c r="AQ20" s="79" t="b">
        <v>0</v>
      </c>
      <c r="AR20" s="79" t="b">
        <v>1</v>
      </c>
      <c r="AS20" s="79"/>
      <c r="AT20" s="79">
        <v>0</v>
      </c>
      <c r="AU20" s="83" t="s">
        <v>2420</v>
      </c>
      <c r="AV20" s="79" t="b">
        <v>0</v>
      </c>
      <c r="AW20" s="79" t="s">
        <v>2546</v>
      </c>
      <c r="AX20" s="83" t="s">
        <v>2564</v>
      </c>
      <c r="AY20" s="79" t="s">
        <v>66</v>
      </c>
      <c r="AZ20" s="79" t="str">
        <f>REPLACE(INDEX(GroupVertices[Group],MATCH(Vertices[[#This Row],[Vertex]],GroupVertices[Vertex],0)),1,1,"")</f>
        <v>2</v>
      </c>
      <c r="BA20" s="48">
        <v>0</v>
      </c>
      <c r="BB20" s="49">
        <v>0</v>
      </c>
      <c r="BC20" s="48">
        <v>1</v>
      </c>
      <c r="BD20" s="49">
        <v>2.7777777777777777</v>
      </c>
      <c r="BE20" s="48">
        <v>0</v>
      </c>
      <c r="BF20" s="49">
        <v>0</v>
      </c>
      <c r="BG20" s="48">
        <v>35</v>
      </c>
      <c r="BH20" s="49">
        <v>97.22222222222223</v>
      </c>
      <c r="BI20" s="48">
        <v>36</v>
      </c>
      <c r="BJ20" s="48" t="s">
        <v>558</v>
      </c>
      <c r="BK20" s="48" t="s">
        <v>558</v>
      </c>
      <c r="BL20" s="48" t="s">
        <v>636</v>
      </c>
      <c r="BM20" s="48" t="s">
        <v>636</v>
      </c>
      <c r="BN20" s="48" t="s">
        <v>684</v>
      </c>
      <c r="BO20" s="48" t="s">
        <v>684</v>
      </c>
      <c r="BP20" s="124" t="s">
        <v>3943</v>
      </c>
      <c r="BQ20" s="124" t="s">
        <v>3943</v>
      </c>
      <c r="BR20" s="124" t="s">
        <v>4039</v>
      </c>
      <c r="BS20" s="124" t="s">
        <v>4039</v>
      </c>
      <c r="BT20" s="2"/>
      <c r="BU20" s="3"/>
      <c r="BV20" s="3"/>
      <c r="BW20" s="3"/>
      <c r="BX20" s="3"/>
    </row>
    <row r="21" spans="1:76" ht="15">
      <c r="A21" s="65" t="s">
        <v>256</v>
      </c>
      <c r="B21" s="66"/>
      <c r="C21" s="66"/>
      <c r="D21" s="67">
        <v>100</v>
      </c>
      <c r="E21" s="69"/>
      <c r="F21" s="103" t="s">
        <v>871</v>
      </c>
      <c r="G21" s="66"/>
      <c r="H21" s="70" t="s">
        <v>256</v>
      </c>
      <c r="I21" s="71"/>
      <c r="J21" s="71" t="s">
        <v>159</v>
      </c>
      <c r="K21" s="70" t="s">
        <v>2755</v>
      </c>
      <c r="L21" s="74">
        <v>1</v>
      </c>
      <c r="M21" s="75">
        <v>2720.00390625</v>
      </c>
      <c r="N21" s="75">
        <v>1986.7955322265625</v>
      </c>
      <c r="O21" s="76"/>
      <c r="P21" s="77"/>
      <c r="Q21" s="77"/>
      <c r="R21" s="89"/>
      <c r="S21" s="48">
        <v>1</v>
      </c>
      <c r="T21" s="48">
        <v>1</v>
      </c>
      <c r="U21" s="49">
        <v>0</v>
      </c>
      <c r="V21" s="49">
        <v>0</v>
      </c>
      <c r="W21" s="49">
        <v>0</v>
      </c>
      <c r="X21" s="49">
        <v>0.999997</v>
      </c>
      <c r="Y21" s="49">
        <v>0</v>
      </c>
      <c r="Z21" s="49" t="s">
        <v>3519</v>
      </c>
      <c r="AA21" s="72">
        <v>21</v>
      </c>
      <c r="AB21" s="72"/>
      <c r="AC21" s="73"/>
      <c r="AD21" s="79" t="s">
        <v>256</v>
      </c>
      <c r="AE21" s="79">
        <v>434</v>
      </c>
      <c r="AF21" s="79">
        <v>207</v>
      </c>
      <c r="AG21" s="79">
        <v>11561</v>
      </c>
      <c r="AH21" s="79">
        <v>5137</v>
      </c>
      <c r="AI21" s="79"/>
      <c r="AJ21" s="79" t="s">
        <v>1865</v>
      </c>
      <c r="AK21" s="79" t="s">
        <v>2038</v>
      </c>
      <c r="AL21" s="83" t="s">
        <v>2153</v>
      </c>
      <c r="AM21" s="79"/>
      <c r="AN21" s="81">
        <v>41294.88959490741</v>
      </c>
      <c r="AO21" s="83" t="s">
        <v>2268</v>
      </c>
      <c r="AP21" s="79" t="b">
        <v>0</v>
      </c>
      <c r="AQ21" s="79" t="b">
        <v>0</v>
      </c>
      <c r="AR21" s="79" t="b">
        <v>1</v>
      </c>
      <c r="AS21" s="79"/>
      <c r="AT21" s="79">
        <v>5</v>
      </c>
      <c r="AU21" s="83" t="s">
        <v>2420</v>
      </c>
      <c r="AV21" s="79" t="b">
        <v>0</v>
      </c>
      <c r="AW21" s="79" t="s">
        <v>2546</v>
      </c>
      <c r="AX21" s="83" t="s">
        <v>2565</v>
      </c>
      <c r="AY21" s="79" t="s">
        <v>66</v>
      </c>
      <c r="AZ21" s="79" t="str">
        <f>REPLACE(INDEX(GroupVertices[Group],MATCH(Vertices[[#This Row],[Vertex]],GroupVertices[Vertex],0)),1,1,"")</f>
        <v>2</v>
      </c>
      <c r="BA21" s="48">
        <v>1</v>
      </c>
      <c r="BB21" s="49">
        <v>2.272727272727273</v>
      </c>
      <c r="BC21" s="48">
        <v>1</v>
      </c>
      <c r="BD21" s="49">
        <v>2.272727272727273</v>
      </c>
      <c r="BE21" s="48">
        <v>0</v>
      </c>
      <c r="BF21" s="49">
        <v>0</v>
      </c>
      <c r="BG21" s="48">
        <v>42</v>
      </c>
      <c r="BH21" s="49">
        <v>95.45454545454545</v>
      </c>
      <c r="BI21" s="48">
        <v>44</v>
      </c>
      <c r="BJ21" s="48"/>
      <c r="BK21" s="48"/>
      <c r="BL21" s="48"/>
      <c r="BM21" s="48"/>
      <c r="BN21" s="48" t="s">
        <v>685</v>
      </c>
      <c r="BO21" s="48" t="s">
        <v>685</v>
      </c>
      <c r="BP21" s="124" t="s">
        <v>3944</v>
      </c>
      <c r="BQ21" s="124" t="s">
        <v>3944</v>
      </c>
      <c r="BR21" s="124" t="s">
        <v>4040</v>
      </c>
      <c r="BS21" s="124" t="s">
        <v>4040</v>
      </c>
      <c r="BT21" s="2"/>
      <c r="BU21" s="3"/>
      <c r="BV21" s="3"/>
      <c r="BW21" s="3"/>
      <c r="BX21" s="3"/>
    </row>
    <row r="22" spans="1:76" ht="15">
      <c r="A22" s="65" t="s">
        <v>257</v>
      </c>
      <c r="B22" s="66"/>
      <c r="C22" s="66"/>
      <c r="D22" s="67">
        <v>100</v>
      </c>
      <c r="E22" s="69"/>
      <c r="F22" s="103" t="s">
        <v>872</v>
      </c>
      <c r="G22" s="66"/>
      <c r="H22" s="70" t="s">
        <v>257</v>
      </c>
      <c r="I22" s="71"/>
      <c r="J22" s="71" t="s">
        <v>159</v>
      </c>
      <c r="K22" s="70" t="s">
        <v>2756</v>
      </c>
      <c r="L22" s="74">
        <v>1</v>
      </c>
      <c r="M22" s="75">
        <v>8666.861328125</v>
      </c>
      <c r="N22" s="75">
        <v>3384.777099609375</v>
      </c>
      <c r="O22" s="76"/>
      <c r="P22" s="77"/>
      <c r="Q22" s="77"/>
      <c r="R22" s="89"/>
      <c r="S22" s="48">
        <v>0</v>
      </c>
      <c r="T22" s="48">
        <v>1</v>
      </c>
      <c r="U22" s="49">
        <v>0</v>
      </c>
      <c r="V22" s="49">
        <v>1</v>
      </c>
      <c r="W22" s="49">
        <v>0</v>
      </c>
      <c r="X22" s="49">
        <v>0.999997</v>
      </c>
      <c r="Y22" s="49">
        <v>0</v>
      </c>
      <c r="Z22" s="49">
        <v>0</v>
      </c>
      <c r="AA22" s="72">
        <v>22</v>
      </c>
      <c r="AB22" s="72"/>
      <c r="AC22" s="73"/>
      <c r="AD22" s="79" t="s">
        <v>1686</v>
      </c>
      <c r="AE22" s="79">
        <v>160</v>
      </c>
      <c r="AF22" s="79">
        <v>14</v>
      </c>
      <c r="AG22" s="79">
        <v>67</v>
      </c>
      <c r="AH22" s="79">
        <v>255</v>
      </c>
      <c r="AI22" s="79"/>
      <c r="AJ22" s="79"/>
      <c r="AK22" s="79" t="s">
        <v>1628</v>
      </c>
      <c r="AL22" s="79"/>
      <c r="AM22" s="79"/>
      <c r="AN22" s="81">
        <v>41240.47</v>
      </c>
      <c r="AO22" s="79"/>
      <c r="AP22" s="79" t="b">
        <v>0</v>
      </c>
      <c r="AQ22" s="79" t="b">
        <v>0</v>
      </c>
      <c r="AR22" s="79" t="b">
        <v>1</v>
      </c>
      <c r="AS22" s="79"/>
      <c r="AT22" s="79">
        <v>0</v>
      </c>
      <c r="AU22" s="83" t="s">
        <v>2424</v>
      </c>
      <c r="AV22" s="79" t="b">
        <v>0</v>
      </c>
      <c r="AW22" s="79" t="s">
        <v>2546</v>
      </c>
      <c r="AX22" s="83" t="s">
        <v>2566</v>
      </c>
      <c r="AY22" s="79" t="s">
        <v>66</v>
      </c>
      <c r="AZ22" s="79" t="str">
        <f>REPLACE(INDEX(GroupVertices[Group],MATCH(Vertices[[#This Row],[Vertex]],GroupVertices[Vertex],0)),1,1,"")</f>
        <v>27</v>
      </c>
      <c r="BA22" s="48">
        <v>3</v>
      </c>
      <c r="BB22" s="49">
        <v>6.666666666666667</v>
      </c>
      <c r="BC22" s="48">
        <v>2</v>
      </c>
      <c r="BD22" s="49">
        <v>4.444444444444445</v>
      </c>
      <c r="BE22" s="48">
        <v>0</v>
      </c>
      <c r="BF22" s="49">
        <v>0</v>
      </c>
      <c r="BG22" s="48">
        <v>40</v>
      </c>
      <c r="BH22" s="49">
        <v>88.88888888888889</v>
      </c>
      <c r="BI22" s="48">
        <v>45</v>
      </c>
      <c r="BJ22" s="48"/>
      <c r="BK22" s="48"/>
      <c r="BL22" s="48"/>
      <c r="BM22" s="48"/>
      <c r="BN22" s="48" t="s">
        <v>701</v>
      </c>
      <c r="BO22" s="48" t="s">
        <v>701</v>
      </c>
      <c r="BP22" s="124" t="s">
        <v>3945</v>
      </c>
      <c r="BQ22" s="124" t="s">
        <v>3945</v>
      </c>
      <c r="BR22" s="124" t="s">
        <v>4041</v>
      </c>
      <c r="BS22" s="124" t="s">
        <v>4041</v>
      </c>
      <c r="BT22" s="2"/>
      <c r="BU22" s="3"/>
      <c r="BV22" s="3"/>
      <c r="BW22" s="3"/>
      <c r="BX22" s="3"/>
    </row>
    <row r="23" spans="1:76" ht="15">
      <c r="A23" s="65" t="s">
        <v>360</v>
      </c>
      <c r="B23" s="66"/>
      <c r="C23" s="66"/>
      <c r="D23" s="67">
        <v>100</v>
      </c>
      <c r="E23" s="69"/>
      <c r="F23" s="103" t="s">
        <v>2443</v>
      </c>
      <c r="G23" s="66"/>
      <c r="H23" s="70" t="s">
        <v>360</v>
      </c>
      <c r="I23" s="71"/>
      <c r="J23" s="71" t="s">
        <v>159</v>
      </c>
      <c r="K23" s="70" t="s">
        <v>2757</v>
      </c>
      <c r="L23" s="74">
        <v>1</v>
      </c>
      <c r="M23" s="75">
        <v>8666.861328125</v>
      </c>
      <c r="N23" s="75">
        <v>3854.38330078125</v>
      </c>
      <c r="O23" s="76"/>
      <c r="P23" s="77"/>
      <c r="Q23" s="77"/>
      <c r="R23" s="89"/>
      <c r="S23" s="48">
        <v>1</v>
      </c>
      <c r="T23" s="48">
        <v>0</v>
      </c>
      <c r="U23" s="49">
        <v>0</v>
      </c>
      <c r="V23" s="49">
        <v>1</v>
      </c>
      <c r="W23" s="49">
        <v>0</v>
      </c>
      <c r="X23" s="49">
        <v>0.999997</v>
      </c>
      <c r="Y23" s="49">
        <v>0</v>
      </c>
      <c r="Z23" s="49">
        <v>0</v>
      </c>
      <c r="AA23" s="72">
        <v>23</v>
      </c>
      <c r="AB23" s="72"/>
      <c r="AC23" s="73"/>
      <c r="AD23" s="79" t="s">
        <v>1687</v>
      </c>
      <c r="AE23" s="79">
        <v>120</v>
      </c>
      <c r="AF23" s="79">
        <v>3577033</v>
      </c>
      <c r="AG23" s="79">
        <v>26532</v>
      </c>
      <c r="AH23" s="79">
        <v>400</v>
      </c>
      <c r="AI23" s="79"/>
      <c r="AJ23" s="79" t="s">
        <v>1866</v>
      </c>
      <c r="AK23" s="79" t="s">
        <v>2039</v>
      </c>
      <c r="AL23" s="83" t="s">
        <v>2154</v>
      </c>
      <c r="AM23" s="79"/>
      <c r="AN23" s="81">
        <v>40074.42256944445</v>
      </c>
      <c r="AO23" s="83" t="s">
        <v>2269</v>
      </c>
      <c r="AP23" s="79" t="b">
        <v>0</v>
      </c>
      <c r="AQ23" s="79" t="b">
        <v>0</v>
      </c>
      <c r="AR23" s="79" t="b">
        <v>1</v>
      </c>
      <c r="AS23" s="79"/>
      <c r="AT23" s="79">
        <v>1240</v>
      </c>
      <c r="AU23" s="83" t="s">
        <v>2420</v>
      </c>
      <c r="AV23" s="79" t="b">
        <v>1</v>
      </c>
      <c r="AW23" s="79" t="s">
        <v>2546</v>
      </c>
      <c r="AX23" s="83" t="s">
        <v>2567</v>
      </c>
      <c r="AY23" s="79" t="s">
        <v>65</v>
      </c>
      <c r="AZ23" s="79" t="str">
        <f>REPLACE(INDEX(GroupVertices[Group],MATCH(Vertices[[#This Row],[Vertex]],GroupVertices[Vertex],0)),1,1,"")</f>
        <v>27</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258</v>
      </c>
      <c r="B24" s="66"/>
      <c r="C24" s="66"/>
      <c r="D24" s="67">
        <v>100</v>
      </c>
      <c r="E24" s="69"/>
      <c r="F24" s="103" t="s">
        <v>2444</v>
      </c>
      <c r="G24" s="66"/>
      <c r="H24" s="70" t="s">
        <v>258</v>
      </c>
      <c r="I24" s="71"/>
      <c r="J24" s="71" t="s">
        <v>159</v>
      </c>
      <c r="K24" s="70" t="s">
        <v>2758</v>
      </c>
      <c r="L24" s="74">
        <v>1</v>
      </c>
      <c r="M24" s="75">
        <v>1048.1966552734375</v>
      </c>
      <c r="N24" s="75">
        <v>1986.7955322265625</v>
      </c>
      <c r="O24" s="76"/>
      <c r="P24" s="77"/>
      <c r="Q24" s="77"/>
      <c r="R24" s="89"/>
      <c r="S24" s="48">
        <v>1</v>
      </c>
      <c r="T24" s="48">
        <v>1</v>
      </c>
      <c r="U24" s="49">
        <v>0</v>
      </c>
      <c r="V24" s="49">
        <v>0</v>
      </c>
      <c r="W24" s="49">
        <v>0</v>
      </c>
      <c r="X24" s="49">
        <v>0.999997</v>
      </c>
      <c r="Y24" s="49">
        <v>0</v>
      </c>
      <c r="Z24" s="49" t="s">
        <v>3519</v>
      </c>
      <c r="AA24" s="72">
        <v>24</v>
      </c>
      <c r="AB24" s="72"/>
      <c r="AC24" s="73"/>
      <c r="AD24" s="79" t="s">
        <v>1688</v>
      </c>
      <c r="AE24" s="79">
        <v>38</v>
      </c>
      <c r="AF24" s="79">
        <v>15</v>
      </c>
      <c r="AG24" s="79">
        <v>128</v>
      </c>
      <c r="AH24" s="79">
        <v>19</v>
      </c>
      <c r="AI24" s="79"/>
      <c r="AJ24" s="79" t="s">
        <v>1867</v>
      </c>
      <c r="AK24" s="79" t="s">
        <v>1619</v>
      </c>
      <c r="AL24" s="83" t="s">
        <v>2155</v>
      </c>
      <c r="AM24" s="79"/>
      <c r="AN24" s="81">
        <v>43390.65181712963</v>
      </c>
      <c r="AO24" s="83" t="s">
        <v>2270</v>
      </c>
      <c r="AP24" s="79" t="b">
        <v>1</v>
      </c>
      <c r="AQ24" s="79" t="b">
        <v>0</v>
      </c>
      <c r="AR24" s="79" t="b">
        <v>0</v>
      </c>
      <c r="AS24" s="79"/>
      <c r="AT24" s="79">
        <v>0</v>
      </c>
      <c r="AU24" s="79"/>
      <c r="AV24" s="79" t="b">
        <v>0</v>
      </c>
      <c r="AW24" s="79" t="s">
        <v>2546</v>
      </c>
      <c r="AX24" s="83" t="s">
        <v>2568</v>
      </c>
      <c r="AY24" s="79" t="s">
        <v>66</v>
      </c>
      <c r="AZ24" s="79" t="str">
        <f>REPLACE(INDEX(GroupVertices[Group],MATCH(Vertices[[#This Row],[Vertex]],GroupVertices[Vertex],0)),1,1,"")</f>
        <v>2</v>
      </c>
      <c r="BA24" s="48">
        <v>2</v>
      </c>
      <c r="BB24" s="49">
        <v>6.666666666666667</v>
      </c>
      <c r="BC24" s="48">
        <v>0</v>
      </c>
      <c r="BD24" s="49">
        <v>0</v>
      </c>
      <c r="BE24" s="48">
        <v>0</v>
      </c>
      <c r="BF24" s="49">
        <v>0</v>
      </c>
      <c r="BG24" s="48">
        <v>28</v>
      </c>
      <c r="BH24" s="49">
        <v>93.33333333333333</v>
      </c>
      <c r="BI24" s="48">
        <v>30</v>
      </c>
      <c r="BJ24" s="48"/>
      <c r="BK24" s="48"/>
      <c r="BL24" s="48"/>
      <c r="BM24" s="48"/>
      <c r="BN24" s="48" t="s">
        <v>3889</v>
      </c>
      <c r="BO24" s="48" t="s">
        <v>3889</v>
      </c>
      <c r="BP24" s="124" t="s">
        <v>3946</v>
      </c>
      <c r="BQ24" s="124" t="s">
        <v>3946</v>
      </c>
      <c r="BR24" s="124" t="s">
        <v>4042</v>
      </c>
      <c r="BS24" s="124" t="s">
        <v>4042</v>
      </c>
      <c r="BT24" s="2"/>
      <c r="BU24" s="3"/>
      <c r="BV24" s="3"/>
      <c r="BW24" s="3"/>
      <c r="BX24" s="3"/>
    </row>
    <row r="25" spans="1:76" ht="15">
      <c r="A25" s="65" t="s">
        <v>260</v>
      </c>
      <c r="B25" s="66"/>
      <c r="C25" s="66"/>
      <c r="D25" s="67">
        <v>100</v>
      </c>
      <c r="E25" s="69"/>
      <c r="F25" s="103" t="s">
        <v>873</v>
      </c>
      <c r="G25" s="66"/>
      <c r="H25" s="70" t="s">
        <v>260</v>
      </c>
      <c r="I25" s="71"/>
      <c r="J25" s="71" t="s">
        <v>159</v>
      </c>
      <c r="K25" s="70" t="s">
        <v>2759</v>
      </c>
      <c r="L25" s="74">
        <v>1</v>
      </c>
      <c r="M25" s="75">
        <v>6372.09130859375</v>
      </c>
      <c r="N25" s="75">
        <v>7065.767578125</v>
      </c>
      <c r="O25" s="76"/>
      <c r="P25" s="77"/>
      <c r="Q25" s="77"/>
      <c r="R25" s="89"/>
      <c r="S25" s="48">
        <v>0</v>
      </c>
      <c r="T25" s="48">
        <v>2</v>
      </c>
      <c r="U25" s="49">
        <v>0</v>
      </c>
      <c r="V25" s="49">
        <v>0.166667</v>
      </c>
      <c r="W25" s="49">
        <v>0</v>
      </c>
      <c r="X25" s="49">
        <v>0.740456</v>
      </c>
      <c r="Y25" s="49">
        <v>0.5</v>
      </c>
      <c r="Z25" s="49">
        <v>0</v>
      </c>
      <c r="AA25" s="72">
        <v>25</v>
      </c>
      <c r="AB25" s="72"/>
      <c r="AC25" s="73"/>
      <c r="AD25" s="79" t="s">
        <v>1689</v>
      </c>
      <c r="AE25" s="79">
        <v>280</v>
      </c>
      <c r="AF25" s="79">
        <v>41</v>
      </c>
      <c r="AG25" s="79">
        <v>68</v>
      </c>
      <c r="AH25" s="79">
        <v>111</v>
      </c>
      <c r="AI25" s="79"/>
      <c r="AJ25" s="79" t="s">
        <v>1868</v>
      </c>
      <c r="AK25" s="79" t="s">
        <v>2036</v>
      </c>
      <c r="AL25" s="83" t="s">
        <v>2156</v>
      </c>
      <c r="AM25" s="79"/>
      <c r="AN25" s="81">
        <v>42386.0203587963</v>
      </c>
      <c r="AO25" s="83" t="s">
        <v>2271</v>
      </c>
      <c r="AP25" s="79" t="b">
        <v>1</v>
      </c>
      <c r="AQ25" s="79" t="b">
        <v>0</v>
      </c>
      <c r="AR25" s="79" t="b">
        <v>0</v>
      </c>
      <c r="AS25" s="79"/>
      <c r="AT25" s="79">
        <v>0</v>
      </c>
      <c r="AU25" s="79"/>
      <c r="AV25" s="79" t="b">
        <v>0</v>
      </c>
      <c r="AW25" s="79" t="s">
        <v>2546</v>
      </c>
      <c r="AX25" s="83" t="s">
        <v>2569</v>
      </c>
      <c r="AY25" s="79" t="s">
        <v>66</v>
      </c>
      <c r="AZ25" s="79" t="str">
        <f>REPLACE(INDEX(GroupVertices[Group],MATCH(Vertices[[#This Row],[Vertex]],GroupVertices[Vertex],0)),1,1,"")</f>
        <v>10</v>
      </c>
      <c r="BA25" s="48">
        <v>0</v>
      </c>
      <c r="BB25" s="49">
        <v>0</v>
      </c>
      <c r="BC25" s="48">
        <v>2</v>
      </c>
      <c r="BD25" s="49">
        <v>6.451612903225806</v>
      </c>
      <c r="BE25" s="48">
        <v>0</v>
      </c>
      <c r="BF25" s="49">
        <v>0</v>
      </c>
      <c r="BG25" s="48">
        <v>29</v>
      </c>
      <c r="BH25" s="49">
        <v>93.54838709677419</v>
      </c>
      <c r="BI25" s="48">
        <v>31</v>
      </c>
      <c r="BJ25" s="48"/>
      <c r="BK25" s="48"/>
      <c r="BL25" s="48"/>
      <c r="BM25" s="48"/>
      <c r="BN25" s="48" t="s">
        <v>679</v>
      </c>
      <c r="BO25" s="48" t="s">
        <v>679</v>
      </c>
      <c r="BP25" s="124" t="s">
        <v>3938</v>
      </c>
      <c r="BQ25" s="124" t="s">
        <v>3938</v>
      </c>
      <c r="BR25" s="124" t="s">
        <v>3762</v>
      </c>
      <c r="BS25" s="124" t="s">
        <v>3762</v>
      </c>
      <c r="BT25" s="2"/>
      <c r="BU25" s="3"/>
      <c r="BV25" s="3"/>
      <c r="BW25" s="3"/>
      <c r="BX25" s="3"/>
    </row>
    <row r="26" spans="1:76" ht="15">
      <c r="A26" s="65" t="s">
        <v>261</v>
      </c>
      <c r="B26" s="66"/>
      <c r="C26" s="66"/>
      <c r="D26" s="67">
        <v>100</v>
      </c>
      <c r="E26" s="69"/>
      <c r="F26" s="103" t="s">
        <v>874</v>
      </c>
      <c r="G26" s="66"/>
      <c r="H26" s="70" t="s">
        <v>261</v>
      </c>
      <c r="I26" s="71"/>
      <c r="J26" s="71" t="s">
        <v>159</v>
      </c>
      <c r="K26" s="70" t="s">
        <v>2760</v>
      </c>
      <c r="L26" s="74">
        <v>1</v>
      </c>
      <c r="M26" s="75">
        <v>2720.00390625</v>
      </c>
      <c r="N26" s="75">
        <v>2665.91845703125</v>
      </c>
      <c r="O26" s="76"/>
      <c r="P26" s="77"/>
      <c r="Q26" s="77"/>
      <c r="R26" s="89"/>
      <c r="S26" s="48">
        <v>1</v>
      </c>
      <c r="T26" s="48">
        <v>1</v>
      </c>
      <c r="U26" s="49">
        <v>0</v>
      </c>
      <c r="V26" s="49">
        <v>0</v>
      </c>
      <c r="W26" s="49">
        <v>0</v>
      </c>
      <c r="X26" s="49">
        <v>0.999997</v>
      </c>
      <c r="Y26" s="49">
        <v>0</v>
      </c>
      <c r="Z26" s="49" t="s">
        <v>3519</v>
      </c>
      <c r="AA26" s="72">
        <v>26</v>
      </c>
      <c r="AB26" s="72"/>
      <c r="AC26" s="73"/>
      <c r="AD26" s="79" t="s">
        <v>1690</v>
      </c>
      <c r="AE26" s="79">
        <v>400</v>
      </c>
      <c r="AF26" s="79">
        <v>336</v>
      </c>
      <c r="AG26" s="79">
        <v>21573</v>
      </c>
      <c r="AH26" s="79">
        <v>26852</v>
      </c>
      <c r="AI26" s="79"/>
      <c r="AJ26" s="79" t="s">
        <v>1869</v>
      </c>
      <c r="AK26" s="79" t="s">
        <v>2040</v>
      </c>
      <c r="AL26" s="83" t="s">
        <v>2157</v>
      </c>
      <c r="AM26" s="79"/>
      <c r="AN26" s="81">
        <v>40750.80982638889</v>
      </c>
      <c r="AO26" s="83" t="s">
        <v>2272</v>
      </c>
      <c r="AP26" s="79" t="b">
        <v>0</v>
      </c>
      <c r="AQ26" s="79" t="b">
        <v>0</v>
      </c>
      <c r="AR26" s="79" t="b">
        <v>0</v>
      </c>
      <c r="AS26" s="79"/>
      <c r="AT26" s="79">
        <v>29</v>
      </c>
      <c r="AU26" s="83" t="s">
        <v>2420</v>
      </c>
      <c r="AV26" s="79" t="b">
        <v>0</v>
      </c>
      <c r="AW26" s="79" t="s">
        <v>2546</v>
      </c>
      <c r="AX26" s="83" t="s">
        <v>2570</v>
      </c>
      <c r="AY26" s="79" t="s">
        <v>66</v>
      </c>
      <c r="AZ26" s="79" t="str">
        <f>REPLACE(INDEX(GroupVertices[Group],MATCH(Vertices[[#This Row],[Vertex]],GroupVertices[Vertex],0)),1,1,"")</f>
        <v>2</v>
      </c>
      <c r="BA26" s="48">
        <v>0</v>
      </c>
      <c r="BB26" s="49">
        <v>0</v>
      </c>
      <c r="BC26" s="48">
        <v>1</v>
      </c>
      <c r="BD26" s="49">
        <v>3.125</v>
      </c>
      <c r="BE26" s="48">
        <v>0</v>
      </c>
      <c r="BF26" s="49">
        <v>0</v>
      </c>
      <c r="BG26" s="48">
        <v>31</v>
      </c>
      <c r="BH26" s="49">
        <v>96.875</v>
      </c>
      <c r="BI26" s="48">
        <v>32</v>
      </c>
      <c r="BJ26" s="48" t="s">
        <v>559</v>
      </c>
      <c r="BK26" s="48" t="s">
        <v>559</v>
      </c>
      <c r="BL26" s="48" t="s">
        <v>636</v>
      </c>
      <c r="BM26" s="48" t="s">
        <v>636</v>
      </c>
      <c r="BN26" s="48" t="s">
        <v>689</v>
      </c>
      <c r="BO26" s="48" t="s">
        <v>689</v>
      </c>
      <c r="BP26" s="124" t="s">
        <v>3947</v>
      </c>
      <c r="BQ26" s="124" t="s">
        <v>3947</v>
      </c>
      <c r="BR26" s="124" t="s">
        <v>4043</v>
      </c>
      <c r="BS26" s="124" t="s">
        <v>4043</v>
      </c>
      <c r="BT26" s="2"/>
      <c r="BU26" s="3"/>
      <c r="BV26" s="3"/>
      <c r="BW26" s="3"/>
      <c r="BX26" s="3"/>
    </row>
    <row r="27" spans="1:76" ht="15">
      <c r="A27" s="65" t="s">
        <v>262</v>
      </c>
      <c r="B27" s="66"/>
      <c r="C27" s="66"/>
      <c r="D27" s="67">
        <v>100</v>
      </c>
      <c r="E27" s="69"/>
      <c r="F27" s="103" t="s">
        <v>875</v>
      </c>
      <c r="G27" s="66"/>
      <c r="H27" s="70" t="s">
        <v>262</v>
      </c>
      <c r="I27" s="71"/>
      <c r="J27" s="71" t="s">
        <v>159</v>
      </c>
      <c r="K27" s="70" t="s">
        <v>2761</v>
      </c>
      <c r="L27" s="74">
        <v>1</v>
      </c>
      <c r="M27" s="75">
        <v>3768.20068359375</v>
      </c>
      <c r="N27" s="75">
        <v>8540.904296875</v>
      </c>
      <c r="O27" s="76"/>
      <c r="P27" s="77"/>
      <c r="Q27" s="77"/>
      <c r="R27" s="89"/>
      <c r="S27" s="48">
        <v>0</v>
      </c>
      <c r="T27" s="48">
        <v>1</v>
      </c>
      <c r="U27" s="49">
        <v>0</v>
      </c>
      <c r="V27" s="49">
        <v>0.013889</v>
      </c>
      <c r="W27" s="49">
        <v>0.019829</v>
      </c>
      <c r="X27" s="49">
        <v>0.344558</v>
      </c>
      <c r="Y27" s="49">
        <v>0</v>
      </c>
      <c r="Z27" s="49">
        <v>0</v>
      </c>
      <c r="AA27" s="72">
        <v>27</v>
      </c>
      <c r="AB27" s="72"/>
      <c r="AC27" s="73"/>
      <c r="AD27" s="79" t="s">
        <v>1691</v>
      </c>
      <c r="AE27" s="79">
        <v>4822</v>
      </c>
      <c r="AF27" s="79">
        <v>1511</v>
      </c>
      <c r="AG27" s="79">
        <v>1972</v>
      </c>
      <c r="AH27" s="79">
        <v>6078</v>
      </c>
      <c r="AI27" s="79"/>
      <c r="AJ27" s="79" t="s">
        <v>1870</v>
      </c>
      <c r="AK27" s="79" t="s">
        <v>2041</v>
      </c>
      <c r="AL27" s="83" t="s">
        <v>2158</v>
      </c>
      <c r="AM27" s="79"/>
      <c r="AN27" s="81">
        <v>43127.64299768519</v>
      </c>
      <c r="AO27" s="83" t="s">
        <v>2273</v>
      </c>
      <c r="AP27" s="79" t="b">
        <v>1</v>
      </c>
      <c r="AQ27" s="79" t="b">
        <v>0</v>
      </c>
      <c r="AR27" s="79" t="b">
        <v>0</v>
      </c>
      <c r="AS27" s="79"/>
      <c r="AT27" s="79">
        <v>9</v>
      </c>
      <c r="AU27" s="79"/>
      <c r="AV27" s="79" t="b">
        <v>0</v>
      </c>
      <c r="AW27" s="79" t="s">
        <v>2546</v>
      </c>
      <c r="AX27" s="83" t="s">
        <v>2571</v>
      </c>
      <c r="AY27" s="79" t="s">
        <v>66</v>
      </c>
      <c r="AZ27" s="79" t="str">
        <f>REPLACE(INDEX(GroupVertices[Group],MATCH(Vertices[[#This Row],[Vertex]],GroupVertices[Vertex],0)),1,1,"")</f>
        <v>3</v>
      </c>
      <c r="BA27" s="48">
        <v>1</v>
      </c>
      <c r="BB27" s="49">
        <v>3.7037037037037037</v>
      </c>
      <c r="BC27" s="48">
        <v>0</v>
      </c>
      <c r="BD27" s="49">
        <v>0</v>
      </c>
      <c r="BE27" s="48">
        <v>0</v>
      </c>
      <c r="BF27" s="49">
        <v>0</v>
      </c>
      <c r="BG27" s="48">
        <v>26</v>
      </c>
      <c r="BH27" s="49">
        <v>96.29629629629629</v>
      </c>
      <c r="BI27" s="48">
        <v>27</v>
      </c>
      <c r="BJ27" s="48" t="s">
        <v>560</v>
      </c>
      <c r="BK27" s="48" t="s">
        <v>560</v>
      </c>
      <c r="BL27" s="48" t="s">
        <v>668</v>
      </c>
      <c r="BM27" s="48" t="s">
        <v>668</v>
      </c>
      <c r="BN27" s="48"/>
      <c r="BO27" s="48"/>
      <c r="BP27" s="124" t="s">
        <v>3948</v>
      </c>
      <c r="BQ27" s="124" t="s">
        <v>3948</v>
      </c>
      <c r="BR27" s="124" t="s">
        <v>4044</v>
      </c>
      <c r="BS27" s="124" t="s">
        <v>4044</v>
      </c>
      <c r="BT27" s="2"/>
      <c r="BU27" s="3"/>
      <c r="BV27" s="3"/>
      <c r="BW27" s="3"/>
      <c r="BX27" s="3"/>
    </row>
    <row r="28" spans="1:76" ht="15">
      <c r="A28" s="65" t="s">
        <v>343</v>
      </c>
      <c r="B28" s="66"/>
      <c r="C28" s="66"/>
      <c r="D28" s="67">
        <v>404.1666668918919</v>
      </c>
      <c r="E28" s="69"/>
      <c r="F28" s="103" t="s">
        <v>932</v>
      </c>
      <c r="G28" s="66"/>
      <c r="H28" s="70" t="s">
        <v>343</v>
      </c>
      <c r="I28" s="71"/>
      <c r="J28" s="71" t="s">
        <v>75</v>
      </c>
      <c r="K28" s="70" t="s">
        <v>2762</v>
      </c>
      <c r="L28" s="74">
        <v>3379.9537062057057</v>
      </c>
      <c r="M28" s="75">
        <v>5351.39697265625</v>
      </c>
      <c r="N28" s="75">
        <v>8484.13671875</v>
      </c>
      <c r="O28" s="76"/>
      <c r="P28" s="77"/>
      <c r="Q28" s="77"/>
      <c r="R28" s="89"/>
      <c r="S28" s="48">
        <v>15</v>
      </c>
      <c r="T28" s="48">
        <v>7</v>
      </c>
      <c r="U28" s="49">
        <v>450.166667</v>
      </c>
      <c r="V28" s="49">
        <v>0.022222</v>
      </c>
      <c r="W28" s="49">
        <v>0.137968</v>
      </c>
      <c r="X28" s="49">
        <v>4.577844</v>
      </c>
      <c r="Y28" s="49">
        <v>0.06725146198830409</v>
      </c>
      <c r="Z28" s="49">
        <v>0.05263157894736842</v>
      </c>
      <c r="AA28" s="72">
        <v>28</v>
      </c>
      <c r="AB28" s="72"/>
      <c r="AC28" s="73"/>
      <c r="AD28" s="79" t="s">
        <v>1692</v>
      </c>
      <c r="AE28" s="79">
        <v>3305</v>
      </c>
      <c r="AF28" s="79">
        <v>864</v>
      </c>
      <c r="AG28" s="79">
        <v>672</v>
      </c>
      <c r="AH28" s="79">
        <v>4313</v>
      </c>
      <c r="AI28" s="79"/>
      <c r="AJ28" s="79" t="s">
        <v>1871</v>
      </c>
      <c r="AK28" s="79" t="s">
        <v>2042</v>
      </c>
      <c r="AL28" s="83" t="s">
        <v>2159</v>
      </c>
      <c r="AM28" s="79"/>
      <c r="AN28" s="81">
        <v>43356.801030092596</v>
      </c>
      <c r="AO28" s="83" t="s">
        <v>2274</v>
      </c>
      <c r="AP28" s="79" t="b">
        <v>1</v>
      </c>
      <c r="AQ28" s="79" t="b">
        <v>0</v>
      </c>
      <c r="AR28" s="79" t="b">
        <v>0</v>
      </c>
      <c r="AS28" s="79"/>
      <c r="AT28" s="79">
        <v>3</v>
      </c>
      <c r="AU28" s="79"/>
      <c r="AV28" s="79" t="b">
        <v>0</v>
      </c>
      <c r="AW28" s="79" t="s">
        <v>2546</v>
      </c>
      <c r="AX28" s="83" t="s">
        <v>2572</v>
      </c>
      <c r="AY28" s="79" t="s">
        <v>66</v>
      </c>
      <c r="AZ28" s="79" t="str">
        <f>REPLACE(INDEX(GroupVertices[Group],MATCH(Vertices[[#This Row],[Vertex]],GroupVertices[Vertex],0)),1,1,"")</f>
        <v>3</v>
      </c>
      <c r="BA28" s="48">
        <v>11</v>
      </c>
      <c r="BB28" s="49">
        <v>1.8425460636515913</v>
      </c>
      <c r="BC28" s="48">
        <v>17</v>
      </c>
      <c r="BD28" s="49">
        <v>2.847571189279732</v>
      </c>
      <c r="BE28" s="48">
        <v>0</v>
      </c>
      <c r="BF28" s="49">
        <v>0</v>
      </c>
      <c r="BG28" s="48">
        <v>569</v>
      </c>
      <c r="BH28" s="49">
        <v>95.30988274706867</v>
      </c>
      <c r="BI28" s="48">
        <v>597</v>
      </c>
      <c r="BJ28" s="48" t="s">
        <v>3853</v>
      </c>
      <c r="BK28" s="48" t="s">
        <v>3853</v>
      </c>
      <c r="BL28" s="48" t="s">
        <v>3876</v>
      </c>
      <c r="BM28" s="48" t="s">
        <v>3876</v>
      </c>
      <c r="BN28" s="48" t="s">
        <v>3890</v>
      </c>
      <c r="BO28" s="48" t="s">
        <v>3917</v>
      </c>
      <c r="BP28" s="124" t="s">
        <v>3949</v>
      </c>
      <c r="BQ28" s="124" t="s">
        <v>4015</v>
      </c>
      <c r="BR28" s="124" t="s">
        <v>4045</v>
      </c>
      <c r="BS28" s="124" t="s">
        <v>4103</v>
      </c>
      <c r="BT28" s="2"/>
      <c r="BU28" s="3"/>
      <c r="BV28" s="3"/>
      <c r="BW28" s="3"/>
      <c r="BX28" s="3"/>
    </row>
    <row r="29" spans="1:76" ht="15">
      <c r="A29" s="65" t="s">
        <v>263</v>
      </c>
      <c r="B29" s="66"/>
      <c r="C29" s="66"/>
      <c r="D29" s="67">
        <v>100</v>
      </c>
      <c r="E29" s="69"/>
      <c r="F29" s="103" t="s">
        <v>876</v>
      </c>
      <c r="G29" s="66"/>
      <c r="H29" s="70" t="s">
        <v>263</v>
      </c>
      <c r="I29" s="71"/>
      <c r="J29" s="71" t="s">
        <v>159</v>
      </c>
      <c r="K29" s="70" t="s">
        <v>2763</v>
      </c>
      <c r="L29" s="74">
        <v>1</v>
      </c>
      <c r="M29" s="75">
        <v>7515.171875</v>
      </c>
      <c r="N29" s="75">
        <v>9710.01171875</v>
      </c>
      <c r="O29" s="76"/>
      <c r="P29" s="77"/>
      <c r="Q29" s="77"/>
      <c r="R29" s="89"/>
      <c r="S29" s="48">
        <v>0</v>
      </c>
      <c r="T29" s="48">
        <v>2</v>
      </c>
      <c r="U29" s="49">
        <v>0</v>
      </c>
      <c r="V29" s="49">
        <v>0.010753</v>
      </c>
      <c r="W29" s="49">
        <v>0.015903</v>
      </c>
      <c r="X29" s="49">
        <v>0.518837</v>
      </c>
      <c r="Y29" s="49">
        <v>0.5</v>
      </c>
      <c r="Z29" s="49">
        <v>0</v>
      </c>
      <c r="AA29" s="72">
        <v>29</v>
      </c>
      <c r="AB29" s="72"/>
      <c r="AC29" s="73"/>
      <c r="AD29" s="79" t="s">
        <v>1693</v>
      </c>
      <c r="AE29" s="79">
        <v>2086</v>
      </c>
      <c r="AF29" s="79">
        <v>251</v>
      </c>
      <c r="AG29" s="79">
        <v>113</v>
      </c>
      <c r="AH29" s="79">
        <v>1188</v>
      </c>
      <c r="AI29" s="79"/>
      <c r="AJ29" s="79" t="s">
        <v>1872</v>
      </c>
      <c r="AK29" s="79" t="s">
        <v>2043</v>
      </c>
      <c r="AL29" s="83" t="s">
        <v>2160</v>
      </c>
      <c r="AM29" s="79"/>
      <c r="AN29" s="81">
        <v>42618.9444212963</v>
      </c>
      <c r="AO29" s="83" t="s">
        <v>2275</v>
      </c>
      <c r="AP29" s="79" t="b">
        <v>1</v>
      </c>
      <c r="AQ29" s="79" t="b">
        <v>0</v>
      </c>
      <c r="AR29" s="79" t="b">
        <v>0</v>
      </c>
      <c r="AS29" s="79"/>
      <c r="AT29" s="79">
        <v>1</v>
      </c>
      <c r="AU29" s="79"/>
      <c r="AV29" s="79" t="b">
        <v>0</v>
      </c>
      <c r="AW29" s="79" t="s">
        <v>2546</v>
      </c>
      <c r="AX29" s="83" t="s">
        <v>2573</v>
      </c>
      <c r="AY29" s="79" t="s">
        <v>66</v>
      </c>
      <c r="AZ29" s="79" t="str">
        <f>REPLACE(INDEX(GroupVertices[Group],MATCH(Vertices[[#This Row],[Vertex]],GroupVertices[Vertex],0)),1,1,"")</f>
        <v>3</v>
      </c>
      <c r="BA29" s="48">
        <v>1</v>
      </c>
      <c r="BB29" s="49">
        <v>3.225806451612903</v>
      </c>
      <c r="BC29" s="48">
        <v>1</v>
      </c>
      <c r="BD29" s="49">
        <v>3.225806451612903</v>
      </c>
      <c r="BE29" s="48">
        <v>0</v>
      </c>
      <c r="BF29" s="49">
        <v>0</v>
      </c>
      <c r="BG29" s="48">
        <v>29</v>
      </c>
      <c r="BH29" s="49">
        <v>93.54838709677419</v>
      </c>
      <c r="BI29" s="48">
        <v>31</v>
      </c>
      <c r="BJ29" s="48" t="s">
        <v>561</v>
      </c>
      <c r="BK29" s="48" t="s">
        <v>561</v>
      </c>
      <c r="BL29" s="48" t="s">
        <v>638</v>
      </c>
      <c r="BM29" s="48" t="s">
        <v>638</v>
      </c>
      <c r="BN29" s="48"/>
      <c r="BO29" s="48"/>
      <c r="BP29" s="124" t="s">
        <v>3950</v>
      </c>
      <c r="BQ29" s="124" t="s">
        <v>3950</v>
      </c>
      <c r="BR29" s="124" t="s">
        <v>4046</v>
      </c>
      <c r="BS29" s="124" t="s">
        <v>4046</v>
      </c>
      <c r="BT29" s="2"/>
      <c r="BU29" s="3"/>
      <c r="BV29" s="3"/>
      <c r="BW29" s="3"/>
      <c r="BX29" s="3"/>
    </row>
    <row r="30" spans="1:76" ht="15">
      <c r="A30" s="65" t="s">
        <v>342</v>
      </c>
      <c r="B30" s="66"/>
      <c r="C30" s="66"/>
      <c r="D30" s="67">
        <v>117.79279256756757</v>
      </c>
      <c r="E30" s="69"/>
      <c r="F30" s="103" t="s">
        <v>931</v>
      </c>
      <c r="G30" s="66"/>
      <c r="H30" s="70" t="s">
        <v>342</v>
      </c>
      <c r="I30" s="71"/>
      <c r="J30" s="71" t="s">
        <v>75</v>
      </c>
      <c r="K30" s="70" t="s">
        <v>2764</v>
      </c>
      <c r="L30" s="74">
        <v>198.65815565615614</v>
      </c>
      <c r="M30" s="75">
        <v>6730.85400390625</v>
      </c>
      <c r="N30" s="75">
        <v>9055.2109375</v>
      </c>
      <c r="O30" s="76"/>
      <c r="P30" s="77"/>
      <c r="Q30" s="77"/>
      <c r="R30" s="89"/>
      <c r="S30" s="48">
        <v>5</v>
      </c>
      <c r="T30" s="48">
        <v>3</v>
      </c>
      <c r="U30" s="49">
        <v>26.333333</v>
      </c>
      <c r="V30" s="49">
        <v>0.014925</v>
      </c>
      <c r="W30" s="49">
        <v>0.059035</v>
      </c>
      <c r="X30" s="49">
        <v>1.285299</v>
      </c>
      <c r="Y30" s="49">
        <v>0.3</v>
      </c>
      <c r="Z30" s="49">
        <v>0.2</v>
      </c>
      <c r="AA30" s="72">
        <v>30</v>
      </c>
      <c r="AB30" s="72"/>
      <c r="AC30" s="73"/>
      <c r="AD30" s="79" t="s">
        <v>1694</v>
      </c>
      <c r="AE30" s="79">
        <v>751</v>
      </c>
      <c r="AF30" s="79">
        <v>78</v>
      </c>
      <c r="AG30" s="79">
        <v>122</v>
      </c>
      <c r="AH30" s="79">
        <v>489</v>
      </c>
      <c r="AI30" s="79"/>
      <c r="AJ30" s="79" t="s">
        <v>1873</v>
      </c>
      <c r="AK30" s="79" t="s">
        <v>2041</v>
      </c>
      <c r="AL30" s="83" t="s">
        <v>2161</v>
      </c>
      <c r="AM30" s="79"/>
      <c r="AN30" s="81">
        <v>43639.856620370374</v>
      </c>
      <c r="AO30" s="83" t="s">
        <v>2276</v>
      </c>
      <c r="AP30" s="79" t="b">
        <v>1</v>
      </c>
      <c r="AQ30" s="79" t="b">
        <v>0</v>
      </c>
      <c r="AR30" s="79" t="b">
        <v>0</v>
      </c>
      <c r="AS30" s="79"/>
      <c r="AT30" s="79">
        <v>0</v>
      </c>
      <c r="AU30" s="79"/>
      <c r="AV30" s="79" t="b">
        <v>0</v>
      </c>
      <c r="AW30" s="79" t="s">
        <v>2546</v>
      </c>
      <c r="AX30" s="83" t="s">
        <v>2574</v>
      </c>
      <c r="AY30" s="79" t="s">
        <v>66</v>
      </c>
      <c r="AZ30" s="79" t="str">
        <f>REPLACE(INDEX(GroupVertices[Group],MATCH(Vertices[[#This Row],[Vertex]],GroupVertices[Vertex],0)),1,1,"")</f>
        <v>3</v>
      </c>
      <c r="BA30" s="48">
        <v>3</v>
      </c>
      <c r="BB30" s="49">
        <v>3.3707865168539324</v>
      </c>
      <c r="BC30" s="48">
        <v>2</v>
      </c>
      <c r="BD30" s="49">
        <v>2.247191011235955</v>
      </c>
      <c r="BE30" s="48">
        <v>0</v>
      </c>
      <c r="BF30" s="49">
        <v>0</v>
      </c>
      <c r="BG30" s="48">
        <v>84</v>
      </c>
      <c r="BH30" s="49">
        <v>94.38202247191012</v>
      </c>
      <c r="BI30" s="48">
        <v>89</v>
      </c>
      <c r="BJ30" s="48" t="s">
        <v>3854</v>
      </c>
      <c r="BK30" s="48" t="s">
        <v>3874</v>
      </c>
      <c r="BL30" s="48" t="s">
        <v>3877</v>
      </c>
      <c r="BM30" s="48" t="s">
        <v>3886</v>
      </c>
      <c r="BN30" s="48" t="s">
        <v>3891</v>
      </c>
      <c r="BO30" s="48" t="s">
        <v>3891</v>
      </c>
      <c r="BP30" s="124" t="s">
        <v>3951</v>
      </c>
      <c r="BQ30" s="124" t="s">
        <v>3948</v>
      </c>
      <c r="BR30" s="124" t="s">
        <v>4047</v>
      </c>
      <c r="BS30" s="124" t="s">
        <v>4044</v>
      </c>
      <c r="BT30" s="2"/>
      <c r="BU30" s="3"/>
      <c r="BV30" s="3"/>
      <c r="BW30" s="3"/>
      <c r="BX30" s="3"/>
    </row>
    <row r="31" spans="1:76" ht="15">
      <c r="A31" s="65" t="s">
        <v>361</v>
      </c>
      <c r="B31" s="66"/>
      <c r="C31" s="66"/>
      <c r="D31" s="67">
        <v>117.79279256756757</v>
      </c>
      <c r="E31" s="69"/>
      <c r="F31" s="103" t="s">
        <v>2445</v>
      </c>
      <c r="G31" s="66"/>
      <c r="H31" s="70" t="s">
        <v>361</v>
      </c>
      <c r="I31" s="71"/>
      <c r="J31" s="71" t="s">
        <v>75</v>
      </c>
      <c r="K31" s="70" t="s">
        <v>2765</v>
      </c>
      <c r="L31" s="74">
        <v>198.65815565615614</v>
      </c>
      <c r="M31" s="75">
        <v>6356.8125</v>
      </c>
      <c r="N31" s="75">
        <v>9342.947265625</v>
      </c>
      <c r="O31" s="76"/>
      <c r="P31" s="77"/>
      <c r="Q31" s="77"/>
      <c r="R31" s="89"/>
      <c r="S31" s="48">
        <v>5</v>
      </c>
      <c r="T31" s="48">
        <v>0</v>
      </c>
      <c r="U31" s="49">
        <v>26.333333</v>
      </c>
      <c r="V31" s="49">
        <v>0.014925</v>
      </c>
      <c r="W31" s="49">
        <v>0.051617</v>
      </c>
      <c r="X31" s="49">
        <v>1.098546</v>
      </c>
      <c r="Y31" s="49">
        <v>0.35</v>
      </c>
      <c r="Z31" s="49">
        <v>0</v>
      </c>
      <c r="AA31" s="72">
        <v>31</v>
      </c>
      <c r="AB31" s="72"/>
      <c r="AC31" s="73"/>
      <c r="AD31" s="79" t="s">
        <v>1695</v>
      </c>
      <c r="AE31" s="79">
        <v>740</v>
      </c>
      <c r="AF31" s="79">
        <v>188206</v>
      </c>
      <c r="AG31" s="79">
        <v>35801</v>
      </c>
      <c r="AH31" s="79">
        <v>672</v>
      </c>
      <c r="AI31" s="79"/>
      <c r="AJ31" s="79" t="s">
        <v>1874</v>
      </c>
      <c r="AK31" s="79" t="s">
        <v>1619</v>
      </c>
      <c r="AL31" s="83" t="s">
        <v>2162</v>
      </c>
      <c r="AM31" s="79"/>
      <c r="AN31" s="81">
        <v>39575.90819444445</v>
      </c>
      <c r="AO31" s="83" t="s">
        <v>2277</v>
      </c>
      <c r="AP31" s="79" t="b">
        <v>0</v>
      </c>
      <c r="AQ31" s="79" t="b">
        <v>0</v>
      </c>
      <c r="AR31" s="79" t="b">
        <v>1</v>
      </c>
      <c r="AS31" s="79"/>
      <c r="AT31" s="79">
        <v>2589</v>
      </c>
      <c r="AU31" s="83" t="s">
        <v>2425</v>
      </c>
      <c r="AV31" s="79" t="b">
        <v>1</v>
      </c>
      <c r="AW31" s="79" t="s">
        <v>2546</v>
      </c>
      <c r="AX31" s="83" t="s">
        <v>2575</v>
      </c>
      <c r="AY31" s="79" t="s">
        <v>65</v>
      </c>
      <c r="AZ31" s="79"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264</v>
      </c>
      <c r="B32" s="66"/>
      <c r="C32" s="66"/>
      <c r="D32" s="67">
        <v>100</v>
      </c>
      <c r="E32" s="69"/>
      <c r="F32" s="103" t="s">
        <v>877</v>
      </c>
      <c r="G32" s="66"/>
      <c r="H32" s="70" t="s">
        <v>264</v>
      </c>
      <c r="I32" s="71"/>
      <c r="J32" s="71" t="s">
        <v>159</v>
      </c>
      <c r="K32" s="70" t="s">
        <v>2766</v>
      </c>
      <c r="L32" s="74">
        <v>1</v>
      </c>
      <c r="M32" s="75">
        <v>4301.12841796875</v>
      </c>
      <c r="N32" s="75">
        <v>8181.4658203125</v>
      </c>
      <c r="O32" s="76"/>
      <c r="P32" s="77"/>
      <c r="Q32" s="77"/>
      <c r="R32" s="89"/>
      <c r="S32" s="48">
        <v>0</v>
      </c>
      <c r="T32" s="48">
        <v>2</v>
      </c>
      <c r="U32" s="49">
        <v>0</v>
      </c>
      <c r="V32" s="49">
        <v>0.014085</v>
      </c>
      <c r="W32" s="49">
        <v>0.029549</v>
      </c>
      <c r="X32" s="49">
        <v>0.528283</v>
      </c>
      <c r="Y32" s="49">
        <v>0.5</v>
      </c>
      <c r="Z32" s="49">
        <v>0</v>
      </c>
      <c r="AA32" s="72">
        <v>32</v>
      </c>
      <c r="AB32" s="72"/>
      <c r="AC32" s="73"/>
      <c r="AD32" s="79" t="s">
        <v>264</v>
      </c>
      <c r="AE32" s="79">
        <v>5001</v>
      </c>
      <c r="AF32" s="79">
        <v>1524</v>
      </c>
      <c r="AG32" s="79">
        <v>4293</v>
      </c>
      <c r="AH32" s="79">
        <v>4256</v>
      </c>
      <c r="AI32" s="79"/>
      <c r="AJ32" s="79" t="s">
        <v>1875</v>
      </c>
      <c r="AK32" s="79" t="s">
        <v>2044</v>
      </c>
      <c r="AL32" s="83" t="s">
        <v>2163</v>
      </c>
      <c r="AM32" s="79"/>
      <c r="AN32" s="81">
        <v>43042.399930555555</v>
      </c>
      <c r="AO32" s="83" t="s">
        <v>2278</v>
      </c>
      <c r="AP32" s="79" t="b">
        <v>1</v>
      </c>
      <c r="AQ32" s="79" t="b">
        <v>0</v>
      </c>
      <c r="AR32" s="79" t="b">
        <v>0</v>
      </c>
      <c r="AS32" s="79"/>
      <c r="AT32" s="79">
        <v>14</v>
      </c>
      <c r="AU32" s="79"/>
      <c r="AV32" s="79" t="b">
        <v>0</v>
      </c>
      <c r="AW32" s="79" t="s">
        <v>2546</v>
      </c>
      <c r="AX32" s="83" t="s">
        <v>2576</v>
      </c>
      <c r="AY32" s="79" t="s">
        <v>66</v>
      </c>
      <c r="AZ32" s="79" t="str">
        <f>REPLACE(INDEX(GroupVertices[Group],MATCH(Vertices[[#This Row],[Vertex]],GroupVertices[Vertex],0)),1,1,"")</f>
        <v>3</v>
      </c>
      <c r="BA32" s="48">
        <v>0</v>
      </c>
      <c r="BB32" s="49">
        <v>0</v>
      </c>
      <c r="BC32" s="48">
        <v>2</v>
      </c>
      <c r="BD32" s="49">
        <v>7.407407407407407</v>
      </c>
      <c r="BE32" s="48">
        <v>0</v>
      </c>
      <c r="BF32" s="49">
        <v>0</v>
      </c>
      <c r="BG32" s="48">
        <v>25</v>
      </c>
      <c r="BH32" s="49">
        <v>92.5925925925926</v>
      </c>
      <c r="BI32" s="48">
        <v>27</v>
      </c>
      <c r="BJ32" s="48" t="s">
        <v>562</v>
      </c>
      <c r="BK32" s="48" t="s">
        <v>562</v>
      </c>
      <c r="BL32" s="48" t="s">
        <v>639</v>
      </c>
      <c r="BM32" s="48" t="s">
        <v>639</v>
      </c>
      <c r="BN32" s="48" t="s">
        <v>690</v>
      </c>
      <c r="BO32" s="48" t="s">
        <v>690</v>
      </c>
      <c r="BP32" s="124" t="s">
        <v>3952</v>
      </c>
      <c r="BQ32" s="124" t="s">
        <v>3952</v>
      </c>
      <c r="BR32" s="124" t="s">
        <v>4048</v>
      </c>
      <c r="BS32" s="124" t="s">
        <v>4048</v>
      </c>
      <c r="BT32" s="2"/>
      <c r="BU32" s="3"/>
      <c r="BV32" s="3"/>
      <c r="BW32" s="3"/>
      <c r="BX32" s="3"/>
    </row>
    <row r="33" spans="1:76" ht="15">
      <c r="A33" s="65" t="s">
        <v>362</v>
      </c>
      <c r="B33" s="66"/>
      <c r="C33" s="66"/>
      <c r="D33" s="67">
        <v>123.04054054054055</v>
      </c>
      <c r="E33" s="69"/>
      <c r="F33" s="103" t="s">
        <v>2446</v>
      </c>
      <c r="G33" s="66"/>
      <c r="H33" s="70" t="s">
        <v>362</v>
      </c>
      <c r="I33" s="71"/>
      <c r="J33" s="71" t="s">
        <v>75</v>
      </c>
      <c r="K33" s="70" t="s">
        <v>2767</v>
      </c>
      <c r="L33" s="74">
        <v>256.9548048048048</v>
      </c>
      <c r="M33" s="75">
        <v>4872.27978515625</v>
      </c>
      <c r="N33" s="75">
        <v>8757.822265625</v>
      </c>
      <c r="O33" s="76"/>
      <c r="P33" s="77"/>
      <c r="Q33" s="77"/>
      <c r="R33" s="89"/>
      <c r="S33" s="48">
        <v>7</v>
      </c>
      <c r="T33" s="48">
        <v>0</v>
      </c>
      <c r="U33" s="49">
        <v>34.1</v>
      </c>
      <c r="V33" s="49">
        <v>0.017241</v>
      </c>
      <c r="W33" s="49">
        <v>0.067625</v>
      </c>
      <c r="X33" s="49">
        <v>1.513026</v>
      </c>
      <c r="Y33" s="49">
        <v>0.19047619047619047</v>
      </c>
      <c r="Z33" s="49">
        <v>0</v>
      </c>
      <c r="AA33" s="72">
        <v>33</v>
      </c>
      <c r="AB33" s="72"/>
      <c r="AC33" s="73"/>
      <c r="AD33" s="79" t="s">
        <v>1696</v>
      </c>
      <c r="AE33" s="79">
        <v>1108</v>
      </c>
      <c r="AF33" s="79">
        <v>42274737</v>
      </c>
      <c r="AG33" s="79">
        <v>251194</v>
      </c>
      <c r="AH33" s="79">
        <v>1437</v>
      </c>
      <c r="AI33" s="79"/>
      <c r="AJ33" s="79" t="s">
        <v>1876</v>
      </c>
      <c r="AK33" s="79"/>
      <c r="AL33" s="83" t="s">
        <v>2164</v>
      </c>
      <c r="AM33" s="79"/>
      <c r="AN33" s="81">
        <v>39122.0243287037</v>
      </c>
      <c r="AO33" s="83" t="s">
        <v>2279</v>
      </c>
      <c r="AP33" s="79" t="b">
        <v>0</v>
      </c>
      <c r="AQ33" s="79" t="b">
        <v>0</v>
      </c>
      <c r="AR33" s="79" t="b">
        <v>1</v>
      </c>
      <c r="AS33" s="79"/>
      <c r="AT33" s="79">
        <v>138664</v>
      </c>
      <c r="AU33" s="83" t="s">
        <v>2420</v>
      </c>
      <c r="AV33" s="79" t="b">
        <v>1</v>
      </c>
      <c r="AW33" s="79" t="s">
        <v>2546</v>
      </c>
      <c r="AX33" s="83" t="s">
        <v>2577</v>
      </c>
      <c r="AY33" s="79" t="s">
        <v>65</v>
      </c>
      <c r="AZ33" s="79" t="str">
        <f>REPLACE(INDEX(GroupVertices[Group],MATCH(Vertices[[#This Row],[Vertex]],GroupVertices[Vertex],0)),1,1,"")</f>
        <v>3</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265</v>
      </c>
      <c r="B34" s="66"/>
      <c r="C34" s="66"/>
      <c r="D34" s="67">
        <v>100</v>
      </c>
      <c r="E34" s="69"/>
      <c r="F34" s="103" t="s">
        <v>878</v>
      </c>
      <c r="G34" s="66"/>
      <c r="H34" s="70" t="s">
        <v>265</v>
      </c>
      <c r="I34" s="71"/>
      <c r="J34" s="71" t="s">
        <v>159</v>
      </c>
      <c r="K34" s="70" t="s">
        <v>2768</v>
      </c>
      <c r="L34" s="74">
        <v>1</v>
      </c>
      <c r="M34" s="75">
        <v>4347.16796875</v>
      </c>
      <c r="N34" s="75">
        <v>9323.224609375</v>
      </c>
      <c r="O34" s="76"/>
      <c r="P34" s="77"/>
      <c r="Q34" s="77"/>
      <c r="R34" s="89"/>
      <c r="S34" s="48">
        <v>0</v>
      </c>
      <c r="T34" s="48">
        <v>2</v>
      </c>
      <c r="U34" s="49">
        <v>0</v>
      </c>
      <c r="V34" s="49">
        <v>0.014085</v>
      </c>
      <c r="W34" s="49">
        <v>0.029549</v>
      </c>
      <c r="X34" s="49">
        <v>0.528283</v>
      </c>
      <c r="Y34" s="49">
        <v>0.5</v>
      </c>
      <c r="Z34" s="49">
        <v>0</v>
      </c>
      <c r="AA34" s="72">
        <v>34</v>
      </c>
      <c r="AB34" s="72"/>
      <c r="AC34" s="73"/>
      <c r="AD34" s="79" t="s">
        <v>1697</v>
      </c>
      <c r="AE34" s="79">
        <v>5001</v>
      </c>
      <c r="AF34" s="79">
        <v>3530</v>
      </c>
      <c r="AG34" s="79">
        <v>7577</v>
      </c>
      <c r="AH34" s="79">
        <v>7568</v>
      </c>
      <c r="AI34" s="79"/>
      <c r="AJ34" s="79" t="s">
        <v>1877</v>
      </c>
      <c r="AK34" s="79" t="s">
        <v>2045</v>
      </c>
      <c r="AL34" s="83" t="s">
        <v>2165</v>
      </c>
      <c r="AM34" s="79"/>
      <c r="AN34" s="81">
        <v>42870.687731481485</v>
      </c>
      <c r="AO34" s="83" t="s">
        <v>2280</v>
      </c>
      <c r="AP34" s="79" t="b">
        <v>1</v>
      </c>
      <c r="AQ34" s="79" t="b">
        <v>0</v>
      </c>
      <c r="AR34" s="79" t="b">
        <v>0</v>
      </c>
      <c r="AS34" s="79"/>
      <c r="AT34" s="79">
        <v>22</v>
      </c>
      <c r="AU34" s="79"/>
      <c r="AV34" s="79" t="b">
        <v>0</v>
      </c>
      <c r="AW34" s="79" t="s">
        <v>2546</v>
      </c>
      <c r="AX34" s="83" t="s">
        <v>2578</v>
      </c>
      <c r="AY34" s="79" t="s">
        <v>66</v>
      </c>
      <c r="AZ34" s="79" t="str">
        <f>REPLACE(INDEX(GroupVertices[Group],MATCH(Vertices[[#This Row],[Vertex]],GroupVertices[Vertex],0)),1,1,"")</f>
        <v>3</v>
      </c>
      <c r="BA34" s="48">
        <v>0</v>
      </c>
      <c r="BB34" s="49">
        <v>0</v>
      </c>
      <c r="BC34" s="48">
        <v>2</v>
      </c>
      <c r="BD34" s="49">
        <v>3.9215686274509802</v>
      </c>
      <c r="BE34" s="48">
        <v>0</v>
      </c>
      <c r="BF34" s="49">
        <v>0</v>
      </c>
      <c r="BG34" s="48">
        <v>49</v>
      </c>
      <c r="BH34" s="49">
        <v>96.07843137254902</v>
      </c>
      <c r="BI34" s="48">
        <v>51</v>
      </c>
      <c r="BJ34" s="48" t="s">
        <v>3855</v>
      </c>
      <c r="BK34" s="48" t="s">
        <v>3855</v>
      </c>
      <c r="BL34" s="48" t="s">
        <v>3878</v>
      </c>
      <c r="BM34" s="48" t="s">
        <v>3878</v>
      </c>
      <c r="BN34" s="48" t="s">
        <v>3892</v>
      </c>
      <c r="BO34" s="48" t="s">
        <v>3918</v>
      </c>
      <c r="BP34" s="124" t="s">
        <v>3953</v>
      </c>
      <c r="BQ34" s="124" t="s">
        <v>4016</v>
      </c>
      <c r="BR34" s="124" t="s">
        <v>4049</v>
      </c>
      <c r="BS34" s="124" t="s">
        <v>4104</v>
      </c>
      <c r="BT34" s="2"/>
      <c r="BU34" s="3"/>
      <c r="BV34" s="3"/>
      <c r="BW34" s="3"/>
      <c r="BX34" s="3"/>
    </row>
    <row r="35" spans="1:76" ht="15">
      <c r="A35" s="65" t="s">
        <v>266</v>
      </c>
      <c r="B35" s="66"/>
      <c r="C35" s="66"/>
      <c r="D35" s="67">
        <v>100</v>
      </c>
      <c r="E35" s="69"/>
      <c r="F35" s="103" t="s">
        <v>879</v>
      </c>
      <c r="G35" s="66"/>
      <c r="H35" s="70" t="s">
        <v>266</v>
      </c>
      <c r="I35" s="71"/>
      <c r="J35" s="71" t="s">
        <v>159</v>
      </c>
      <c r="K35" s="70" t="s">
        <v>2769</v>
      </c>
      <c r="L35" s="74">
        <v>1</v>
      </c>
      <c r="M35" s="75">
        <v>5431.4921875</v>
      </c>
      <c r="N35" s="75">
        <v>7354.755859375</v>
      </c>
      <c r="O35" s="76"/>
      <c r="P35" s="77"/>
      <c r="Q35" s="77"/>
      <c r="R35" s="89"/>
      <c r="S35" s="48">
        <v>0</v>
      </c>
      <c r="T35" s="48">
        <v>1</v>
      </c>
      <c r="U35" s="49">
        <v>0</v>
      </c>
      <c r="V35" s="49">
        <v>0.013889</v>
      </c>
      <c r="W35" s="49">
        <v>0.019829</v>
      </c>
      <c r="X35" s="49">
        <v>0.344558</v>
      </c>
      <c r="Y35" s="49">
        <v>0</v>
      </c>
      <c r="Z35" s="49">
        <v>0</v>
      </c>
      <c r="AA35" s="72">
        <v>35</v>
      </c>
      <c r="AB35" s="72"/>
      <c r="AC35" s="73"/>
      <c r="AD35" s="79" t="s">
        <v>1698</v>
      </c>
      <c r="AE35" s="79">
        <v>165</v>
      </c>
      <c r="AF35" s="79">
        <v>155</v>
      </c>
      <c r="AG35" s="79">
        <v>3176</v>
      </c>
      <c r="AH35" s="79">
        <v>127</v>
      </c>
      <c r="AI35" s="79"/>
      <c r="AJ35" s="79" t="s">
        <v>1878</v>
      </c>
      <c r="AK35" s="79" t="s">
        <v>2046</v>
      </c>
      <c r="AL35" s="83" t="s">
        <v>2166</v>
      </c>
      <c r="AM35" s="79"/>
      <c r="AN35" s="81">
        <v>42935.44167824074</v>
      </c>
      <c r="AO35" s="83" t="s">
        <v>2281</v>
      </c>
      <c r="AP35" s="79" t="b">
        <v>0</v>
      </c>
      <c r="AQ35" s="79" t="b">
        <v>0</v>
      </c>
      <c r="AR35" s="79" t="b">
        <v>0</v>
      </c>
      <c r="AS35" s="79"/>
      <c r="AT35" s="79">
        <v>20</v>
      </c>
      <c r="AU35" s="83" t="s">
        <v>2420</v>
      </c>
      <c r="AV35" s="79" t="b">
        <v>0</v>
      </c>
      <c r="AW35" s="79" t="s">
        <v>2546</v>
      </c>
      <c r="AX35" s="83" t="s">
        <v>2579</v>
      </c>
      <c r="AY35" s="79" t="s">
        <v>66</v>
      </c>
      <c r="AZ35" s="79" t="str">
        <f>REPLACE(INDEX(GroupVertices[Group],MATCH(Vertices[[#This Row],[Vertex]],GroupVertices[Vertex],0)),1,1,"")</f>
        <v>3</v>
      </c>
      <c r="BA35" s="48">
        <v>0</v>
      </c>
      <c r="BB35" s="49">
        <v>0</v>
      </c>
      <c r="BC35" s="48">
        <v>2</v>
      </c>
      <c r="BD35" s="49">
        <v>4.761904761904762</v>
      </c>
      <c r="BE35" s="48">
        <v>0</v>
      </c>
      <c r="BF35" s="49">
        <v>0</v>
      </c>
      <c r="BG35" s="48">
        <v>40</v>
      </c>
      <c r="BH35" s="49">
        <v>95.23809523809524</v>
      </c>
      <c r="BI35" s="48">
        <v>42</v>
      </c>
      <c r="BJ35" s="48" t="s">
        <v>3856</v>
      </c>
      <c r="BK35" s="48" t="s">
        <v>3856</v>
      </c>
      <c r="BL35" s="48" t="s">
        <v>3879</v>
      </c>
      <c r="BM35" s="48" t="s">
        <v>3879</v>
      </c>
      <c r="BN35" s="48" t="s">
        <v>3893</v>
      </c>
      <c r="BO35" s="48" t="s">
        <v>3893</v>
      </c>
      <c r="BP35" s="124" t="s">
        <v>3953</v>
      </c>
      <c r="BQ35" s="124" t="s">
        <v>4017</v>
      </c>
      <c r="BR35" s="124" t="s">
        <v>4050</v>
      </c>
      <c r="BS35" s="124" t="s">
        <v>4105</v>
      </c>
      <c r="BT35" s="2"/>
      <c r="BU35" s="3"/>
      <c r="BV35" s="3"/>
      <c r="BW35" s="3"/>
      <c r="BX35" s="3"/>
    </row>
    <row r="36" spans="1:76" ht="15">
      <c r="A36" s="65" t="s">
        <v>267</v>
      </c>
      <c r="B36" s="66"/>
      <c r="C36" s="66"/>
      <c r="D36" s="67">
        <v>100</v>
      </c>
      <c r="E36" s="69"/>
      <c r="F36" s="103" t="s">
        <v>864</v>
      </c>
      <c r="G36" s="66"/>
      <c r="H36" s="70" t="s">
        <v>267</v>
      </c>
      <c r="I36" s="71"/>
      <c r="J36" s="71" t="s">
        <v>159</v>
      </c>
      <c r="K36" s="70" t="s">
        <v>2770</v>
      </c>
      <c r="L36" s="74">
        <v>1</v>
      </c>
      <c r="M36" s="75">
        <v>6963.2099609375</v>
      </c>
      <c r="N36" s="75">
        <v>841.6788330078125</v>
      </c>
      <c r="O36" s="76"/>
      <c r="P36" s="77"/>
      <c r="Q36" s="77"/>
      <c r="R36" s="89"/>
      <c r="S36" s="48">
        <v>2</v>
      </c>
      <c r="T36" s="48">
        <v>1</v>
      </c>
      <c r="U36" s="49">
        <v>0</v>
      </c>
      <c r="V36" s="49">
        <v>1</v>
      </c>
      <c r="W36" s="49">
        <v>0</v>
      </c>
      <c r="X36" s="49">
        <v>1.298242</v>
      </c>
      <c r="Y36" s="49">
        <v>0</v>
      </c>
      <c r="Z36" s="49">
        <v>0</v>
      </c>
      <c r="AA36" s="72">
        <v>36</v>
      </c>
      <c r="AB36" s="72"/>
      <c r="AC36" s="73"/>
      <c r="AD36" s="79" t="s">
        <v>1699</v>
      </c>
      <c r="AE36" s="79">
        <v>27</v>
      </c>
      <c r="AF36" s="79">
        <v>6</v>
      </c>
      <c r="AG36" s="79">
        <v>67</v>
      </c>
      <c r="AH36" s="79">
        <v>11</v>
      </c>
      <c r="AI36" s="79"/>
      <c r="AJ36" s="79"/>
      <c r="AK36" s="79"/>
      <c r="AL36" s="79"/>
      <c r="AM36" s="79"/>
      <c r="AN36" s="81">
        <v>42994.8765625</v>
      </c>
      <c r="AO36" s="79"/>
      <c r="AP36" s="79" t="b">
        <v>1</v>
      </c>
      <c r="AQ36" s="79" t="b">
        <v>1</v>
      </c>
      <c r="AR36" s="79" t="b">
        <v>0</v>
      </c>
      <c r="AS36" s="79"/>
      <c r="AT36" s="79">
        <v>0</v>
      </c>
      <c r="AU36" s="79"/>
      <c r="AV36" s="79" t="b">
        <v>0</v>
      </c>
      <c r="AW36" s="79" t="s">
        <v>2546</v>
      </c>
      <c r="AX36" s="83" t="s">
        <v>2580</v>
      </c>
      <c r="AY36" s="79" t="s">
        <v>66</v>
      </c>
      <c r="AZ36" s="79" t="str">
        <f>REPLACE(INDEX(GroupVertices[Group],MATCH(Vertices[[#This Row],[Vertex]],GroupVertices[Vertex],0)),1,1,"")</f>
        <v>26</v>
      </c>
      <c r="BA36" s="48">
        <v>0</v>
      </c>
      <c r="BB36" s="49">
        <v>0</v>
      </c>
      <c r="BC36" s="48">
        <v>0</v>
      </c>
      <c r="BD36" s="49">
        <v>0</v>
      </c>
      <c r="BE36" s="48">
        <v>0</v>
      </c>
      <c r="BF36" s="49">
        <v>0</v>
      </c>
      <c r="BG36" s="48">
        <v>16</v>
      </c>
      <c r="BH36" s="49">
        <v>100</v>
      </c>
      <c r="BI36" s="48">
        <v>16</v>
      </c>
      <c r="BJ36" s="48" t="s">
        <v>566</v>
      </c>
      <c r="BK36" s="48" t="s">
        <v>566</v>
      </c>
      <c r="BL36" s="48" t="s">
        <v>643</v>
      </c>
      <c r="BM36" s="48" t="s">
        <v>643</v>
      </c>
      <c r="BN36" s="48" t="s">
        <v>694</v>
      </c>
      <c r="BO36" s="48" t="s">
        <v>694</v>
      </c>
      <c r="BP36" s="124" t="s">
        <v>3669</v>
      </c>
      <c r="BQ36" s="124" t="s">
        <v>3669</v>
      </c>
      <c r="BR36" s="124" t="s">
        <v>3773</v>
      </c>
      <c r="BS36" s="124" t="s">
        <v>3773</v>
      </c>
      <c r="BT36" s="2"/>
      <c r="BU36" s="3"/>
      <c r="BV36" s="3"/>
      <c r="BW36" s="3"/>
      <c r="BX36" s="3"/>
    </row>
    <row r="37" spans="1:76" ht="15">
      <c r="A37" s="65" t="s">
        <v>268</v>
      </c>
      <c r="B37" s="66"/>
      <c r="C37" s="66"/>
      <c r="D37" s="67">
        <v>100</v>
      </c>
      <c r="E37" s="69"/>
      <c r="F37" s="103" t="s">
        <v>880</v>
      </c>
      <c r="G37" s="66"/>
      <c r="H37" s="70" t="s">
        <v>268</v>
      </c>
      <c r="I37" s="71"/>
      <c r="J37" s="71" t="s">
        <v>159</v>
      </c>
      <c r="K37" s="70" t="s">
        <v>2771</v>
      </c>
      <c r="L37" s="74">
        <v>1</v>
      </c>
      <c r="M37" s="75">
        <v>6963.2099609375</v>
      </c>
      <c r="N37" s="75">
        <v>473.21856689453125</v>
      </c>
      <c r="O37" s="76"/>
      <c r="P37" s="77"/>
      <c r="Q37" s="77"/>
      <c r="R37" s="89"/>
      <c r="S37" s="48">
        <v>0</v>
      </c>
      <c r="T37" s="48">
        <v>1</v>
      </c>
      <c r="U37" s="49">
        <v>0</v>
      </c>
      <c r="V37" s="49">
        <v>1</v>
      </c>
      <c r="W37" s="49">
        <v>0</v>
      </c>
      <c r="X37" s="49">
        <v>0.701753</v>
      </c>
      <c r="Y37" s="49">
        <v>0</v>
      </c>
      <c r="Z37" s="49">
        <v>0</v>
      </c>
      <c r="AA37" s="72">
        <v>37</v>
      </c>
      <c r="AB37" s="72"/>
      <c r="AC37" s="73"/>
      <c r="AD37" s="79" t="s">
        <v>1700</v>
      </c>
      <c r="AE37" s="79">
        <v>95</v>
      </c>
      <c r="AF37" s="79">
        <v>108</v>
      </c>
      <c r="AG37" s="79">
        <v>3101</v>
      </c>
      <c r="AH37" s="79">
        <v>8</v>
      </c>
      <c r="AI37" s="79"/>
      <c r="AJ37" s="79" t="s">
        <v>1879</v>
      </c>
      <c r="AK37" s="79"/>
      <c r="AL37" s="79"/>
      <c r="AM37" s="79"/>
      <c r="AN37" s="81">
        <v>43443.82824074074</v>
      </c>
      <c r="AO37" s="83" t="s">
        <v>2282</v>
      </c>
      <c r="AP37" s="79" t="b">
        <v>1</v>
      </c>
      <c r="AQ37" s="79" t="b">
        <v>0</v>
      </c>
      <c r="AR37" s="79" t="b">
        <v>0</v>
      </c>
      <c r="AS37" s="79"/>
      <c r="AT37" s="79">
        <v>1</v>
      </c>
      <c r="AU37" s="79"/>
      <c r="AV37" s="79" t="b">
        <v>0</v>
      </c>
      <c r="AW37" s="79" t="s">
        <v>2546</v>
      </c>
      <c r="AX37" s="83" t="s">
        <v>2581</v>
      </c>
      <c r="AY37" s="79" t="s">
        <v>66</v>
      </c>
      <c r="AZ37" s="79" t="str">
        <f>REPLACE(INDEX(GroupVertices[Group],MATCH(Vertices[[#This Row],[Vertex]],GroupVertices[Vertex],0)),1,1,"")</f>
        <v>26</v>
      </c>
      <c r="BA37" s="48">
        <v>0</v>
      </c>
      <c r="BB37" s="49">
        <v>0</v>
      </c>
      <c r="BC37" s="48">
        <v>0</v>
      </c>
      <c r="BD37" s="49">
        <v>0</v>
      </c>
      <c r="BE37" s="48">
        <v>0</v>
      </c>
      <c r="BF37" s="49">
        <v>0</v>
      </c>
      <c r="BG37" s="48">
        <v>16</v>
      </c>
      <c r="BH37" s="49">
        <v>100</v>
      </c>
      <c r="BI37" s="48">
        <v>16</v>
      </c>
      <c r="BJ37" s="48"/>
      <c r="BK37" s="48"/>
      <c r="BL37" s="48"/>
      <c r="BM37" s="48"/>
      <c r="BN37" s="48" t="s">
        <v>695</v>
      </c>
      <c r="BO37" s="48" t="s">
        <v>695</v>
      </c>
      <c r="BP37" s="124" t="s">
        <v>3669</v>
      </c>
      <c r="BQ37" s="124" t="s">
        <v>3669</v>
      </c>
      <c r="BR37" s="124" t="s">
        <v>3773</v>
      </c>
      <c r="BS37" s="124" t="s">
        <v>3773</v>
      </c>
      <c r="BT37" s="2"/>
      <c r="BU37" s="3"/>
      <c r="BV37" s="3"/>
      <c r="BW37" s="3"/>
      <c r="BX37" s="3"/>
    </row>
    <row r="38" spans="1:76" ht="15">
      <c r="A38" s="65" t="s">
        <v>269</v>
      </c>
      <c r="B38" s="66"/>
      <c r="C38" s="66"/>
      <c r="D38" s="67">
        <v>100</v>
      </c>
      <c r="E38" s="69"/>
      <c r="F38" s="103" t="s">
        <v>864</v>
      </c>
      <c r="G38" s="66"/>
      <c r="H38" s="70" t="s">
        <v>269</v>
      </c>
      <c r="I38" s="71"/>
      <c r="J38" s="71" t="s">
        <v>159</v>
      </c>
      <c r="K38" s="70" t="s">
        <v>2772</v>
      </c>
      <c r="L38" s="74">
        <v>1</v>
      </c>
      <c r="M38" s="75">
        <v>4737.9130859375</v>
      </c>
      <c r="N38" s="75">
        <v>7460.90380859375</v>
      </c>
      <c r="O38" s="76"/>
      <c r="P38" s="77"/>
      <c r="Q38" s="77"/>
      <c r="R38" s="89"/>
      <c r="S38" s="48">
        <v>0</v>
      </c>
      <c r="T38" s="48">
        <v>1</v>
      </c>
      <c r="U38" s="49">
        <v>0</v>
      </c>
      <c r="V38" s="49">
        <v>0.013889</v>
      </c>
      <c r="W38" s="49">
        <v>0.019829</v>
      </c>
      <c r="X38" s="49">
        <v>0.344558</v>
      </c>
      <c r="Y38" s="49">
        <v>0</v>
      </c>
      <c r="Z38" s="49">
        <v>0</v>
      </c>
      <c r="AA38" s="72">
        <v>38</v>
      </c>
      <c r="AB38" s="72"/>
      <c r="AC38" s="73"/>
      <c r="AD38" s="79" t="s">
        <v>1701</v>
      </c>
      <c r="AE38" s="79">
        <v>117</v>
      </c>
      <c r="AF38" s="79">
        <v>48</v>
      </c>
      <c r="AG38" s="79">
        <v>1214</v>
      </c>
      <c r="AH38" s="79">
        <v>1896</v>
      </c>
      <c r="AI38" s="79"/>
      <c r="AJ38" s="79" t="s">
        <v>1880</v>
      </c>
      <c r="AK38" s="79" t="s">
        <v>2047</v>
      </c>
      <c r="AL38" s="79"/>
      <c r="AM38" s="79"/>
      <c r="AN38" s="81">
        <v>43184.40268518519</v>
      </c>
      <c r="AO38" s="79"/>
      <c r="AP38" s="79" t="b">
        <v>1</v>
      </c>
      <c r="AQ38" s="79" t="b">
        <v>1</v>
      </c>
      <c r="AR38" s="79" t="b">
        <v>0</v>
      </c>
      <c r="AS38" s="79"/>
      <c r="AT38" s="79">
        <v>0</v>
      </c>
      <c r="AU38" s="79"/>
      <c r="AV38" s="79" t="b">
        <v>0</v>
      </c>
      <c r="AW38" s="79" t="s">
        <v>2546</v>
      </c>
      <c r="AX38" s="83" t="s">
        <v>2582</v>
      </c>
      <c r="AY38" s="79" t="s">
        <v>66</v>
      </c>
      <c r="AZ38" s="79" t="str">
        <f>REPLACE(INDEX(GroupVertices[Group],MATCH(Vertices[[#This Row],[Vertex]],GroupVertices[Vertex],0)),1,1,"")</f>
        <v>3</v>
      </c>
      <c r="BA38" s="48">
        <v>0</v>
      </c>
      <c r="BB38" s="49">
        <v>0</v>
      </c>
      <c r="BC38" s="48">
        <v>1</v>
      </c>
      <c r="BD38" s="49">
        <v>4.761904761904762</v>
      </c>
      <c r="BE38" s="48">
        <v>0</v>
      </c>
      <c r="BF38" s="49">
        <v>0</v>
      </c>
      <c r="BG38" s="48">
        <v>20</v>
      </c>
      <c r="BH38" s="49">
        <v>95.23809523809524</v>
      </c>
      <c r="BI38" s="48">
        <v>21</v>
      </c>
      <c r="BJ38" s="48" t="s">
        <v>565</v>
      </c>
      <c r="BK38" s="48" t="s">
        <v>565</v>
      </c>
      <c r="BL38" s="48" t="s">
        <v>642</v>
      </c>
      <c r="BM38" s="48" t="s">
        <v>642</v>
      </c>
      <c r="BN38" s="48" t="s">
        <v>693</v>
      </c>
      <c r="BO38" s="48" t="s">
        <v>693</v>
      </c>
      <c r="BP38" s="124" t="s">
        <v>3954</v>
      </c>
      <c r="BQ38" s="124" t="s">
        <v>3954</v>
      </c>
      <c r="BR38" s="124" t="s">
        <v>4051</v>
      </c>
      <c r="BS38" s="124" t="s">
        <v>4051</v>
      </c>
      <c r="BT38" s="2"/>
      <c r="BU38" s="3"/>
      <c r="BV38" s="3"/>
      <c r="BW38" s="3"/>
      <c r="BX38" s="3"/>
    </row>
    <row r="39" spans="1:76" ht="15">
      <c r="A39" s="65" t="s">
        <v>271</v>
      </c>
      <c r="B39" s="66"/>
      <c r="C39" s="66"/>
      <c r="D39" s="67">
        <v>100</v>
      </c>
      <c r="E39" s="69"/>
      <c r="F39" s="103" t="s">
        <v>2447</v>
      </c>
      <c r="G39" s="66"/>
      <c r="H39" s="70" t="s">
        <v>271</v>
      </c>
      <c r="I39" s="71"/>
      <c r="J39" s="71" t="s">
        <v>159</v>
      </c>
      <c r="K39" s="70" t="s">
        <v>2773</v>
      </c>
      <c r="L39" s="74">
        <v>1</v>
      </c>
      <c r="M39" s="75">
        <v>3277.273193359375</v>
      </c>
      <c r="N39" s="75">
        <v>2665.91845703125</v>
      </c>
      <c r="O39" s="76"/>
      <c r="P39" s="77"/>
      <c r="Q39" s="77"/>
      <c r="R39" s="89"/>
      <c r="S39" s="48">
        <v>1</v>
      </c>
      <c r="T39" s="48">
        <v>1</v>
      </c>
      <c r="U39" s="49">
        <v>0</v>
      </c>
      <c r="V39" s="49">
        <v>0</v>
      </c>
      <c r="W39" s="49">
        <v>0</v>
      </c>
      <c r="X39" s="49">
        <v>0.999997</v>
      </c>
      <c r="Y39" s="49">
        <v>0</v>
      </c>
      <c r="Z39" s="49" t="s">
        <v>3519</v>
      </c>
      <c r="AA39" s="72">
        <v>39</v>
      </c>
      <c r="AB39" s="72"/>
      <c r="AC39" s="73"/>
      <c r="AD39" s="79" t="s">
        <v>1702</v>
      </c>
      <c r="AE39" s="79">
        <v>0</v>
      </c>
      <c r="AF39" s="79">
        <v>3</v>
      </c>
      <c r="AG39" s="79">
        <v>132</v>
      </c>
      <c r="AH39" s="79">
        <v>0</v>
      </c>
      <c r="AI39" s="79"/>
      <c r="AJ39" s="79" t="s">
        <v>1881</v>
      </c>
      <c r="AK39" s="79"/>
      <c r="AL39" s="79"/>
      <c r="AM39" s="79"/>
      <c r="AN39" s="81">
        <v>43487.6584375</v>
      </c>
      <c r="AO39" s="83" t="s">
        <v>2283</v>
      </c>
      <c r="AP39" s="79" t="b">
        <v>1</v>
      </c>
      <c r="AQ39" s="79" t="b">
        <v>0</v>
      </c>
      <c r="AR39" s="79" t="b">
        <v>0</v>
      </c>
      <c r="AS39" s="79"/>
      <c r="AT39" s="79">
        <v>0</v>
      </c>
      <c r="AU39" s="79"/>
      <c r="AV39" s="79" t="b">
        <v>0</v>
      </c>
      <c r="AW39" s="79" t="s">
        <v>2546</v>
      </c>
      <c r="AX39" s="83" t="s">
        <v>2583</v>
      </c>
      <c r="AY39" s="79" t="s">
        <v>66</v>
      </c>
      <c r="AZ39" s="79" t="str">
        <f>REPLACE(INDEX(GroupVertices[Group],MATCH(Vertices[[#This Row],[Vertex]],GroupVertices[Vertex],0)),1,1,"")</f>
        <v>2</v>
      </c>
      <c r="BA39" s="48">
        <v>1</v>
      </c>
      <c r="BB39" s="49">
        <v>1.2195121951219512</v>
      </c>
      <c r="BC39" s="48">
        <v>1</v>
      </c>
      <c r="BD39" s="49">
        <v>1.2195121951219512</v>
      </c>
      <c r="BE39" s="48">
        <v>0</v>
      </c>
      <c r="BF39" s="49">
        <v>0</v>
      </c>
      <c r="BG39" s="48">
        <v>80</v>
      </c>
      <c r="BH39" s="49">
        <v>97.5609756097561</v>
      </c>
      <c r="BI39" s="48">
        <v>82</v>
      </c>
      <c r="BJ39" s="48" t="s">
        <v>3857</v>
      </c>
      <c r="BK39" s="48" t="s">
        <v>3857</v>
      </c>
      <c r="BL39" s="48" t="s">
        <v>644</v>
      </c>
      <c r="BM39" s="48" t="s">
        <v>644</v>
      </c>
      <c r="BN39" s="48" t="s">
        <v>3894</v>
      </c>
      <c r="BO39" s="48" t="s">
        <v>3919</v>
      </c>
      <c r="BP39" s="124" t="s">
        <v>3955</v>
      </c>
      <c r="BQ39" s="124" t="s">
        <v>4018</v>
      </c>
      <c r="BR39" s="124" t="s">
        <v>4052</v>
      </c>
      <c r="BS39" s="124" t="s">
        <v>4106</v>
      </c>
      <c r="BT39" s="2"/>
      <c r="BU39" s="3"/>
      <c r="BV39" s="3"/>
      <c r="BW39" s="3"/>
      <c r="BX39" s="3"/>
    </row>
    <row r="40" spans="1:76" ht="15">
      <c r="A40" s="65" t="s">
        <v>272</v>
      </c>
      <c r="B40" s="66"/>
      <c r="C40" s="66"/>
      <c r="D40" s="67">
        <v>100</v>
      </c>
      <c r="E40" s="69"/>
      <c r="F40" s="103" t="s">
        <v>882</v>
      </c>
      <c r="G40" s="66"/>
      <c r="H40" s="70" t="s">
        <v>272</v>
      </c>
      <c r="I40" s="71"/>
      <c r="J40" s="71" t="s">
        <v>159</v>
      </c>
      <c r="K40" s="70" t="s">
        <v>2774</v>
      </c>
      <c r="L40" s="74">
        <v>1</v>
      </c>
      <c r="M40" s="75">
        <v>490.92755126953125</v>
      </c>
      <c r="N40" s="75">
        <v>1986.7955322265625</v>
      </c>
      <c r="O40" s="76"/>
      <c r="P40" s="77"/>
      <c r="Q40" s="77"/>
      <c r="R40" s="89"/>
      <c r="S40" s="48">
        <v>1</v>
      </c>
      <c r="T40" s="48">
        <v>1</v>
      </c>
      <c r="U40" s="49">
        <v>0</v>
      </c>
      <c r="V40" s="49">
        <v>0</v>
      </c>
      <c r="W40" s="49">
        <v>0</v>
      </c>
      <c r="X40" s="49">
        <v>0.999997</v>
      </c>
      <c r="Y40" s="49">
        <v>0</v>
      </c>
      <c r="Z40" s="49" t="s">
        <v>3519</v>
      </c>
      <c r="AA40" s="72">
        <v>40</v>
      </c>
      <c r="AB40" s="72"/>
      <c r="AC40" s="73"/>
      <c r="AD40" s="79" t="s">
        <v>1703</v>
      </c>
      <c r="AE40" s="79">
        <v>52617</v>
      </c>
      <c r="AF40" s="79">
        <v>64193</v>
      </c>
      <c r="AG40" s="79">
        <v>120679</v>
      </c>
      <c r="AH40" s="79">
        <v>1032</v>
      </c>
      <c r="AI40" s="79"/>
      <c r="AJ40" s="79" t="s">
        <v>1882</v>
      </c>
      <c r="AK40" s="79" t="s">
        <v>2048</v>
      </c>
      <c r="AL40" s="83" t="s">
        <v>2167</v>
      </c>
      <c r="AM40" s="79"/>
      <c r="AN40" s="81">
        <v>39711.87537037037</v>
      </c>
      <c r="AO40" s="83" t="s">
        <v>2284</v>
      </c>
      <c r="AP40" s="79" t="b">
        <v>0</v>
      </c>
      <c r="AQ40" s="79" t="b">
        <v>0</v>
      </c>
      <c r="AR40" s="79" t="b">
        <v>1</v>
      </c>
      <c r="AS40" s="79"/>
      <c r="AT40" s="79">
        <v>2581</v>
      </c>
      <c r="AU40" s="83" t="s">
        <v>2424</v>
      </c>
      <c r="AV40" s="79" t="b">
        <v>0</v>
      </c>
      <c r="AW40" s="79" t="s">
        <v>2546</v>
      </c>
      <c r="AX40" s="83" t="s">
        <v>2584</v>
      </c>
      <c r="AY40" s="79" t="s">
        <v>66</v>
      </c>
      <c r="AZ40" s="79" t="str">
        <f>REPLACE(INDEX(GroupVertices[Group],MATCH(Vertices[[#This Row],[Vertex]],GroupVertices[Vertex],0)),1,1,"")</f>
        <v>2</v>
      </c>
      <c r="BA40" s="48">
        <v>0</v>
      </c>
      <c r="BB40" s="49">
        <v>0</v>
      </c>
      <c r="BC40" s="48">
        <v>0</v>
      </c>
      <c r="BD40" s="49">
        <v>0</v>
      </c>
      <c r="BE40" s="48">
        <v>0</v>
      </c>
      <c r="BF40" s="49">
        <v>0</v>
      </c>
      <c r="BG40" s="48">
        <v>15</v>
      </c>
      <c r="BH40" s="49">
        <v>100</v>
      </c>
      <c r="BI40" s="48">
        <v>15</v>
      </c>
      <c r="BJ40" s="48" t="s">
        <v>569</v>
      </c>
      <c r="BK40" s="48" t="s">
        <v>569</v>
      </c>
      <c r="BL40" s="48" t="s">
        <v>645</v>
      </c>
      <c r="BM40" s="48" t="s">
        <v>645</v>
      </c>
      <c r="BN40" s="48" t="s">
        <v>700</v>
      </c>
      <c r="BO40" s="48" t="s">
        <v>700</v>
      </c>
      <c r="BP40" s="124" t="s">
        <v>3956</v>
      </c>
      <c r="BQ40" s="124" t="s">
        <v>3956</v>
      </c>
      <c r="BR40" s="124" t="s">
        <v>4053</v>
      </c>
      <c r="BS40" s="124" t="s">
        <v>4053</v>
      </c>
      <c r="BT40" s="2"/>
      <c r="BU40" s="3"/>
      <c r="BV40" s="3"/>
      <c r="BW40" s="3"/>
      <c r="BX40" s="3"/>
    </row>
    <row r="41" spans="1:76" ht="15">
      <c r="A41" s="65" t="s">
        <v>273</v>
      </c>
      <c r="B41" s="66"/>
      <c r="C41" s="66"/>
      <c r="D41" s="67">
        <v>100</v>
      </c>
      <c r="E41" s="69"/>
      <c r="F41" s="103" t="s">
        <v>883</v>
      </c>
      <c r="G41" s="66"/>
      <c r="H41" s="70" t="s">
        <v>273</v>
      </c>
      <c r="I41" s="71"/>
      <c r="J41" s="71" t="s">
        <v>159</v>
      </c>
      <c r="K41" s="70" t="s">
        <v>2775</v>
      </c>
      <c r="L41" s="74">
        <v>1</v>
      </c>
      <c r="M41" s="75">
        <v>6621.2919921875</v>
      </c>
      <c r="N41" s="75">
        <v>7783.7197265625</v>
      </c>
      <c r="O41" s="76"/>
      <c r="P41" s="77"/>
      <c r="Q41" s="77"/>
      <c r="R41" s="89"/>
      <c r="S41" s="48">
        <v>0</v>
      </c>
      <c r="T41" s="48">
        <v>2</v>
      </c>
      <c r="U41" s="49">
        <v>0</v>
      </c>
      <c r="V41" s="49">
        <v>0.014085</v>
      </c>
      <c r="W41" s="49">
        <v>0.030199</v>
      </c>
      <c r="X41" s="49">
        <v>0.529312</v>
      </c>
      <c r="Y41" s="49">
        <v>0.5</v>
      </c>
      <c r="Z41" s="49">
        <v>0</v>
      </c>
      <c r="AA41" s="72">
        <v>41</v>
      </c>
      <c r="AB41" s="72"/>
      <c r="AC41" s="73"/>
      <c r="AD41" s="79" t="s">
        <v>1704</v>
      </c>
      <c r="AE41" s="79">
        <v>5511</v>
      </c>
      <c r="AF41" s="79">
        <v>5337</v>
      </c>
      <c r="AG41" s="79">
        <v>3498</v>
      </c>
      <c r="AH41" s="79">
        <v>11862</v>
      </c>
      <c r="AI41" s="79"/>
      <c r="AJ41" s="79" t="s">
        <v>1883</v>
      </c>
      <c r="AK41" s="79"/>
      <c r="AL41" s="83" t="s">
        <v>2168</v>
      </c>
      <c r="AM41" s="79"/>
      <c r="AN41" s="81">
        <v>42849.914675925924</v>
      </c>
      <c r="AO41" s="83" t="s">
        <v>2285</v>
      </c>
      <c r="AP41" s="79" t="b">
        <v>0</v>
      </c>
      <c r="AQ41" s="79" t="b">
        <v>0</v>
      </c>
      <c r="AR41" s="79" t="b">
        <v>1</v>
      </c>
      <c r="AS41" s="79"/>
      <c r="AT41" s="79">
        <v>132</v>
      </c>
      <c r="AU41" s="83" t="s">
        <v>2420</v>
      </c>
      <c r="AV41" s="79" t="b">
        <v>0</v>
      </c>
      <c r="AW41" s="79" t="s">
        <v>2546</v>
      </c>
      <c r="AX41" s="83" t="s">
        <v>2585</v>
      </c>
      <c r="AY41" s="79" t="s">
        <v>66</v>
      </c>
      <c r="AZ41" s="79" t="str">
        <f>REPLACE(INDEX(GroupVertices[Group],MATCH(Vertices[[#This Row],[Vertex]],GroupVertices[Vertex],0)),1,1,"")</f>
        <v>3</v>
      </c>
      <c r="BA41" s="48">
        <v>1</v>
      </c>
      <c r="BB41" s="49">
        <v>3.125</v>
      </c>
      <c r="BC41" s="48">
        <v>2</v>
      </c>
      <c r="BD41" s="49">
        <v>6.25</v>
      </c>
      <c r="BE41" s="48">
        <v>0</v>
      </c>
      <c r="BF41" s="49">
        <v>0</v>
      </c>
      <c r="BG41" s="48">
        <v>29</v>
      </c>
      <c r="BH41" s="49">
        <v>90.625</v>
      </c>
      <c r="BI41" s="48">
        <v>32</v>
      </c>
      <c r="BJ41" s="48" t="s">
        <v>570</v>
      </c>
      <c r="BK41" s="48" t="s">
        <v>570</v>
      </c>
      <c r="BL41" s="48" t="s">
        <v>646</v>
      </c>
      <c r="BM41" s="48" t="s">
        <v>646</v>
      </c>
      <c r="BN41" s="48"/>
      <c r="BO41" s="48"/>
      <c r="BP41" s="124" t="s">
        <v>3957</v>
      </c>
      <c r="BQ41" s="124" t="s">
        <v>3957</v>
      </c>
      <c r="BR41" s="124" t="s">
        <v>4054</v>
      </c>
      <c r="BS41" s="124" t="s">
        <v>4054</v>
      </c>
      <c r="BT41" s="2"/>
      <c r="BU41" s="3"/>
      <c r="BV41" s="3"/>
      <c r="BW41" s="3"/>
      <c r="BX41" s="3"/>
    </row>
    <row r="42" spans="1:76" ht="15">
      <c r="A42" s="65" t="s">
        <v>363</v>
      </c>
      <c r="B42" s="66"/>
      <c r="C42" s="66"/>
      <c r="D42" s="67">
        <v>132.5</v>
      </c>
      <c r="E42" s="69"/>
      <c r="F42" s="103" t="s">
        <v>2448</v>
      </c>
      <c r="G42" s="66"/>
      <c r="H42" s="70" t="s">
        <v>363</v>
      </c>
      <c r="I42" s="71"/>
      <c r="J42" s="71" t="s">
        <v>75</v>
      </c>
      <c r="K42" s="70" t="s">
        <v>2776</v>
      </c>
      <c r="L42" s="74">
        <v>362.0388888888889</v>
      </c>
      <c r="M42" s="75">
        <v>5847.71142578125</v>
      </c>
      <c r="N42" s="75">
        <v>8255.1376953125</v>
      </c>
      <c r="O42" s="76"/>
      <c r="P42" s="77"/>
      <c r="Q42" s="77"/>
      <c r="R42" s="89"/>
      <c r="S42" s="48">
        <v>8</v>
      </c>
      <c r="T42" s="48">
        <v>0</v>
      </c>
      <c r="U42" s="49">
        <v>48.1</v>
      </c>
      <c r="V42" s="49">
        <v>0.017544</v>
      </c>
      <c r="W42" s="49">
        <v>0.072152</v>
      </c>
      <c r="X42" s="49">
        <v>1.738858</v>
      </c>
      <c r="Y42" s="49">
        <v>0.16071428571428573</v>
      </c>
      <c r="Z42" s="49">
        <v>0</v>
      </c>
      <c r="AA42" s="72">
        <v>42</v>
      </c>
      <c r="AB42" s="72"/>
      <c r="AC42" s="73"/>
      <c r="AD42" s="79" t="s">
        <v>1705</v>
      </c>
      <c r="AE42" s="79">
        <v>272</v>
      </c>
      <c r="AF42" s="79">
        <v>1741255</v>
      </c>
      <c r="AG42" s="79">
        <v>182163</v>
      </c>
      <c r="AH42" s="79">
        <v>7950</v>
      </c>
      <c r="AI42" s="79"/>
      <c r="AJ42" s="79" t="s">
        <v>1884</v>
      </c>
      <c r="AK42" s="79" t="s">
        <v>2049</v>
      </c>
      <c r="AL42" s="83" t="s">
        <v>2169</v>
      </c>
      <c r="AM42" s="79"/>
      <c r="AN42" s="81">
        <v>39421.7265625</v>
      </c>
      <c r="AO42" s="83" t="s">
        <v>2286</v>
      </c>
      <c r="AP42" s="79" t="b">
        <v>0</v>
      </c>
      <c r="AQ42" s="79" t="b">
        <v>0</v>
      </c>
      <c r="AR42" s="79" t="b">
        <v>1</v>
      </c>
      <c r="AS42" s="79"/>
      <c r="AT42" s="79">
        <v>32963</v>
      </c>
      <c r="AU42" s="83" t="s">
        <v>2420</v>
      </c>
      <c r="AV42" s="79" t="b">
        <v>1</v>
      </c>
      <c r="AW42" s="79" t="s">
        <v>2546</v>
      </c>
      <c r="AX42" s="83" t="s">
        <v>2586</v>
      </c>
      <c r="AY42" s="79" t="s">
        <v>65</v>
      </c>
      <c r="AZ42" s="79"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274</v>
      </c>
      <c r="B43" s="66"/>
      <c r="C43" s="66"/>
      <c r="D43" s="67">
        <v>100</v>
      </c>
      <c r="E43" s="69"/>
      <c r="F43" s="103" t="s">
        <v>884</v>
      </c>
      <c r="G43" s="66"/>
      <c r="H43" s="70" t="s">
        <v>274</v>
      </c>
      <c r="I43" s="71"/>
      <c r="J43" s="71" t="s">
        <v>159</v>
      </c>
      <c r="K43" s="70" t="s">
        <v>2777</v>
      </c>
      <c r="L43" s="74">
        <v>1</v>
      </c>
      <c r="M43" s="75">
        <v>4202.31591796875</v>
      </c>
      <c r="N43" s="75">
        <v>8843.0888671875</v>
      </c>
      <c r="O43" s="76"/>
      <c r="P43" s="77"/>
      <c r="Q43" s="77"/>
      <c r="R43" s="89"/>
      <c r="S43" s="48">
        <v>0</v>
      </c>
      <c r="T43" s="48">
        <v>2</v>
      </c>
      <c r="U43" s="49">
        <v>0</v>
      </c>
      <c r="V43" s="49">
        <v>0.014085</v>
      </c>
      <c r="W43" s="49">
        <v>0.030199</v>
      </c>
      <c r="X43" s="49">
        <v>0.529312</v>
      </c>
      <c r="Y43" s="49">
        <v>0.5</v>
      </c>
      <c r="Z43" s="49">
        <v>0</v>
      </c>
      <c r="AA43" s="72">
        <v>43</v>
      </c>
      <c r="AB43" s="72"/>
      <c r="AC43" s="73"/>
      <c r="AD43" s="79" t="s">
        <v>1706</v>
      </c>
      <c r="AE43" s="79">
        <v>4538</v>
      </c>
      <c r="AF43" s="79">
        <v>2663</v>
      </c>
      <c r="AG43" s="79">
        <v>12445</v>
      </c>
      <c r="AH43" s="79">
        <v>34569</v>
      </c>
      <c r="AI43" s="79"/>
      <c r="AJ43" s="79" t="s">
        <v>1885</v>
      </c>
      <c r="AK43" s="79" t="s">
        <v>2050</v>
      </c>
      <c r="AL43" s="83" t="s">
        <v>2170</v>
      </c>
      <c r="AM43" s="79"/>
      <c r="AN43" s="81">
        <v>40629.269594907404</v>
      </c>
      <c r="AO43" s="83" t="s">
        <v>2287</v>
      </c>
      <c r="AP43" s="79" t="b">
        <v>0</v>
      </c>
      <c r="AQ43" s="79" t="b">
        <v>0</v>
      </c>
      <c r="AR43" s="79" t="b">
        <v>1</v>
      </c>
      <c r="AS43" s="79"/>
      <c r="AT43" s="79">
        <v>127</v>
      </c>
      <c r="AU43" s="83" t="s">
        <v>2420</v>
      </c>
      <c r="AV43" s="79" t="b">
        <v>0</v>
      </c>
      <c r="AW43" s="79" t="s">
        <v>2546</v>
      </c>
      <c r="AX43" s="83" t="s">
        <v>2587</v>
      </c>
      <c r="AY43" s="79" t="s">
        <v>66</v>
      </c>
      <c r="AZ43" s="79" t="str">
        <f>REPLACE(INDEX(GroupVertices[Group],MATCH(Vertices[[#This Row],[Vertex]],GroupVertices[Vertex],0)),1,1,"")</f>
        <v>3</v>
      </c>
      <c r="BA43" s="48">
        <v>1</v>
      </c>
      <c r="BB43" s="49">
        <v>3.125</v>
      </c>
      <c r="BC43" s="48">
        <v>2</v>
      </c>
      <c r="BD43" s="49">
        <v>6.25</v>
      </c>
      <c r="BE43" s="48">
        <v>0</v>
      </c>
      <c r="BF43" s="49">
        <v>0</v>
      </c>
      <c r="BG43" s="48">
        <v>29</v>
      </c>
      <c r="BH43" s="49">
        <v>90.625</v>
      </c>
      <c r="BI43" s="48">
        <v>32</v>
      </c>
      <c r="BJ43" s="48" t="s">
        <v>570</v>
      </c>
      <c r="BK43" s="48" t="s">
        <v>570</v>
      </c>
      <c r="BL43" s="48" t="s">
        <v>646</v>
      </c>
      <c r="BM43" s="48" t="s">
        <v>646</v>
      </c>
      <c r="BN43" s="48"/>
      <c r="BO43" s="48"/>
      <c r="BP43" s="124" t="s">
        <v>3957</v>
      </c>
      <c r="BQ43" s="124" t="s">
        <v>3957</v>
      </c>
      <c r="BR43" s="124" t="s">
        <v>4054</v>
      </c>
      <c r="BS43" s="124" t="s">
        <v>4054</v>
      </c>
      <c r="BT43" s="2"/>
      <c r="BU43" s="3"/>
      <c r="BV43" s="3"/>
      <c r="BW43" s="3"/>
      <c r="BX43" s="3"/>
    </row>
    <row r="44" spans="1:76" ht="15">
      <c r="A44" s="65" t="s">
        <v>275</v>
      </c>
      <c r="B44" s="66"/>
      <c r="C44" s="66"/>
      <c r="D44" s="67">
        <v>100</v>
      </c>
      <c r="E44" s="69"/>
      <c r="F44" s="103" t="s">
        <v>885</v>
      </c>
      <c r="G44" s="66"/>
      <c r="H44" s="70" t="s">
        <v>275</v>
      </c>
      <c r="I44" s="71"/>
      <c r="J44" s="71" t="s">
        <v>159</v>
      </c>
      <c r="K44" s="70" t="s">
        <v>2778</v>
      </c>
      <c r="L44" s="74">
        <v>1</v>
      </c>
      <c r="M44" s="75">
        <v>6062.306640625</v>
      </c>
      <c r="N44" s="75">
        <v>7561.357421875</v>
      </c>
      <c r="O44" s="76"/>
      <c r="P44" s="77"/>
      <c r="Q44" s="77"/>
      <c r="R44" s="89"/>
      <c r="S44" s="48">
        <v>0</v>
      </c>
      <c r="T44" s="48">
        <v>2</v>
      </c>
      <c r="U44" s="49">
        <v>0</v>
      </c>
      <c r="V44" s="49">
        <v>0.014085</v>
      </c>
      <c r="W44" s="49">
        <v>0.030199</v>
      </c>
      <c r="X44" s="49">
        <v>0.529312</v>
      </c>
      <c r="Y44" s="49">
        <v>0.5</v>
      </c>
      <c r="Z44" s="49">
        <v>0</v>
      </c>
      <c r="AA44" s="72">
        <v>44</v>
      </c>
      <c r="AB44" s="72"/>
      <c r="AC44" s="73"/>
      <c r="AD44" s="79" t="s">
        <v>1707</v>
      </c>
      <c r="AE44" s="79">
        <v>194</v>
      </c>
      <c r="AF44" s="79">
        <v>1286</v>
      </c>
      <c r="AG44" s="79">
        <v>14290</v>
      </c>
      <c r="AH44" s="79">
        <v>0</v>
      </c>
      <c r="AI44" s="79"/>
      <c r="AJ44" s="79"/>
      <c r="AK44" s="79"/>
      <c r="AL44" s="79"/>
      <c r="AM44" s="79"/>
      <c r="AN44" s="81">
        <v>42059.07790509259</v>
      </c>
      <c r="AO44" s="83" t="s">
        <v>2288</v>
      </c>
      <c r="AP44" s="79" t="b">
        <v>0</v>
      </c>
      <c r="AQ44" s="79" t="b">
        <v>0</v>
      </c>
      <c r="AR44" s="79" t="b">
        <v>0</v>
      </c>
      <c r="AS44" s="79"/>
      <c r="AT44" s="79">
        <v>6</v>
      </c>
      <c r="AU44" s="83" t="s">
        <v>2420</v>
      </c>
      <c r="AV44" s="79" t="b">
        <v>0</v>
      </c>
      <c r="AW44" s="79" t="s">
        <v>2546</v>
      </c>
      <c r="AX44" s="83" t="s">
        <v>2588</v>
      </c>
      <c r="AY44" s="79" t="s">
        <v>66</v>
      </c>
      <c r="AZ44" s="79" t="str">
        <f>REPLACE(INDEX(GroupVertices[Group],MATCH(Vertices[[#This Row],[Vertex]],GroupVertices[Vertex],0)),1,1,"")</f>
        <v>3</v>
      </c>
      <c r="BA44" s="48">
        <v>1</v>
      </c>
      <c r="BB44" s="49">
        <v>3.125</v>
      </c>
      <c r="BC44" s="48">
        <v>2</v>
      </c>
      <c r="BD44" s="49">
        <v>6.25</v>
      </c>
      <c r="BE44" s="48">
        <v>0</v>
      </c>
      <c r="BF44" s="49">
        <v>0</v>
      </c>
      <c r="BG44" s="48">
        <v>29</v>
      </c>
      <c r="BH44" s="49">
        <v>90.625</v>
      </c>
      <c r="BI44" s="48">
        <v>32</v>
      </c>
      <c r="BJ44" s="48" t="s">
        <v>570</v>
      </c>
      <c r="BK44" s="48" t="s">
        <v>570</v>
      </c>
      <c r="BL44" s="48" t="s">
        <v>646</v>
      </c>
      <c r="BM44" s="48" t="s">
        <v>646</v>
      </c>
      <c r="BN44" s="48"/>
      <c r="BO44" s="48"/>
      <c r="BP44" s="124" t="s">
        <v>3957</v>
      </c>
      <c r="BQ44" s="124" t="s">
        <v>3957</v>
      </c>
      <c r="BR44" s="124" t="s">
        <v>4054</v>
      </c>
      <c r="BS44" s="124" t="s">
        <v>4054</v>
      </c>
      <c r="BT44" s="2"/>
      <c r="BU44" s="3"/>
      <c r="BV44" s="3"/>
      <c r="BW44" s="3"/>
      <c r="BX44" s="3"/>
    </row>
    <row r="45" spans="1:76" ht="15">
      <c r="A45" s="65" t="s">
        <v>276</v>
      </c>
      <c r="B45" s="66"/>
      <c r="C45" s="66"/>
      <c r="D45" s="67">
        <v>1000</v>
      </c>
      <c r="E45" s="69"/>
      <c r="F45" s="103" t="s">
        <v>886</v>
      </c>
      <c r="G45" s="66"/>
      <c r="H45" s="70" t="s">
        <v>276</v>
      </c>
      <c r="I45" s="71"/>
      <c r="J45" s="71" t="s">
        <v>159</v>
      </c>
      <c r="K45" s="70" t="s">
        <v>2779</v>
      </c>
      <c r="L45" s="74">
        <v>9999</v>
      </c>
      <c r="M45" s="75">
        <v>1872.638916015625</v>
      </c>
      <c r="N45" s="75">
        <v>7162.14794921875</v>
      </c>
      <c r="O45" s="76"/>
      <c r="P45" s="77"/>
      <c r="Q45" s="77"/>
      <c r="R45" s="89"/>
      <c r="S45" s="48">
        <v>0</v>
      </c>
      <c r="T45" s="48">
        <v>37</v>
      </c>
      <c r="U45" s="49">
        <v>1332</v>
      </c>
      <c r="V45" s="49">
        <v>0.027027</v>
      </c>
      <c r="W45" s="49">
        <v>0</v>
      </c>
      <c r="X45" s="49">
        <v>17.540487</v>
      </c>
      <c r="Y45" s="49">
        <v>0</v>
      </c>
      <c r="Z45" s="49">
        <v>0</v>
      </c>
      <c r="AA45" s="72">
        <v>45</v>
      </c>
      <c r="AB45" s="72"/>
      <c r="AC45" s="73"/>
      <c r="AD45" s="79" t="s">
        <v>1708</v>
      </c>
      <c r="AE45" s="79">
        <v>2618</v>
      </c>
      <c r="AF45" s="79">
        <v>2535</v>
      </c>
      <c r="AG45" s="79">
        <v>5272</v>
      </c>
      <c r="AH45" s="79">
        <v>2290</v>
      </c>
      <c r="AI45" s="79"/>
      <c r="AJ45" s="79" t="s">
        <v>1886</v>
      </c>
      <c r="AK45" s="79" t="s">
        <v>1619</v>
      </c>
      <c r="AL45" s="79"/>
      <c r="AM45" s="79"/>
      <c r="AN45" s="81">
        <v>43526.07005787037</v>
      </c>
      <c r="AO45" s="83" t="s">
        <v>2289</v>
      </c>
      <c r="AP45" s="79" t="b">
        <v>1</v>
      </c>
      <c r="AQ45" s="79" t="b">
        <v>0</v>
      </c>
      <c r="AR45" s="79" t="b">
        <v>0</v>
      </c>
      <c r="AS45" s="79"/>
      <c r="AT45" s="79">
        <v>0</v>
      </c>
      <c r="AU45" s="79"/>
      <c r="AV45" s="79" t="b">
        <v>0</v>
      </c>
      <c r="AW45" s="79" t="s">
        <v>2546</v>
      </c>
      <c r="AX45" s="83" t="s">
        <v>2589</v>
      </c>
      <c r="AY45" s="79" t="s">
        <v>66</v>
      </c>
      <c r="AZ45" s="79" t="str">
        <f>REPLACE(INDEX(GroupVertices[Group],MATCH(Vertices[[#This Row],[Vertex]],GroupVertices[Vertex],0)),1,1,"")</f>
        <v>1</v>
      </c>
      <c r="BA45" s="48">
        <v>0</v>
      </c>
      <c r="BB45" s="49">
        <v>0</v>
      </c>
      <c r="BC45" s="48">
        <v>0</v>
      </c>
      <c r="BD45" s="49">
        <v>0</v>
      </c>
      <c r="BE45" s="48">
        <v>0</v>
      </c>
      <c r="BF45" s="49">
        <v>0</v>
      </c>
      <c r="BG45" s="48">
        <v>52</v>
      </c>
      <c r="BH45" s="49">
        <v>100</v>
      </c>
      <c r="BI45" s="48">
        <v>52</v>
      </c>
      <c r="BJ45" s="48"/>
      <c r="BK45" s="48"/>
      <c r="BL45" s="48"/>
      <c r="BM45" s="48"/>
      <c r="BN45" s="48" t="s">
        <v>701</v>
      </c>
      <c r="BO45" s="48" t="s">
        <v>701</v>
      </c>
      <c r="BP45" s="124" t="s">
        <v>3958</v>
      </c>
      <c r="BQ45" s="124" t="s">
        <v>3958</v>
      </c>
      <c r="BR45" s="124" t="s">
        <v>4055</v>
      </c>
      <c r="BS45" s="124" t="s">
        <v>4055</v>
      </c>
      <c r="BT45" s="2"/>
      <c r="BU45" s="3"/>
      <c r="BV45" s="3"/>
      <c r="BW45" s="3"/>
      <c r="BX45" s="3"/>
    </row>
    <row r="46" spans="1:76" ht="15">
      <c r="A46" s="65" t="s">
        <v>364</v>
      </c>
      <c r="B46" s="66"/>
      <c r="C46" s="66"/>
      <c r="D46" s="67">
        <v>100</v>
      </c>
      <c r="E46" s="69"/>
      <c r="F46" s="103" t="s">
        <v>2449</v>
      </c>
      <c r="G46" s="66"/>
      <c r="H46" s="70" t="s">
        <v>364</v>
      </c>
      <c r="I46" s="71"/>
      <c r="J46" s="71" t="s">
        <v>159</v>
      </c>
      <c r="K46" s="70" t="s">
        <v>2780</v>
      </c>
      <c r="L46" s="74">
        <v>1</v>
      </c>
      <c r="M46" s="75">
        <v>258.7966003417969</v>
      </c>
      <c r="N46" s="75">
        <v>7781.83447265625</v>
      </c>
      <c r="O46" s="76"/>
      <c r="P46" s="77"/>
      <c r="Q46" s="77"/>
      <c r="R46" s="89"/>
      <c r="S46" s="48">
        <v>1</v>
      </c>
      <c r="T46" s="48">
        <v>0</v>
      </c>
      <c r="U46" s="49">
        <v>0</v>
      </c>
      <c r="V46" s="49">
        <v>0.013699</v>
      </c>
      <c r="W46" s="49">
        <v>0</v>
      </c>
      <c r="X46" s="49">
        <v>0.552957</v>
      </c>
      <c r="Y46" s="49">
        <v>0</v>
      </c>
      <c r="Z46" s="49">
        <v>0</v>
      </c>
      <c r="AA46" s="72">
        <v>46</v>
      </c>
      <c r="AB46" s="72"/>
      <c r="AC46" s="73"/>
      <c r="AD46" s="79" t="s">
        <v>1709</v>
      </c>
      <c r="AE46" s="79">
        <v>2820</v>
      </c>
      <c r="AF46" s="79">
        <v>2273</v>
      </c>
      <c r="AG46" s="79">
        <v>129019</v>
      </c>
      <c r="AH46" s="79">
        <v>88764</v>
      </c>
      <c r="AI46" s="79"/>
      <c r="AJ46" s="79" t="s">
        <v>1887</v>
      </c>
      <c r="AK46" s="79" t="s">
        <v>2051</v>
      </c>
      <c r="AL46" s="79"/>
      <c r="AM46" s="79"/>
      <c r="AN46" s="81">
        <v>41275.05923611111</v>
      </c>
      <c r="AO46" s="83" t="s">
        <v>2290</v>
      </c>
      <c r="AP46" s="79" t="b">
        <v>0</v>
      </c>
      <c r="AQ46" s="79" t="b">
        <v>0</v>
      </c>
      <c r="AR46" s="79" t="b">
        <v>1</v>
      </c>
      <c r="AS46" s="79"/>
      <c r="AT46" s="79">
        <v>61</v>
      </c>
      <c r="AU46" s="83" t="s">
        <v>2420</v>
      </c>
      <c r="AV46" s="79" t="b">
        <v>0</v>
      </c>
      <c r="AW46" s="79" t="s">
        <v>2546</v>
      </c>
      <c r="AX46" s="83" t="s">
        <v>2590</v>
      </c>
      <c r="AY46" s="79" t="s">
        <v>65</v>
      </c>
      <c r="AZ46" s="79"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365</v>
      </c>
      <c r="B47" s="66"/>
      <c r="C47" s="66"/>
      <c r="D47" s="67">
        <v>100</v>
      </c>
      <c r="E47" s="69"/>
      <c r="F47" s="103" t="s">
        <v>2450</v>
      </c>
      <c r="G47" s="66"/>
      <c r="H47" s="70" t="s">
        <v>365</v>
      </c>
      <c r="I47" s="71"/>
      <c r="J47" s="71" t="s">
        <v>159</v>
      </c>
      <c r="K47" s="70" t="s">
        <v>2781</v>
      </c>
      <c r="L47" s="74">
        <v>1</v>
      </c>
      <c r="M47" s="75">
        <v>1581.078857421875</v>
      </c>
      <c r="N47" s="75">
        <v>7939.58154296875</v>
      </c>
      <c r="O47" s="76"/>
      <c r="P47" s="77"/>
      <c r="Q47" s="77"/>
      <c r="R47" s="89"/>
      <c r="S47" s="48">
        <v>1</v>
      </c>
      <c r="T47" s="48">
        <v>0</v>
      </c>
      <c r="U47" s="49">
        <v>0</v>
      </c>
      <c r="V47" s="49">
        <v>0.013699</v>
      </c>
      <c r="W47" s="49">
        <v>0</v>
      </c>
      <c r="X47" s="49">
        <v>0.552957</v>
      </c>
      <c r="Y47" s="49">
        <v>0</v>
      </c>
      <c r="Z47" s="49">
        <v>0</v>
      </c>
      <c r="AA47" s="72">
        <v>47</v>
      </c>
      <c r="AB47" s="72"/>
      <c r="AC47" s="73"/>
      <c r="AD47" s="79" t="s">
        <v>1710</v>
      </c>
      <c r="AE47" s="79">
        <v>2106</v>
      </c>
      <c r="AF47" s="79">
        <v>2197</v>
      </c>
      <c r="AG47" s="79">
        <v>113859</v>
      </c>
      <c r="AH47" s="79">
        <v>1112</v>
      </c>
      <c r="AI47" s="79"/>
      <c r="AJ47" s="79" t="s">
        <v>1888</v>
      </c>
      <c r="AK47" s="79" t="s">
        <v>2052</v>
      </c>
      <c r="AL47" s="83" t="s">
        <v>2171</v>
      </c>
      <c r="AM47" s="79"/>
      <c r="AN47" s="81">
        <v>41345.71226851852</v>
      </c>
      <c r="AO47" s="83" t="s">
        <v>2291</v>
      </c>
      <c r="AP47" s="79" t="b">
        <v>0</v>
      </c>
      <c r="AQ47" s="79" t="b">
        <v>0</v>
      </c>
      <c r="AR47" s="79" t="b">
        <v>1</v>
      </c>
      <c r="AS47" s="79"/>
      <c r="AT47" s="79">
        <v>95</v>
      </c>
      <c r="AU47" s="83" t="s">
        <v>2426</v>
      </c>
      <c r="AV47" s="79" t="b">
        <v>0</v>
      </c>
      <c r="AW47" s="79" t="s">
        <v>2546</v>
      </c>
      <c r="AX47" s="83" t="s">
        <v>2591</v>
      </c>
      <c r="AY47" s="79" t="s">
        <v>65</v>
      </c>
      <c r="AZ47" s="79"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366</v>
      </c>
      <c r="B48" s="66"/>
      <c r="C48" s="66"/>
      <c r="D48" s="67">
        <v>100</v>
      </c>
      <c r="E48" s="69"/>
      <c r="F48" s="103" t="s">
        <v>2451</v>
      </c>
      <c r="G48" s="66"/>
      <c r="H48" s="70" t="s">
        <v>366</v>
      </c>
      <c r="I48" s="71"/>
      <c r="J48" s="71" t="s">
        <v>159</v>
      </c>
      <c r="K48" s="70" t="s">
        <v>2782</v>
      </c>
      <c r="L48" s="74">
        <v>1</v>
      </c>
      <c r="M48" s="75">
        <v>1072.696044921875</v>
      </c>
      <c r="N48" s="75">
        <v>9393.693359375</v>
      </c>
      <c r="O48" s="76"/>
      <c r="P48" s="77"/>
      <c r="Q48" s="77"/>
      <c r="R48" s="89"/>
      <c r="S48" s="48">
        <v>1</v>
      </c>
      <c r="T48" s="48">
        <v>0</v>
      </c>
      <c r="U48" s="49">
        <v>0</v>
      </c>
      <c r="V48" s="49">
        <v>0.013699</v>
      </c>
      <c r="W48" s="49">
        <v>0</v>
      </c>
      <c r="X48" s="49">
        <v>0.552957</v>
      </c>
      <c r="Y48" s="49">
        <v>0</v>
      </c>
      <c r="Z48" s="49">
        <v>0</v>
      </c>
      <c r="AA48" s="72">
        <v>48</v>
      </c>
      <c r="AB48" s="72"/>
      <c r="AC48" s="73"/>
      <c r="AD48" s="79" t="s">
        <v>1711</v>
      </c>
      <c r="AE48" s="79">
        <v>227</v>
      </c>
      <c r="AF48" s="79">
        <v>209</v>
      </c>
      <c r="AG48" s="79">
        <v>1216</v>
      </c>
      <c r="AH48" s="79">
        <v>1524</v>
      </c>
      <c r="AI48" s="79"/>
      <c r="AJ48" s="79" t="s">
        <v>1889</v>
      </c>
      <c r="AK48" s="79"/>
      <c r="AL48" s="79"/>
      <c r="AM48" s="79"/>
      <c r="AN48" s="81">
        <v>43545.9533912037</v>
      </c>
      <c r="AO48" s="83" t="s">
        <v>2292</v>
      </c>
      <c r="AP48" s="79" t="b">
        <v>1</v>
      </c>
      <c r="AQ48" s="79" t="b">
        <v>0</v>
      </c>
      <c r="AR48" s="79" t="b">
        <v>0</v>
      </c>
      <c r="AS48" s="79"/>
      <c r="AT48" s="79">
        <v>0</v>
      </c>
      <c r="AU48" s="79"/>
      <c r="AV48" s="79" t="b">
        <v>0</v>
      </c>
      <c r="AW48" s="79" t="s">
        <v>2546</v>
      </c>
      <c r="AX48" s="83" t="s">
        <v>2592</v>
      </c>
      <c r="AY48" s="79" t="s">
        <v>65</v>
      </c>
      <c r="AZ48" s="79"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367</v>
      </c>
      <c r="B49" s="66"/>
      <c r="C49" s="66"/>
      <c r="D49" s="67">
        <v>100</v>
      </c>
      <c r="E49" s="69"/>
      <c r="F49" s="103" t="s">
        <v>2452</v>
      </c>
      <c r="G49" s="66"/>
      <c r="H49" s="70" t="s">
        <v>367</v>
      </c>
      <c r="I49" s="71"/>
      <c r="J49" s="71" t="s">
        <v>159</v>
      </c>
      <c r="K49" s="70" t="s">
        <v>2783</v>
      </c>
      <c r="L49" s="74">
        <v>1</v>
      </c>
      <c r="M49" s="75">
        <v>1809.0216064453125</v>
      </c>
      <c r="N49" s="75">
        <v>4652.7138671875</v>
      </c>
      <c r="O49" s="76"/>
      <c r="P49" s="77"/>
      <c r="Q49" s="77"/>
      <c r="R49" s="89"/>
      <c r="S49" s="48">
        <v>1</v>
      </c>
      <c r="T49" s="48">
        <v>0</v>
      </c>
      <c r="U49" s="49">
        <v>0</v>
      </c>
      <c r="V49" s="49">
        <v>0.013699</v>
      </c>
      <c r="W49" s="49">
        <v>0</v>
      </c>
      <c r="X49" s="49">
        <v>0.552957</v>
      </c>
      <c r="Y49" s="49">
        <v>0</v>
      </c>
      <c r="Z49" s="49">
        <v>0</v>
      </c>
      <c r="AA49" s="72">
        <v>49</v>
      </c>
      <c r="AB49" s="72"/>
      <c r="AC49" s="73"/>
      <c r="AD49" s="79" t="s">
        <v>1712</v>
      </c>
      <c r="AE49" s="79">
        <v>642</v>
      </c>
      <c r="AF49" s="79">
        <v>428</v>
      </c>
      <c r="AG49" s="79">
        <v>2188</v>
      </c>
      <c r="AH49" s="79">
        <v>1999</v>
      </c>
      <c r="AI49" s="79"/>
      <c r="AJ49" s="79" t="s">
        <v>1890</v>
      </c>
      <c r="AK49" s="79"/>
      <c r="AL49" s="79"/>
      <c r="AM49" s="79"/>
      <c r="AN49" s="81">
        <v>41937.06078703704</v>
      </c>
      <c r="AO49" s="83" t="s">
        <v>2293</v>
      </c>
      <c r="AP49" s="79" t="b">
        <v>1</v>
      </c>
      <c r="AQ49" s="79" t="b">
        <v>0</v>
      </c>
      <c r="AR49" s="79" t="b">
        <v>0</v>
      </c>
      <c r="AS49" s="79"/>
      <c r="AT49" s="79">
        <v>5</v>
      </c>
      <c r="AU49" s="83" t="s">
        <v>2420</v>
      </c>
      <c r="AV49" s="79" t="b">
        <v>0</v>
      </c>
      <c r="AW49" s="79" t="s">
        <v>2546</v>
      </c>
      <c r="AX49" s="83" t="s">
        <v>2593</v>
      </c>
      <c r="AY49" s="79" t="s">
        <v>65</v>
      </c>
      <c r="AZ49" s="79"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368</v>
      </c>
      <c r="B50" s="66"/>
      <c r="C50" s="66"/>
      <c r="D50" s="67">
        <v>100</v>
      </c>
      <c r="E50" s="69"/>
      <c r="F50" s="103" t="s">
        <v>2453</v>
      </c>
      <c r="G50" s="66"/>
      <c r="H50" s="70" t="s">
        <v>368</v>
      </c>
      <c r="I50" s="71"/>
      <c r="J50" s="71" t="s">
        <v>159</v>
      </c>
      <c r="K50" s="70" t="s">
        <v>2784</v>
      </c>
      <c r="L50" s="74">
        <v>1</v>
      </c>
      <c r="M50" s="75">
        <v>1527.614013671875</v>
      </c>
      <c r="N50" s="75">
        <v>5584.4736328125</v>
      </c>
      <c r="O50" s="76"/>
      <c r="P50" s="77"/>
      <c r="Q50" s="77"/>
      <c r="R50" s="89"/>
      <c r="S50" s="48">
        <v>1</v>
      </c>
      <c r="T50" s="48">
        <v>0</v>
      </c>
      <c r="U50" s="49">
        <v>0</v>
      </c>
      <c r="V50" s="49">
        <v>0.013699</v>
      </c>
      <c r="W50" s="49">
        <v>0</v>
      </c>
      <c r="X50" s="49">
        <v>0.552957</v>
      </c>
      <c r="Y50" s="49">
        <v>0</v>
      </c>
      <c r="Z50" s="49">
        <v>0</v>
      </c>
      <c r="AA50" s="72">
        <v>50</v>
      </c>
      <c r="AB50" s="72"/>
      <c r="AC50" s="73"/>
      <c r="AD50" s="79" t="s">
        <v>1713</v>
      </c>
      <c r="AE50" s="79">
        <v>783</v>
      </c>
      <c r="AF50" s="79">
        <v>730</v>
      </c>
      <c r="AG50" s="79">
        <v>740</v>
      </c>
      <c r="AH50" s="79">
        <v>1055</v>
      </c>
      <c r="AI50" s="79"/>
      <c r="AJ50" s="79" t="s">
        <v>1891</v>
      </c>
      <c r="AK50" s="79" t="s">
        <v>2053</v>
      </c>
      <c r="AL50" s="79"/>
      <c r="AM50" s="79"/>
      <c r="AN50" s="81">
        <v>43533.9843287037</v>
      </c>
      <c r="AO50" s="83" t="s">
        <v>2294</v>
      </c>
      <c r="AP50" s="79" t="b">
        <v>1</v>
      </c>
      <c r="AQ50" s="79" t="b">
        <v>0</v>
      </c>
      <c r="AR50" s="79" t="b">
        <v>0</v>
      </c>
      <c r="AS50" s="79"/>
      <c r="AT50" s="79">
        <v>1</v>
      </c>
      <c r="AU50" s="79"/>
      <c r="AV50" s="79" t="b">
        <v>0</v>
      </c>
      <c r="AW50" s="79" t="s">
        <v>2546</v>
      </c>
      <c r="AX50" s="83" t="s">
        <v>2594</v>
      </c>
      <c r="AY50" s="79" t="s">
        <v>65</v>
      </c>
      <c r="AZ50" s="79"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369</v>
      </c>
      <c r="B51" s="66"/>
      <c r="C51" s="66"/>
      <c r="D51" s="67">
        <v>100</v>
      </c>
      <c r="E51" s="69"/>
      <c r="F51" s="103" t="s">
        <v>2454</v>
      </c>
      <c r="G51" s="66"/>
      <c r="H51" s="70" t="s">
        <v>369</v>
      </c>
      <c r="I51" s="71"/>
      <c r="J51" s="71" t="s">
        <v>159</v>
      </c>
      <c r="K51" s="70" t="s">
        <v>2785</v>
      </c>
      <c r="L51" s="74">
        <v>1</v>
      </c>
      <c r="M51" s="75">
        <v>2639.839111328125</v>
      </c>
      <c r="N51" s="75">
        <v>4940.15771484375</v>
      </c>
      <c r="O51" s="76"/>
      <c r="P51" s="77"/>
      <c r="Q51" s="77"/>
      <c r="R51" s="89"/>
      <c r="S51" s="48">
        <v>1</v>
      </c>
      <c r="T51" s="48">
        <v>0</v>
      </c>
      <c r="U51" s="49">
        <v>0</v>
      </c>
      <c r="V51" s="49">
        <v>0.013699</v>
      </c>
      <c r="W51" s="49">
        <v>0</v>
      </c>
      <c r="X51" s="49">
        <v>0.552957</v>
      </c>
      <c r="Y51" s="49">
        <v>0</v>
      </c>
      <c r="Z51" s="49">
        <v>0</v>
      </c>
      <c r="AA51" s="72">
        <v>51</v>
      </c>
      <c r="AB51" s="72"/>
      <c r="AC51" s="73"/>
      <c r="AD51" s="79" t="s">
        <v>1714</v>
      </c>
      <c r="AE51" s="79">
        <v>8688</v>
      </c>
      <c r="AF51" s="79">
        <v>8286</v>
      </c>
      <c r="AG51" s="79">
        <v>116218</v>
      </c>
      <c r="AH51" s="79">
        <v>150748</v>
      </c>
      <c r="AI51" s="79"/>
      <c r="AJ51" s="79" t="s">
        <v>1892</v>
      </c>
      <c r="AK51" s="79" t="s">
        <v>2054</v>
      </c>
      <c r="AL51" s="79"/>
      <c r="AM51" s="79"/>
      <c r="AN51" s="81">
        <v>42487.21239583333</v>
      </c>
      <c r="AO51" s="83" t="s">
        <v>2295</v>
      </c>
      <c r="AP51" s="79" t="b">
        <v>1</v>
      </c>
      <c r="AQ51" s="79" t="b">
        <v>0</v>
      </c>
      <c r="AR51" s="79" t="b">
        <v>0</v>
      </c>
      <c r="AS51" s="79"/>
      <c r="AT51" s="79">
        <v>32</v>
      </c>
      <c r="AU51" s="79"/>
      <c r="AV51" s="79" t="b">
        <v>0</v>
      </c>
      <c r="AW51" s="79" t="s">
        <v>2546</v>
      </c>
      <c r="AX51" s="83" t="s">
        <v>2595</v>
      </c>
      <c r="AY51" s="79" t="s">
        <v>65</v>
      </c>
      <c r="AZ51" s="79"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370</v>
      </c>
      <c r="B52" s="66"/>
      <c r="C52" s="66"/>
      <c r="D52" s="67">
        <v>100</v>
      </c>
      <c r="E52" s="69"/>
      <c r="F52" s="103" t="s">
        <v>2455</v>
      </c>
      <c r="G52" s="66"/>
      <c r="H52" s="70" t="s">
        <v>370</v>
      </c>
      <c r="I52" s="71"/>
      <c r="J52" s="71" t="s">
        <v>159</v>
      </c>
      <c r="K52" s="70" t="s">
        <v>2786</v>
      </c>
      <c r="L52" s="74">
        <v>1</v>
      </c>
      <c r="M52" s="75">
        <v>1486.0546875</v>
      </c>
      <c r="N52" s="75">
        <v>9630.546875</v>
      </c>
      <c r="O52" s="76"/>
      <c r="P52" s="77"/>
      <c r="Q52" s="77"/>
      <c r="R52" s="89"/>
      <c r="S52" s="48">
        <v>1</v>
      </c>
      <c r="T52" s="48">
        <v>0</v>
      </c>
      <c r="U52" s="49">
        <v>0</v>
      </c>
      <c r="V52" s="49">
        <v>0.013699</v>
      </c>
      <c r="W52" s="49">
        <v>0</v>
      </c>
      <c r="X52" s="49">
        <v>0.552957</v>
      </c>
      <c r="Y52" s="49">
        <v>0</v>
      </c>
      <c r="Z52" s="49">
        <v>0</v>
      </c>
      <c r="AA52" s="72">
        <v>52</v>
      </c>
      <c r="AB52" s="72"/>
      <c r="AC52" s="73"/>
      <c r="AD52" s="79" t="s">
        <v>1715</v>
      </c>
      <c r="AE52" s="79">
        <v>1535</v>
      </c>
      <c r="AF52" s="79">
        <v>5069</v>
      </c>
      <c r="AG52" s="79">
        <v>104430</v>
      </c>
      <c r="AH52" s="79">
        <v>37983</v>
      </c>
      <c r="AI52" s="79"/>
      <c r="AJ52" s="79" t="s">
        <v>1893</v>
      </c>
      <c r="AK52" s="79" t="s">
        <v>2055</v>
      </c>
      <c r="AL52" s="83" t="s">
        <v>2172</v>
      </c>
      <c r="AM52" s="79"/>
      <c r="AN52" s="81">
        <v>39133.90012731482</v>
      </c>
      <c r="AO52" s="79"/>
      <c r="AP52" s="79" t="b">
        <v>0</v>
      </c>
      <c r="AQ52" s="79" t="b">
        <v>0</v>
      </c>
      <c r="AR52" s="79" t="b">
        <v>0</v>
      </c>
      <c r="AS52" s="79"/>
      <c r="AT52" s="79">
        <v>213</v>
      </c>
      <c r="AU52" s="83" t="s">
        <v>2420</v>
      </c>
      <c r="AV52" s="79" t="b">
        <v>0</v>
      </c>
      <c r="AW52" s="79" t="s">
        <v>2546</v>
      </c>
      <c r="AX52" s="83" t="s">
        <v>2596</v>
      </c>
      <c r="AY52" s="79" t="s">
        <v>65</v>
      </c>
      <c r="AZ52" s="79"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371</v>
      </c>
      <c r="B53" s="66"/>
      <c r="C53" s="66"/>
      <c r="D53" s="67">
        <v>100</v>
      </c>
      <c r="E53" s="69"/>
      <c r="F53" s="103" t="s">
        <v>2456</v>
      </c>
      <c r="G53" s="66"/>
      <c r="H53" s="70" t="s">
        <v>371</v>
      </c>
      <c r="I53" s="71"/>
      <c r="J53" s="71" t="s">
        <v>159</v>
      </c>
      <c r="K53" s="70" t="s">
        <v>2787</v>
      </c>
      <c r="L53" s="74">
        <v>1</v>
      </c>
      <c r="M53" s="75">
        <v>2757.354736328125</v>
      </c>
      <c r="N53" s="75">
        <v>9309.78125</v>
      </c>
      <c r="O53" s="76"/>
      <c r="P53" s="77"/>
      <c r="Q53" s="77"/>
      <c r="R53" s="89"/>
      <c r="S53" s="48">
        <v>1</v>
      </c>
      <c r="T53" s="48">
        <v>0</v>
      </c>
      <c r="U53" s="49">
        <v>0</v>
      </c>
      <c r="V53" s="49">
        <v>0.013699</v>
      </c>
      <c r="W53" s="49">
        <v>0</v>
      </c>
      <c r="X53" s="49">
        <v>0.552957</v>
      </c>
      <c r="Y53" s="49">
        <v>0</v>
      </c>
      <c r="Z53" s="49">
        <v>0</v>
      </c>
      <c r="AA53" s="72">
        <v>53</v>
      </c>
      <c r="AB53" s="72"/>
      <c r="AC53" s="73"/>
      <c r="AD53" s="79" t="s">
        <v>1716</v>
      </c>
      <c r="AE53" s="79">
        <v>1296</v>
      </c>
      <c r="AF53" s="79">
        <v>1239</v>
      </c>
      <c r="AG53" s="79">
        <v>1157</v>
      </c>
      <c r="AH53" s="79">
        <v>1764</v>
      </c>
      <c r="AI53" s="79"/>
      <c r="AJ53" s="79" t="s">
        <v>1894</v>
      </c>
      <c r="AK53" s="79" t="s">
        <v>2056</v>
      </c>
      <c r="AL53" s="83" t="s">
        <v>2173</v>
      </c>
      <c r="AM53" s="79"/>
      <c r="AN53" s="81">
        <v>43288.06109953704</v>
      </c>
      <c r="AO53" s="83" t="s">
        <v>2296</v>
      </c>
      <c r="AP53" s="79" t="b">
        <v>0</v>
      </c>
      <c r="AQ53" s="79" t="b">
        <v>0</v>
      </c>
      <c r="AR53" s="79" t="b">
        <v>0</v>
      </c>
      <c r="AS53" s="79"/>
      <c r="AT53" s="79">
        <v>0</v>
      </c>
      <c r="AU53" s="83" t="s">
        <v>2420</v>
      </c>
      <c r="AV53" s="79" t="b">
        <v>0</v>
      </c>
      <c r="AW53" s="79" t="s">
        <v>2546</v>
      </c>
      <c r="AX53" s="83" t="s">
        <v>2597</v>
      </c>
      <c r="AY53" s="79" t="s">
        <v>65</v>
      </c>
      <c r="AZ53" s="79"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372</v>
      </c>
      <c r="B54" s="66"/>
      <c r="C54" s="66"/>
      <c r="D54" s="67">
        <v>100</v>
      </c>
      <c r="E54" s="69"/>
      <c r="F54" s="103" t="s">
        <v>2457</v>
      </c>
      <c r="G54" s="66"/>
      <c r="H54" s="70" t="s">
        <v>372</v>
      </c>
      <c r="I54" s="71"/>
      <c r="J54" s="71" t="s">
        <v>159</v>
      </c>
      <c r="K54" s="70" t="s">
        <v>2788</v>
      </c>
      <c r="L54" s="74">
        <v>1</v>
      </c>
      <c r="M54" s="75">
        <v>212.29299926757812</v>
      </c>
      <c r="N54" s="75">
        <v>7138.7587890625</v>
      </c>
      <c r="O54" s="76"/>
      <c r="P54" s="77"/>
      <c r="Q54" s="77"/>
      <c r="R54" s="89"/>
      <c r="S54" s="48">
        <v>1</v>
      </c>
      <c r="T54" s="48">
        <v>0</v>
      </c>
      <c r="U54" s="49">
        <v>0</v>
      </c>
      <c r="V54" s="49">
        <v>0.013699</v>
      </c>
      <c r="W54" s="49">
        <v>0</v>
      </c>
      <c r="X54" s="49">
        <v>0.552957</v>
      </c>
      <c r="Y54" s="49">
        <v>0</v>
      </c>
      <c r="Z54" s="49">
        <v>0</v>
      </c>
      <c r="AA54" s="72">
        <v>54</v>
      </c>
      <c r="AB54" s="72"/>
      <c r="AC54" s="73"/>
      <c r="AD54" s="79" t="s">
        <v>1717</v>
      </c>
      <c r="AE54" s="79">
        <v>106</v>
      </c>
      <c r="AF54" s="79">
        <v>123</v>
      </c>
      <c r="AG54" s="79">
        <v>11528</v>
      </c>
      <c r="AH54" s="79">
        <v>8775</v>
      </c>
      <c r="AI54" s="79"/>
      <c r="AJ54" s="79" t="s">
        <v>1895</v>
      </c>
      <c r="AK54" s="79"/>
      <c r="AL54" s="79"/>
      <c r="AM54" s="79"/>
      <c r="AN54" s="81">
        <v>43230.69097222222</v>
      </c>
      <c r="AO54" s="79"/>
      <c r="AP54" s="79" t="b">
        <v>1</v>
      </c>
      <c r="AQ54" s="79" t="b">
        <v>0</v>
      </c>
      <c r="AR54" s="79" t="b">
        <v>0</v>
      </c>
      <c r="AS54" s="79"/>
      <c r="AT54" s="79">
        <v>1</v>
      </c>
      <c r="AU54" s="79"/>
      <c r="AV54" s="79" t="b">
        <v>0</v>
      </c>
      <c r="AW54" s="79" t="s">
        <v>2546</v>
      </c>
      <c r="AX54" s="83" t="s">
        <v>2598</v>
      </c>
      <c r="AY54" s="79" t="s">
        <v>65</v>
      </c>
      <c r="AZ54" s="79"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373</v>
      </c>
      <c r="B55" s="66"/>
      <c r="C55" s="66"/>
      <c r="D55" s="67">
        <v>100</v>
      </c>
      <c r="E55" s="69"/>
      <c r="F55" s="103" t="s">
        <v>864</v>
      </c>
      <c r="G55" s="66"/>
      <c r="H55" s="70" t="s">
        <v>373</v>
      </c>
      <c r="I55" s="71"/>
      <c r="J55" s="71" t="s">
        <v>159</v>
      </c>
      <c r="K55" s="70" t="s">
        <v>2789</v>
      </c>
      <c r="L55" s="74">
        <v>1</v>
      </c>
      <c r="M55" s="75">
        <v>858.8838500976562</v>
      </c>
      <c r="N55" s="75">
        <v>7594.13818359375</v>
      </c>
      <c r="O55" s="76"/>
      <c r="P55" s="77"/>
      <c r="Q55" s="77"/>
      <c r="R55" s="89"/>
      <c r="S55" s="48">
        <v>1</v>
      </c>
      <c r="T55" s="48">
        <v>0</v>
      </c>
      <c r="U55" s="49">
        <v>0</v>
      </c>
      <c r="V55" s="49">
        <v>0.013699</v>
      </c>
      <c r="W55" s="49">
        <v>0</v>
      </c>
      <c r="X55" s="49">
        <v>0.552957</v>
      </c>
      <c r="Y55" s="49">
        <v>0</v>
      </c>
      <c r="Z55" s="49">
        <v>0</v>
      </c>
      <c r="AA55" s="72">
        <v>55</v>
      </c>
      <c r="AB55" s="72"/>
      <c r="AC55" s="73"/>
      <c r="AD55" s="79" t="s">
        <v>1718</v>
      </c>
      <c r="AE55" s="79">
        <v>110</v>
      </c>
      <c r="AF55" s="79">
        <v>242</v>
      </c>
      <c r="AG55" s="79">
        <v>4302</v>
      </c>
      <c r="AH55" s="79">
        <v>772</v>
      </c>
      <c r="AI55" s="79"/>
      <c r="AJ55" s="79" t="s">
        <v>1896</v>
      </c>
      <c r="AK55" s="79" t="s">
        <v>2057</v>
      </c>
      <c r="AL55" s="79"/>
      <c r="AM55" s="79"/>
      <c r="AN55" s="81">
        <v>43186.82271990741</v>
      </c>
      <c r="AO55" s="83" t="s">
        <v>2297</v>
      </c>
      <c r="AP55" s="79" t="b">
        <v>1</v>
      </c>
      <c r="AQ55" s="79" t="b">
        <v>1</v>
      </c>
      <c r="AR55" s="79" t="b">
        <v>0</v>
      </c>
      <c r="AS55" s="79"/>
      <c r="AT55" s="79">
        <v>11</v>
      </c>
      <c r="AU55" s="79"/>
      <c r="AV55" s="79" t="b">
        <v>0</v>
      </c>
      <c r="AW55" s="79" t="s">
        <v>2546</v>
      </c>
      <c r="AX55" s="83" t="s">
        <v>2599</v>
      </c>
      <c r="AY55" s="79" t="s">
        <v>65</v>
      </c>
      <c r="AZ55" s="79"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374</v>
      </c>
      <c r="B56" s="66"/>
      <c r="C56" s="66"/>
      <c r="D56" s="67">
        <v>100</v>
      </c>
      <c r="E56" s="69"/>
      <c r="F56" s="103" t="s">
        <v>2458</v>
      </c>
      <c r="G56" s="66"/>
      <c r="H56" s="70" t="s">
        <v>374</v>
      </c>
      <c r="I56" s="71"/>
      <c r="J56" s="71" t="s">
        <v>159</v>
      </c>
      <c r="K56" s="70" t="s">
        <v>2790</v>
      </c>
      <c r="L56" s="74">
        <v>1</v>
      </c>
      <c r="M56" s="75">
        <v>2827.317626953125</v>
      </c>
      <c r="N56" s="75">
        <v>6006.0537109375</v>
      </c>
      <c r="O56" s="76"/>
      <c r="P56" s="77"/>
      <c r="Q56" s="77"/>
      <c r="R56" s="89"/>
      <c r="S56" s="48">
        <v>1</v>
      </c>
      <c r="T56" s="48">
        <v>0</v>
      </c>
      <c r="U56" s="49">
        <v>0</v>
      </c>
      <c r="V56" s="49">
        <v>0.013699</v>
      </c>
      <c r="W56" s="49">
        <v>0</v>
      </c>
      <c r="X56" s="49">
        <v>0.552957</v>
      </c>
      <c r="Y56" s="49">
        <v>0</v>
      </c>
      <c r="Z56" s="49">
        <v>0</v>
      </c>
      <c r="AA56" s="72">
        <v>56</v>
      </c>
      <c r="AB56" s="72"/>
      <c r="AC56" s="73"/>
      <c r="AD56" s="79" t="s">
        <v>1719</v>
      </c>
      <c r="AE56" s="79">
        <v>2893</v>
      </c>
      <c r="AF56" s="79">
        <v>2435</v>
      </c>
      <c r="AG56" s="79">
        <v>23157</v>
      </c>
      <c r="AH56" s="79">
        <v>16615</v>
      </c>
      <c r="AI56" s="79"/>
      <c r="AJ56" s="79" t="s">
        <v>1897</v>
      </c>
      <c r="AK56" s="79" t="s">
        <v>2058</v>
      </c>
      <c r="AL56" s="79"/>
      <c r="AM56" s="79"/>
      <c r="AN56" s="81">
        <v>42738.830625</v>
      </c>
      <c r="AO56" s="83" t="s">
        <v>2298</v>
      </c>
      <c r="AP56" s="79" t="b">
        <v>1</v>
      </c>
      <c r="AQ56" s="79" t="b">
        <v>0</v>
      </c>
      <c r="AR56" s="79" t="b">
        <v>0</v>
      </c>
      <c r="AS56" s="79"/>
      <c r="AT56" s="79">
        <v>4</v>
      </c>
      <c r="AU56" s="79"/>
      <c r="AV56" s="79" t="b">
        <v>0</v>
      </c>
      <c r="AW56" s="79" t="s">
        <v>2546</v>
      </c>
      <c r="AX56" s="83" t="s">
        <v>2600</v>
      </c>
      <c r="AY56" s="79" t="s">
        <v>65</v>
      </c>
      <c r="AZ56" s="79"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5" t="s">
        <v>375</v>
      </c>
      <c r="B57" s="66"/>
      <c r="C57" s="66"/>
      <c r="D57" s="67">
        <v>100</v>
      </c>
      <c r="E57" s="69"/>
      <c r="F57" s="103" t="s">
        <v>2459</v>
      </c>
      <c r="G57" s="66"/>
      <c r="H57" s="70" t="s">
        <v>375</v>
      </c>
      <c r="I57" s="71"/>
      <c r="J57" s="71" t="s">
        <v>159</v>
      </c>
      <c r="K57" s="70" t="s">
        <v>2791</v>
      </c>
      <c r="L57" s="74">
        <v>1</v>
      </c>
      <c r="M57" s="75">
        <v>975.8512573242188</v>
      </c>
      <c r="N57" s="75">
        <v>4999.77001953125</v>
      </c>
      <c r="O57" s="76"/>
      <c r="P57" s="77"/>
      <c r="Q57" s="77"/>
      <c r="R57" s="89"/>
      <c r="S57" s="48">
        <v>1</v>
      </c>
      <c r="T57" s="48">
        <v>0</v>
      </c>
      <c r="U57" s="49">
        <v>0</v>
      </c>
      <c r="V57" s="49">
        <v>0.013699</v>
      </c>
      <c r="W57" s="49">
        <v>0</v>
      </c>
      <c r="X57" s="49">
        <v>0.552957</v>
      </c>
      <c r="Y57" s="49">
        <v>0</v>
      </c>
      <c r="Z57" s="49">
        <v>0</v>
      </c>
      <c r="AA57" s="72">
        <v>57</v>
      </c>
      <c r="AB57" s="72"/>
      <c r="AC57" s="73"/>
      <c r="AD57" s="79" t="s">
        <v>1720</v>
      </c>
      <c r="AE57" s="79">
        <v>2018</v>
      </c>
      <c r="AF57" s="79">
        <v>1974</v>
      </c>
      <c r="AG57" s="79">
        <v>9188</v>
      </c>
      <c r="AH57" s="79">
        <v>14434</v>
      </c>
      <c r="AI57" s="79"/>
      <c r="AJ57" s="79" t="s">
        <v>1898</v>
      </c>
      <c r="AK57" s="79" t="s">
        <v>2059</v>
      </c>
      <c r="AL57" s="79"/>
      <c r="AM57" s="79"/>
      <c r="AN57" s="81">
        <v>40393.153333333335</v>
      </c>
      <c r="AO57" s="83" t="s">
        <v>2299</v>
      </c>
      <c r="AP57" s="79" t="b">
        <v>1</v>
      </c>
      <c r="AQ57" s="79" t="b">
        <v>0</v>
      </c>
      <c r="AR57" s="79" t="b">
        <v>1</v>
      </c>
      <c r="AS57" s="79"/>
      <c r="AT57" s="79">
        <v>3</v>
      </c>
      <c r="AU57" s="83" t="s">
        <v>2420</v>
      </c>
      <c r="AV57" s="79" t="b">
        <v>0</v>
      </c>
      <c r="AW57" s="79" t="s">
        <v>2546</v>
      </c>
      <c r="AX57" s="83" t="s">
        <v>2601</v>
      </c>
      <c r="AY57" s="79" t="s">
        <v>65</v>
      </c>
      <c r="AZ57" s="79"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376</v>
      </c>
      <c r="B58" s="66"/>
      <c r="C58" s="66"/>
      <c r="D58" s="67">
        <v>100</v>
      </c>
      <c r="E58" s="69"/>
      <c r="F58" s="103" t="s">
        <v>2460</v>
      </c>
      <c r="G58" s="66"/>
      <c r="H58" s="70" t="s">
        <v>376</v>
      </c>
      <c r="I58" s="71"/>
      <c r="J58" s="71" t="s">
        <v>159</v>
      </c>
      <c r="K58" s="70" t="s">
        <v>2792</v>
      </c>
      <c r="L58" s="74">
        <v>1</v>
      </c>
      <c r="M58" s="75">
        <v>2346.285888671875</v>
      </c>
      <c r="N58" s="75">
        <v>8491.4814453125</v>
      </c>
      <c r="O58" s="76"/>
      <c r="P58" s="77"/>
      <c r="Q58" s="77"/>
      <c r="R58" s="89"/>
      <c r="S58" s="48">
        <v>1</v>
      </c>
      <c r="T58" s="48">
        <v>0</v>
      </c>
      <c r="U58" s="49">
        <v>0</v>
      </c>
      <c r="V58" s="49">
        <v>0.013699</v>
      </c>
      <c r="W58" s="49">
        <v>0</v>
      </c>
      <c r="X58" s="49">
        <v>0.552957</v>
      </c>
      <c r="Y58" s="49">
        <v>0</v>
      </c>
      <c r="Z58" s="49">
        <v>0</v>
      </c>
      <c r="AA58" s="72">
        <v>58</v>
      </c>
      <c r="AB58" s="72"/>
      <c r="AC58" s="73"/>
      <c r="AD58" s="79" t="s">
        <v>1721</v>
      </c>
      <c r="AE58" s="79">
        <v>668</v>
      </c>
      <c r="AF58" s="79">
        <v>587</v>
      </c>
      <c r="AG58" s="79">
        <v>2660</v>
      </c>
      <c r="AH58" s="79">
        <v>2119</v>
      </c>
      <c r="AI58" s="79"/>
      <c r="AJ58" s="79" t="s">
        <v>1899</v>
      </c>
      <c r="AK58" s="79"/>
      <c r="AL58" s="79"/>
      <c r="AM58" s="79"/>
      <c r="AN58" s="81">
        <v>43277.86336805556</v>
      </c>
      <c r="AO58" s="83" t="s">
        <v>2300</v>
      </c>
      <c r="AP58" s="79" t="b">
        <v>1</v>
      </c>
      <c r="AQ58" s="79" t="b">
        <v>0</v>
      </c>
      <c r="AR58" s="79" t="b">
        <v>0</v>
      </c>
      <c r="AS58" s="79"/>
      <c r="AT58" s="79">
        <v>0</v>
      </c>
      <c r="AU58" s="79"/>
      <c r="AV58" s="79" t="b">
        <v>0</v>
      </c>
      <c r="AW58" s="79" t="s">
        <v>2546</v>
      </c>
      <c r="AX58" s="83" t="s">
        <v>2602</v>
      </c>
      <c r="AY58" s="79" t="s">
        <v>65</v>
      </c>
      <c r="AZ58" s="79"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377</v>
      </c>
      <c r="B59" s="66"/>
      <c r="C59" s="66"/>
      <c r="D59" s="67">
        <v>100</v>
      </c>
      <c r="E59" s="69"/>
      <c r="F59" s="103" t="s">
        <v>2461</v>
      </c>
      <c r="G59" s="66"/>
      <c r="H59" s="70" t="s">
        <v>377</v>
      </c>
      <c r="I59" s="71"/>
      <c r="J59" s="71" t="s">
        <v>159</v>
      </c>
      <c r="K59" s="70" t="s">
        <v>2793</v>
      </c>
      <c r="L59" s="74">
        <v>1</v>
      </c>
      <c r="M59" s="75">
        <v>2344.8017578125</v>
      </c>
      <c r="N59" s="75">
        <v>6598.025390625</v>
      </c>
      <c r="O59" s="76"/>
      <c r="P59" s="77"/>
      <c r="Q59" s="77"/>
      <c r="R59" s="89"/>
      <c r="S59" s="48">
        <v>1</v>
      </c>
      <c r="T59" s="48">
        <v>0</v>
      </c>
      <c r="U59" s="49">
        <v>0</v>
      </c>
      <c r="V59" s="49">
        <v>0.013699</v>
      </c>
      <c r="W59" s="49">
        <v>0</v>
      </c>
      <c r="X59" s="49">
        <v>0.552957</v>
      </c>
      <c r="Y59" s="49">
        <v>0</v>
      </c>
      <c r="Z59" s="49">
        <v>0</v>
      </c>
      <c r="AA59" s="72">
        <v>59</v>
      </c>
      <c r="AB59" s="72"/>
      <c r="AC59" s="73"/>
      <c r="AD59" s="79" t="s">
        <v>1722</v>
      </c>
      <c r="AE59" s="79">
        <v>4952</v>
      </c>
      <c r="AF59" s="79">
        <v>3001</v>
      </c>
      <c r="AG59" s="79">
        <v>47090</v>
      </c>
      <c r="AH59" s="79">
        <v>51792</v>
      </c>
      <c r="AI59" s="79"/>
      <c r="AJ59" s="79" t="s">
        <v>1900</v>
      </c>
      <c r="AK59" s="79" t="s">
        <v>2060</v>
      </c>
      <c r="AL59" s="79"/>
      <c r="AM59" s="79"/>
      <c r="AN59" s="81">
        <v>39913.02458333333</v>
      </c>
      <c r="AO59" s="83" t="s">
        <v>2301</v>
      </c>
      <c r="AP59" s="79" t="b">
        <v>0</v>
      </c>
      <c r="AQ59" s="79" t="b">
        <v>0</v>
      </c>
      <c r="AR59" s="79" t="b">
        <v>1</v>
      </c>
      <c r="AS59" s="79"/>
      <c r="AT59" s="79">
        <v>10</v>
      </c>
      <c r="AU59" s="83" t="s">
        <v>2420</v>
      </c>
      <c r="AV59" s="79" t="b">
        <v>0</v>
      </c>
      <c r="AW59" s="79" t="s">
        <v>2546</v>
      </c>
      <c r="AX59" s="83" t="s">
        <v>2603</v>
      </c>
      <c r="AY59" s="79" t="s">
        <v>65</v>
      </c>
      <c r="AZ59" s="79"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378</v>
      </c>
      <c r="B60" s="66"/>
      <c r="C60" s="66"/>
      <c r="D60" s="67">
        <v>100</v>
      </c>
      <c r="E60" s="69"/>
      <c r="F60" s="103" t="s">
        <v>2462</v>
      </c>
      <c r="G60" s="66"/>
      <c r="H60" s="70" t="s">
        <v>378</v>
      </c>
      <c r="I60" s="71"/>
      <c r="J60" s="71" t="s">
        <v>159</v>
      </c>
      <c r="K60" s="70" t="s">
        <v>2794</v>
      </c>
      <c r="L60" s="74">
        <v>1</v>
      </c>
      <c r="M60" s="75">
        <v>426.9628601074219</v>
      </c>
      <c r="N60" s="75">
        <v>8381.931640625</v>
      </c>
      <c r="O60" s="76"/>
      <c r="P60" s="77"/>
      <c r="Q60" s="77"/>
      <c r="R60" s="89"/>
      <c r="S60" s="48">
        <v>1</v>
      </c>
      <c r="T60" s="48">
        <v>0</v>
      </c>
      <c r="U60" s="49">
        <v>0</v>
      </c>
      <c r="V60" s="49">
        <v>0.013699</v>
      </c>
      <c r="W60" s="49">
        <v>0</v>
      </c>
      <c r="X60" s="49">
        <v>0.552957</v>
      </c>
      <c r="Y60" s="49">
        <v>0</v>
      </c>
      <c r="Z60" s="49">
        <v>0</v>
      </c>
      <c r="AA60" s="72">
        <v>60</v>
      </c>
      <c r="AB60" s="72"/>
      <c r="AC60" s="73"/>
      <c r="AD60" s="79" t="s">
        <v>1723</v>
      </c>
      <c r="AE60" s="79">
        <v>14057</v>
      </c>
      <c r="AF60" s="79">
        <v>14776</v>
      </c>
      <c r="AG60" s="79">
        <v>92107</v>
      </c>
      <c r="AH60" s="79">
        <v>23090</v>
      </c>
      <c r="AI60" s="79"/>
      <c r="AJ60" s="79" t="s">
        <v>1901</v>
      </c>
      <c r="AK60" s="79"/>
      <c r="AL60" s="79"/>
      <c r="AM60" s="79"/>
      <c r="AN60" s="81">
        <v>43047.85663194444</v>
      </c>
      <c r="AO60" s="83" t="s">
        <v>2302</v>
      </c>
      <c r="AP60" s="79" t="b">
        <v>1</v>
      </c>
      <c r="AQ60" s="79" t="b">
        <v>0</v>
      </c>
      <c r="AR60" s="79" t="b">
        <v>0</v>
      </c>
      <c r="AS60" s="79"/>
      <c r="AT60" s="79">
        <v>31</v>
      </c>
      <c r="AU60" s="79"/>
      <c r="AV60" s="79" t="b">
        <v>0</v>
      </c>
      <c r="AW60" s="79" t="s">
        <v>2546</v>
      </c>
      <c r="AX60" s="83" t="s">
        <v>2604</v>
      </c>
      <c r="AY60" s="79" t="s">
        <v>65</v>
      </c>
      <c r="AZ60" s="79"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379</v>
      </c>
      <c r="B61" s="66"/>
      <c r="C61" s="66"/>
      <c r="D61" s="67">
        <v>100</v>
      </c>
      <c r="E61" s="69"/>
      <c r="F61" s="103" t="s">
        <v>2463</v>
      </c>
      <c r="G61" s="66"/>
      <c r="H61" s="70" t="s">
        <v>379</v>
      </c>
      <c r="I61" s="71"/>
      <c r="J61" s="71" t="s">
        <v>159</v>
      </c>
      <c r="K61" s="70" t="s">
        <v>2795</v>
      </c>
      <c r="L61" s="74">
        <v>1</v>
      </c>
      <c r="M61" s="75">
        <v>3015.71435546875</v>
      </c>
      <c r="N61" s="75">
        <v>5286.373046875</v>
      </c>
      <c r="O61" s="76"/>
      <c r="P61" s="77"/>
      <c r="Q61" s="77"/>
      <c r="R61" s="89"/>
      <c r="S61" s="48">
        <v>1</v>
      </c>
      <c r="T61" s="48">
        <v>0</v>
      </c>
      <c r="U61" s="49">
        <v>0</v>
      </c>
      <c r="V61" s="49">
        <v>0.013699</v>
      </c>
      <c r="W61" s="49">
        <v>0</v>
      </c>
      <c r="X61" s="49">
        <v>0.552957</v>
      </c>
      <c r="Y61" s="49">
        <v>0</v>
      </c>
      <c r="Z61" s="49">
        <v>0</v>
      </c>
      <c r="AA61" s="72">
        <v>61</v>
      </c>
      <c r="AB61" s="72"/>
      <c r="AC61" s="73"/>
      <c r="AD61" s="79" t="s">
        <v>1724</v>
      </c>
      <c r="AE61" s="79">
        <v>3942</v>
      </c>
      <c r="AF61" s="79">
        <v>2632</v>
      </c>
      <c r="AG61" s="79">
        <v>15224</v>
      </c>
      <c r="AH61" s="79">
        <v>11332</v>
      </c>
      <c r="AI61" s="79"/>
      <c r="AJ61" s="79" t="s">
        <v>1902</v>
      </c>
      <c r="AK61" s="79" t="s">
        <v>2061</v>
      </c>
      <c r="AL61" s="79"/>
      <c r="AM61" s="79"/>
      <c r="AN61" s="81">
        <v>42944.16148148148</v>
      </c>
      <c r="AO61" s="83" t="s">
        <v>2303</v>
      </c>
      <c r="AP61" s="79" t="b">
        <v>1</v>
      </c>
      <c r="AQ61" s="79" t="b">
        <v>0</v>
      </c>
      <c r="AR61" s="79" t="b">
        <v>0</v>
      </c>
      <c r="AS61" s="79"/>
      <c r="AT61" s="79">
        <v>1</v>
      </c>
      <c r="AU61" s="79"/>
      <c r="AV61" s="79" t="b">
        <v>0</v>
      </c>
      <c r="AW61" s="79" t="s">
        <v>2546</v>
      </c>
      <c r="AX61" s="83" t="s">
        <v>2605</v>
      </c>
      <c r="AY61" s="79" t="s">
        <v>65</v>
      </c>
      <c r="AZ61" s="79"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380</v>
      </c>
      <c r="B62" s="66"/>
      <c r="C62" s="66"/>
      <c r="D62" s="67">
        <v>100</v>
      </c>
      <c r="E62" s="69"/>
      <c r="F62" s="103" t="s">
        <v>2464</v>
      </c>
      <c r="G62" s="66"/>
      <c r="H62" s="70" t="s">
        <v>380</v>
      </c>
      <c r="I62" s="71"/>
      <c r="J62" s="71" t="s">
        <v>159</v>
      </c>
      <c r="K62" s="70" t="s">
        <v>2796</v>
      </c>
      <c r="L62" s="74">
        <v>1</v>
      </c>
      <c r="M62" s="75">
        <v>770.5665893554688</v>
      </c>
      <c r="N62" s="75">
        <v>6645.41455078125</v>
      </c>
      <c r="O62" s="76"/>
      <c r="P62" s="77"/>
      <c r="Q62" s="77"/>
      <c r="R62" s="89"/>
      <c r="S62" s="48">
        <v>1</v>
      </c>
      <c r="T62" s="48">
        <v>0</v>
      </c>
      <c r="U62" s="49">
        <v>0</v>
      </c>
      <c r="V62" s="49">
        <v>0.013699</v>
      </c>
      <c r="W62" s="49">
        <v>0</v>
      </c>
      <c r="X62" s="49">
        <v>0.552957</v>
      </c>
      <c r="Y62" s="49">
        <v>0</v>
      </c>
      <c r="Z62" s="49">
        <v>0</v>
      </c>
      <c r="AA62" s="72">
        <v>62</v>
      </c>
      <c r="AB62" s="72"/>
      <c r="AC62" s="73"/>
      <c r="AD62" s="79" t="s">
        <v>1725</v>
      </c>
      <c r="AE62" s="79">
        <v>1725</v>
      </c>
      <c r="AF62" s="79">
        <v>914</v>
      </c>
      <c r="AG62" s="79">
        <v>46009</v>
      </c>
      <c r="AH62" s="79">
        <v>45004</v>
      </c>
      <c r="AI62" s="79"/>
      <c r="AJ62" s="79" t="s">
        <v>1903</v>
      </c>
      <c r="AK62" s="79" t="s">
        <v>2062</v>
      </c>
      <c r="AL62" s="79"/>
      <c r="AM62" s="79"/>
      <c r="AN62" s="81">
        <v>41515.359131944446</v>
      </c>
      <c r="AO62" s="83" t="s">
        <v>2304</v>
      </c>
      <c r="AP62" s="79" t="b">
        <v>0</v>
      </c>
      <c r="AQ62" s="79" t="b">
        <v>0</v>
      </c>
      <c r="AR62" s="79" t="b">
        <v>0</v>
      </c>
      <c r="AS62" s="79"/>
      <c r="AT62" s="79">
        <v>10</v>
      </c>
      <c r="AU62" s="83" t="s">
        <v>2420</v>
      </c>
      <c r="AV62" s="79" t="b">
        <v>0</v>
      </c>
      <c r="AW62" s="79" t="s">
        <v>2546</v>
      </c>
      <c r="AX62" s="83" t="s">
        <v>2606</v>
      </c>
      <c r="AY62" s="79" t="s">
        <v>65</v>
      </c>
      <c r="AZ62" s="79"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381</v>
      </c>
      <c r="B63" s="66"/>
      <c r="C63" s="66"/>
      <c r="D63" s="67">
        <v>100</v>
      </c>
      <c r="E63" s="69"/>
      <c r="F63" s="103" t="s">
        <v>2465</v>
      </c>
      <c r="G63" s="66"/>
      <c r="H63" s="70" t="s">
        <v>381</v>
      </c>
      <c r="I63" s="71"/>
      <c r="J63" s="71" t="s">
        <v>159</v>
      </c>
      <c r="K63" s="70" t="s">
        <v>2797</v>
      </c>
      <c r="L63" s="74">
        <v>1</v>
      </c>
      <c r="M63" s="75">
        <v>780.8568115234375</v>
      </c>
      <c r="N63" s="75">
        <v>5515.748046875</v>
      </c>
      <c r="O63" s="76"/>
      <c r="P63" s="77"/>
      <c r="Q63" s="77"/>
      <c r="R63" s="89"/>
      <c r="S63" s="48">
        <v>1</v>
      </c>
      <c r="T63" s="48">
        <v>0</v>
      </c>
      <c r="U63" s="49">
        <v>0</v>
      </c>
      <c r="V63" s="49">
        <v>0.013699</v>
      </c>
      <c r="W63" s="49">
        <v>0</v>
      </c>
      <c r="X63" s="49">
        <v>0.552957</v>
      </c>
      <c r="Y63" s="49">
        <v>0</v>
      </c>
      <c r="Z63" s="49">
        <v>0</v>
      </c>
      <c r="AA63" s="72">
        <v>63</v>
      </c>
      <c r="AB63" s="72"/>
      <c r="AC63" s="73"/>
      <c r="AD63" s="79" t="s">
        <v>1726</v>
      </c>
      <c r="AE63" s="79">
        <v>39918</v>
      </c>
      <c r="AF63" s="79">
        <v>39835</v>
      </c>
      <c r="AG63" s="79">
        <v>4238</v>
      </c>
      <c r="AH63" s="79">
        <v>11257</v>
      </c>
      <c r="AI63" s="79"/>
      <c r="AJ63" s="79" t="s">
        <v>1904</v>
      </c>
      <c r="AK63" s="79" t="s">
        <v>2063</v>
      </c>
      <c r="AL63" s="79"/>
      <c r="AM63" s="79"/>
      <c r="AN63" s="81">
        <v>42933.72450231481</v>
      </c>
      <c r="AO63" s="83" t="s">
        <v>2305</v>
      </c>
      <c r="AP63" s="79" t="b">
        <v>0</v>
      </c>
      <c r="AQ63" s="79" t="b">
        <v>0</v>
      </c>
      <c r="AR63" s="79" t="b">
        <v>1</v>
      </c>
      <c r="AS63" s="79"/>
      <c r="AT63" s="79">
        <v>31</v>
      </c>
      <c r="AU63" s="83" t="s">
        <v>2420</v>
      </c>
      <c r="AV63" s="79" t="b">
        <v>0</v>
      </c>
      <c r="AW63" s="79" t="s">
        <v>2546</v>
      </c>
      <c r="AX63" s="83" t="s">
        <v>2607</v>
      </c>
      <c r="AY63" s="79" t="s">
        <v>65</v>
      </c>
      <c r="AZ63" s="79"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382</v>
      </c>
      <c r="B64" s="66"/>
      <c r="C64" s="66"/>
      <c r="D64" s="67">
        <v>100</v>
      </c>
      <c r="E64" s="69"/>
      <c r="F64" s="103" t="s">
        <v>2466</v>
      </c>
      <c r="G64" s="66"/>
      <c r="H64" s="70" t="s">
        <v>382</v>
      </c>
      <c r="I64" s="71"/>
      <c r="J64" s="71" t="s">
        <v>159</v>
      </c>
      <c r="K64" s="70" t="s">
        <v>2798</v>
      </c>
      <c r="L64" s="74">
        <v>1</v>
      </c>
      <c r="M64" s="75">
        <v>1350.76123046875</v>
      </c>
      <c r="N64" s="75">
        <v>6455.29052734375</v>
      </c>
      <c r="O64" s="76"/>
      <c r="P64" s="77"/>
      <c r="Q64" s="77"/>
      <c r="R64" s="89"/>
      <c r="S64" s="48">
        <v>1</v>
      </c>
      <c r="T64" s="48">
        <v>0</v>
      </c>
      <c r="U64" s="49">
        <v>0</v>
      </c>
      <c r="V64" s="49">
        <v>0.013699</v>
      </c>
      <c r="W64" s="49">
        <v>0</v>
      </c>
      <c r="X64" s="49">
        <v>0.552957</v>
      </c>
      <c r="Y64" s="49">
        <v>0</v>
      </c>
      <c r="Z64" s="49">
        <v>0</v>
      </c>
      <c r="AA64" s="72">
        <v>64</v>
      </c>
      <c r="AB64" s="72"/>
      <c r="AC64" s="73"/>
      <c r="AD64" s="79" t="s">
        <v>1727</v>
      </c>
      <c r="AE64" s="79">
        <v>29721</v>
      </c>
      <c r="AF64" s="79">
        <v>29331</v>
      </c>
      <c r="AG64" s="79">
        <v>166317</v>
      </c>
      <c r="AH64" s="79">
        <v>134593</v>
      </c>
      <c r="AI64" s="79"/>
      <c r="AJ64" s="79" t="s">
        <v>1905</v>
      </c>
      <c r="AK64" s="79" t="s">
        <v>2064</v>
      </c>
      <c r="AL64" s="79"/>
      <c r="AM64" s="79"/>
      <c r="AN64" s="81">
        <v>42752.25052083333</v>
      </c>
      <c r="AO64" s="83" t="s">
        <v>2306</v>
      </c>
      <c r="AP64" s="79" t="b">
        <v>1</v>
      </c>
      <c r="AQ64" s="79" t="b">
        <v>0</v>
      </c>
      <c r="AR64" s="79" t="b">
        <v>0</v>
      </c>
      <c r="AS64" s="79"/>
      <c r="AT64" s="79">
        <v>73</v>
      </c>
      <c r="AU64" s="79"/>
      <c r="AV64" s="79" t="b">
        <v>0</v>
      </c>
      <c r="AW64" s="79" t="s">
        <v>2546</v>
      </c>
      <c r="AX64" s="83" t="s">
        <v>2608</v>
      </c>
      <c r="AY64" s="79" t="s">
        <v>65</v>
      </c>
      <c r="AZ64" s="79"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383</v>
      </c>
      <c r="B65" s="66"/>
      <c r="C65" s="66"/>
      <c r="D65" s="67">
        <v>100</v>
      </c>
      <c r="E65" s="69"/>
      <c r="F65" s="103" t="s">
        <v>2467</v>
      </c>
      <c r="G65" s="66"/>
      <c r="H65" s="70" t="s">
        <v>383</v>
      </c>
      <c r="I65" s="71"/>
      <c r="J65" s="71" t="s">
        <v>159</v>
      </c>
      <c r="K65" s="70" t="s">
        <v>2799</v>
      </c>
      <c r="L65" s="74">
        <v>1</v>
      </c>
      <c r="M65" s="75">
        <v>3486.6416015625</v>
      </c>
      <c r="N65" s="75">
        <v>6531.68212890625</v>
      </c>
      <c r="O65" s="76"/>
      <c r="P65" s="77"/>
      <c r="Q65" s="77"/>
      <c r="R65" s="89"/>
      <c r="S65" s="48">
        <v>1</v>
      </c>
      <c r="T65" s="48">
        <v>0</v>
      </c>
      <c r="U65" s="49">
        <v>0</v>
      </c>
      <c r="V65" s="49">
        <v>0.013699</v>
      </c>
      <c r="W65" s="49">
        <v>0</v>
      </c>
      <c r="X65" s="49">
        <v>0.552957</v>
      </c>
      <c r="Y65" s="49">
        <v>0</v>
      </c>
      <c r="Z65" s="49">
        <v>0</v>
      </c>
      <c r="AA65" s="72">
        <v>65</v>
      </c>
      <c r="AB65" s="72"/>
      <c r="AC65" s="73"/>
      <c r="AD65" s="79" t="s">
        <v>1728</v>
      </c>
      <c r="AE65" s="79">
        <v>827</v>
      </c>
      <c r="AF65" s="79">
        <v>1074</v>
      </c>
      <c r="AG65" s="79">
        <v>39118</v>
      </c>
      <c r="AH65" s="79">
        <v>104535</v>
      </c>
      <c r="AI65" s="79"/>
      <c r="AJ65" s="79" t="s">
        <v>1906</v>
      </c>
      <c r="AK65" s="79" t="s">
        <v>2065</v>
      </c>
      <c r="AL65" s="79"/>
      <c r="AM65" s="79"/>
      <c r="AN65" s="81">
        <v>40540.78084490741</v>
      </c>
      <c r="AO65" s="83" t="s">
        <v>2307</v>
      </c>
      <c r="AP65" s="79" t="b">
        <v>1</v>
      </c>
      <c r="AQ65" s="79" t="b">
        <v>0</v>
      </c>
      <c r="AR65" s="79" t="b">
        <v>1</v>
      </c>
      <c r="AS65" s="79"/>
      <c r="AT65" s="79">
        <v>3</v>
      </c>
      <c r="AU65" s="83" t="s">
        <v>2420</v>
      </c>
      <c r="AV65" s="79" t="b">
        <v>0</v>
      </c>
      <c r="AW65" s="79" t="s">
        <v>2546</v>
      </c>
      <c r="AX65" s="83" t="s">
        <v>2609</v>
      </c>
      <c r="AY65" s="79" t="s">
        <v>65</v>
      </c>
      <c r="AZ65" s="79"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384</v>
      </c>
      <c r="B66" s="66"/>
      <c r="C66" s="66"/>
      <c r="D66" s="67">
        <v>100</v>
      </c>
      <c r="E66" s="69"/>
      <c r="F66" s="103" t="s">
        <v>2468</v>
      </c>
      <c r="G66" s="66"/>
      <c r="H66" s="70" t="s">
        <v>384</v>
      </c>
      <c r="I66" s="71"/>
      <c r="J66" s="71" t="s">
        <v>159</v>
      </c>
      <c r="K66" s="70" t="s">
        <v>2800</v>
      </c>
      <c r="L66" s="74">
        <v>1</v>
      </c>
      <c r="M66" s="75">
        <v>2162.8212890625</v>
      </c>
      <c r="N66" s="75">
        <v>5573.91064453125</v>
      </c>
      <c r="O66" s="76"/>
      <c r="P66" s="77"/>
      <c r="Q66" s="77"/>
      <c r="R66" s="89"/>
      <c r="S66" s="48">
        <v>1</v>
      </c>
      <c r="T66" s="48">
        <v>0</v>
      </c>
      <c r="U66" s="49">
        <v>0</v>
      </c>
      <c r="V66" s="49">
        <v>0.013699</v>
      </c>
      <c r="W66" s="49">
        <v>0</v>
      </c>
      <c r="X66" s="49">
        <v>0.552957</v>
      </c>
      <c r="Y66" s="49">
        <v>0</v>
      </c>
      <c r="Z66" s="49">
        <v>0</v>
      </c>
      <c r="AA66" s="72">
        <v>66</v>
      </c>
      <c r="AB66" s="72"/>
      <c r="AC66" s="73"/>
      <c r="AD66" s="79" t="s">
        <v>1729</v>
      </c>
      <c r="AE66" s="79">
        <v>783</v>
      </c>
      <c r="AF66" s="79">
        <v>1038</v>
      </c>
      <c r="AG66" s="79">
        <v>34391</v>
      </c>
      <c r="AH66" s="79">
        <v>35721</v>
      </c>
      <c r="AI66" s="79"/>
      <c r="AJ66" s="79" t="s">
        <v>1907</v>
      </c>
      <c r="AK66" s="79" t="s">
        <v>2066</v>
      </c>
      <c r="AL66" s="79"/>
      <c r="AM66" s="79"/>
      <c r="AN66" s="81">
        <v>43304.08552083333</v>
      </c>
      <c r="AO66" s="83" t="s">
        <v>2308</v>
      </c>
      <c r="AP66" s="79" t="b">
        <v>1</v>
      </c>
      <c r="AQ66" s="79" t="b">
        <v>0</v>
      </c>
      <c r="AR66" s="79" t="b">
        <v>1</v>
      </c>
      <c r="AS66" s="79"/>
      <c r="AT66" s="79">
        <v>4</v>
      </c>
      <c r="AU66" s="79"/>
      <c r="AV66" s="79" t="b">
        <v>0</v>
      </c>
      <c r="AW66" s="79" t="s">
        <v>2546</v>
      </c>
      <c r="AX66" s="83" t="s">
        <v>2610</v>
      </c>
      <c r="AY66" s="79" t="s">
        <v>65</v>
      </c>
      <c r="AZ66" s="79"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385</v>
      </c>
      <c r="B67" s="66"/>
      <c r="C67" s="66"/>
      <c r="D67" s="67">
        <v>100</v>
      </c>
      <c r="E67" s="69"/>
      <c r="F67" s="103" t="s">
        <v>2469</v>
      </c>
      <c r="G67" s="66"/>
      <c r="H67" s="70" t="s">
        <v>385</v>
      </c>
      <c r="I67" s="71"/>
      <c r="J67" s="71" t="s">
        <v>159</v>
      </c>
      <c r="K67" s="70" t="s">
        <v>2801</v>
      </c>
      <c r="L67" s="74">
        <v>1</v>
      </c>
      <c r="M67" s="75">
        <v>3029.18115234375</v>
      </c>
      <c r="N67" s="75">
        <v>8861.79296875</v>
      </c>
      <c r="O67" s="76"/>
      <c r="P67" s="77"/>
      <c r="Q67" s="77"/>
      <c r="R67" s="89"/>
      <c r="S67" s="48">
        <v>1</v>
      </c>
      <c r="T67" s="48">
        <v>0</v>
      </c>
      <c r="U67" s="49">
        <v>0</v>
      </c>
      <c r="V67" s="49">
        <v>0.013699</v>
      </c>
      <c r="W67" s="49">
        <v>0</v>
      </c>
      <c r="X67" s="49">
        <v>0.552957</v>
      </c>
      <c r="Y67" s="49">
        <v>0</v>
      </c>
      <c r="Z67" s="49">
        <v>0</v>
      </c>
      <c r="AA67" s="72">
        <v>67</v>
      </c>
      <c r="AB67" s="72"/>
      <c r="AC67" s="73"/>
      <c r="AD67" s="79" t="s">
        <v>1730</v>
      </c>
      <c r="AE67" s="79">
        <v>868</v>
      </c>
      <c r="AF67" s="79">
        <v>612</v>
      </c>
      <c r="AG67" s="79">
        <v>45437</v>
      </c>
      <c r="AH67" s="79">
        <v>86233</v>
      </c>
      <c r="AI67" s="79"/>
      <c r="AJ67" s="79" t="s">
        <v>1908</v>
      </c>
      <c r="AK67" s="79"/>
      <c r="AL67" s="79"/>
      <c r="AM67" s="79"/>
      <c r="AN67" s="81">
        <v>43317.715416666666</v>
      </c>
      <c r="AO67" s="83" t="s">
        <v>2309</v>
      </c>
      <c r="AP67" s="79" t="b">
        <v>1</v>
      </c>
      <c r="AQ67" s="79" t="b">
        <v>0</v>
      </c>
      <c r="AR67" s="79" t="b">
        <v>0</v>
      </c>
      <c r="AS67" s="79"/>
      <c r="AT67" s="79">
        <v>7</v>
      </c>
      <c r="AU67" s="79"/>
      <c r="AV67" s="79" t="b">
        <v>0</v>
      </c>
      <c r="AW67" s="79" t="s">
        <v>2546</v>
      </c>
      <c r="AX67" s="83" t="s">
        <v>2611</v>
      </c>
      <c r="AY67" s="79" t="s">
        <v>65</v>
      </c>
      <c r="AZ67" s="79"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386</v>
      </c>
      <c r="B68" s="66"/>
      <c r="C68" s="66"/>
      <c r="D68" s="67">
        <v>100</v>
      </c>
      <c r="E68" s="69"/>
      <c r="F68" s="103" t="s">
        <v>2470</v>
      </c>
      <c r="G68" s="66"/>
      <c r="H68" s="70" t="s">
        <v>386</v>
      </c>
      <c r="I68" s="71"/>
      <c r="J68" s="71" t="s">
        <v>159</v>
      </c>
      <c r="K68" s="70" t="s">
        <v>2802</v>
      </c>
      <c r="L68" s="74">
        <v>1</v>
      </c>
      <c r="M68" s="75">
        <v>666.8715209960938</v>
      </c>
      <c r="N68" s="75">
        <v>8966.798828125</v>
      </c>
      <c r="O68" s="76"/>
      <c r="P68" s="77"/>
      <c r="Q68" s="77"/>
      <c r="R68" s="89"/>
      <c r="S68" s="48">
        <v>1</v>
      </c>
      <c r="T68" s="48">
        <v>0</v>
      </c>
      <c r="U68" s="49">
        <v>0</v>
      </c>
      <c r="V68" s="49">
        <v>0.013699</v>
      </c>
      <c r="W68" s="49">
        <v>0</v>
      </c>
      <c r="X68" s="49">
        <v>0.552957</v>
      </c>
      <c r="Y68" s="49">
        <v>0</v>
      </c>
      <c r="Z68" s="49">
        <v>0</v>
      </c>
      <c r="AA68" s="72">
        <v>68</v>
      </c>
      <c r="AB68" s="72"/>
      <c r="AC68" s="73"/>
      <c r="AD68" s="79" t="s">
        <v>1731</v>
      </c>
      <c r="AE68" s="79">
        <v>4999</v>
      </c>
      <c r="AF68" s="79">
        <v>3198</v>
      </c>
      <c r="AG68" s="79">
        <v>61293</v>
      </c>
      <c r="AH68" s="79">
        <v>179805</v>
      </c>
      <c r="AI68" s="79"/>
      <c r="AJ68" s="79" t="s">
        <v>1909</v>
      </c>
      <c r="AK68" s="79" t="s">
        <v>2067</v>
      </c>
      <c r="AL68" s="83" t="s">
        <v>2174</v>
      </c>
      <c r="AM68" s="79"/>
      <c r="AN68" s="81">
        <v>42848.988703703704</v>
      </c>
      <c r="AO68" s="83" t="s">
        <v>2310</v>
      </c>
      <c r="AP68" s="79" t="b">
        <v>1</v>
      </c>
      <c r="AQ68" s="79" t="b">
        <v>0</v>
      </c>
      <c r="AR68" s="79" t="b">
        <v>1</v>
      </c>
      <c r="AS68" s="79"/>
      <c r="AT68" s="79">
        <v>11</v>
      </c>
      <c r="AU68" s="79"/>
      <c r="AV68" s="79" t="b">
        <v>0</v>
      </c>
      <c r="AW68" s="79" t="s">
        <v>2546</v>
      </c>
      <c r="AX68" s="83" t="s">
        <v>2612</v>
      </c>
      <c r="AY68" s="79" t="s">
        <v>65</v>
      </c>
      <c r="AZ68" s="79"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387</v>
      </c>
      <c r="B69" s="66"/>
      <c r="C69" s="66"/>
      <c r="D69" s="67">
        <v>100</v>
      </c>
      <c r="E69" s="69"/>
      <c r="F69" s="103" t="s">
        <v>2471</v>
      </c>
      <c r="G69" s="66"/>
      <c r="H69" s="70" t="s">
        <v>387</v>
      </c>
      <c r="I69" s="71"/>
      <c r="J69" s="71" t="s">
        <v>159</v>
      </c>
      <c r="K69" s="70" t="s">
        <v>2803</v>
      </c>
      <c r="L69" s="74">
        <v>1</v>
      </c>
      <c r="M69" s="75">
        <v>1777.9569091796875</v>
      </c>
      <c r="N69" s="75">
        <v>8919.388671875</v>
      </c>
      <c r="O69" s="76"/>
      <c r="P69" s="77"/>
      <c r="Q69" s="77"/>
      <c r="R69" s="89"/>
      <c r="S69" s="48">
        <v>1</v>
      </c>
      <c r="T69" s="48">
        <v>0</v>
      </c>
      <c r="U69" s="49">
        <v>0</v>
      </c>
      <c r="V69" s="49">
        <v>0.013699</v>
      </c>
      <c r="W69" s="49">
        <v>0</v>
      </c>
      <c r="X69" s="49">
        <v>0.552957</v>
      </c>
      <c r="Y69" s="49">
        <v>0</v>
      </c>
      <c r="Z69" s="49">
        <v>0</v>
      </c>
      <c r="AA69" s="72">
        <v>69</v>
      </c>
      <c r="AB69" s="72"/>
      <c r="AC69" s="73"/>
      <c r="AD69" s="79" t="s">
        <v>1732</v>
      </c>
      <c r="AE69" s="79">
        <v>2599</v>
      </c>
      <c r="AF69" s="79">
        <v>2554</v>
      </c>
      <c r="AG69" s="79">
        <v>13721</v>
      </c>
      <c r="AH69" s="79">
        <v>8329</v>
      </c>
      <c r="AI69" s="79"/>
      <c r="AJ69" s="79" t="s">
        <v>1910</v>
      </c>
      <c r="AK69" s="79" t="s">
        <v>2068</v>
      </c>
      <c r="AL69" s="79"/>
      <c r="AM69" s="79"/>
      <c r="AN69" s="81">
        <v>43032.62627314815</v>
      </c>
      <c r="AO69" s="83" t="s">
        <v>2311</v>
      </c>
      <c r="AP69" s="79" t="b">
        <v>0</v>
      </c>
      <c r="AQ69" s="79" t="b">
        <v>0</v>
      </c>
      <c r="AR69" s="79" t="b">
        <v>0</v>
      </c>
      <c r="AS69" s="79"/>
      <c r="AT69" s="79">
        <v>1</v>
      </c>
      <c r="AU69" s="83" t="s">
        <v>2420</v>
      </c>
      <c r="AV69" s="79" t="b">
        <v>0</v>
      </c>
      <c r="AW69" s="79" t="s">
        <v>2546</v>
      </c>
      <c r="AX69" s="83" t="s">
        <v>2613</v>
      </c>
      <c r="AY69" s="79" t="s">
        <v>65</v>
      </c>
      <c r="AZ69" s="79"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388</v>
      </c>
      <c r="B70" s="66"/>
      <c r="C70" s="66"/>
      <c r="D70" s="67">
        <v>100</v>
      </c>
      <c r="E70" s="69"/>
      <c r="F70" s="103" t="s">
        <v>2472</v>
      </c>
      <c r="G70" s="66"/>
      <c r="H70" s="70" t="s">
        <v>388</v>
      </c>
      <c r="I70" s="71"/>
      <c r="J70" s="71" t="s">
        <v>159</v>
      </c>
      <c r="K70" s="70" t="s">
        <v>2804</v>
      </c>
      <c r="L70" s="74">
        <v>1</v>
      </c>
      <c r="M70" s="75">
        <v>3555.90771484375</v>
      </c>
      <c r="N70" s="75">
        <v>7232.8447265625</v>
      </c>
      <c r="O70" s="76"/>
      <c r="P70" s="77"/>
      <c r="Q70" s="77"/>
      <c r="R70" s="89"/>
      <c r="S70" s="48">
        <v>1</v>
      </c>
      <c r="T70" s="48">
        <v>0</v>
      </c>
      <c r="U70" s="49">
        <v>0</v>
      </c>
      <c r="V70" s="49">
        <v>0.013699</v>
      </c>
      <c r="W70" s="49">
        <v>0</v>
      </c>
      <c r="X70" s="49">
        <v>0.552957</v>
      </c>
      <c r="Y70" s="49">
        <v>0</v>
      </c>
      <c r="Z70" s="49">
        <v>0</v>
      </c>
      <c r="AA70" s="72">
        <v>70</v>
      </c>
      <c r="AB70" s="72"/>
      <c r="AC70" s="73"/>
      <c r="AD70" s="79" t="s">
        <v>1733</v>
      </c>
      <c r="AE70" s="79">
        <v>133</v>
      </c>
      <c r="AF70" s="79">
        <v>6727</v>
      </c>
      <c r="AG70" s="79">
        <v>4461</v>
      </c>
      <c r="AH70" s="79">
        <v>3279</v>
      </c>
      <c r="AI70" s="79"/>
      <c r="AJ70" s="79" t="s">
        <v>1911</v>
      </c>
      <c r="AK70" s="79" t="s">
        <v>2069</v>
      </c>
      <c r="AL70" s="83" t="s">
        <v>2175</v>
      </c>
      <c r="AM70" s="79"/>
      <c r="AN70" s="81">
        <v>40868.747453703705</v>
      </c>
      <c r="AO70" s="83" t="s">
        <v>2312</v>
      </c>
      <c r="AP70" s="79" t="b">
        <v>0</v>
      </c>
      <c r="AQ70" s="79" t="b">
        <v>0</v>
      </c>
      <c r="AR70" s="79" t="b">
        <v>0</v>
      </c>
      <c r="AS70" s="79"/>
      <c r="AT70" s="79">
        <v>78</v>
      </c>
      <c r="AU70" s="83" t="s">
        <v>2427</v>
      </c>
      <c r="AV70" s="79" t="b">
        <v>0</v>
      </c>
      <c r="AW70" s="79" t="s">
        <v>2546</v>
      </c>
      <c r="AX70" s="83" t="s">
        <v>2614</v>
      </c>
      <c r="AY70" s="79" t="s">
        <v>65</v>
      </c>
      <c r="AZ70" s="79"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5" t="s">
        <v>389</v>
      </c>
      <c r="B71" s="66"/>
      <c r="C71" s="66"/>
      <c r="D71" s="67">
        <v>100</v>
      </c>
      <c r="E71" s="69"/>
      <c r="F71" s="103" t="s">
        <v>2473</v>
      </c>
      <c r="G71" s="66"/>
      <c r="H71" s="70" t="s">
        <v>389</v>
      </c>
      <c r="I71" s="71"/>
      <c r="J71" s="71" t="s">
        <v>159</v>
      </c>
      <c r="K71" s="70" t="s">
        <v>2805</v>
      </c>
      <c r="L71" s="74">
        <v>1</v>
      </c>
      <c r="M71" s="75">
        <v>1083.654296875</v>
      </c>
      <c r="N71" s="75">
        <v>8551.259765625</v>
      </c>
      <c r="O71" s="76"/>
      <c r="P71" s="77"/>
      <c r="Q71" s="77"/>
      <c r="R71" s="89"/>
      <c r="S71" s="48">
        <v>1</v>
      </c>
      <c r="T71" s="48">
        <v>0</v>
      </c>
      <c r="U71" s="49">
        <v>0</v>
      </c>
      <c r="V71" s="49">
        <v>0.013699</v>
      </c>
      <c r="W71" s="49">
        <v>0</v>
      </c>
      <c r="X71" s="49">
        <v>0.552957</v>
      </c>
      <c r="Y71" s="49">
        <v>0</v>
      </c>
      <c r="Z71" s="49">
        <v>0</v>
      </c>
      <c r="AA71" s="72">
        <v>71</v>
      </c>
      <c r="AB71" s="72"/>
      <c r="AC71" s="73"/>
      <c r="AD71" s="79" t="s">
        <v>1734</v>
      </c>
      <c r="AE71" s="79">
        <v>2631</v>
      </c>
      <c r="AF71" s="79">
        <v>2467</v>
      </c>
      <c r="AG71" s="79">
        <v>79701</v>
      </c>
      <c r="AH71" s="79">
        <v>111196</v>
      </c>
      <c r="AI71" s="79"/>
      <c r="AJ71" s="79" t="s">
        <v>1912</v>
      </c>
      <c r="AK71" s="79" t="s">
        <v>2070</v>
      </c>
      <c r="AL71" s="79"/>
      <c r="AM71" s="79"/>
      <c r="AN71" s="81">
        <v>43203.876122685186</v>
      </c>
      <c r="AO71" s="83" t="s">
        <v>2313</v>
      </c>
      <c r="AP71" s="79" t="b">
        <v>1</v>
      </c>
      <c r="AQ71" s="79" t="b">
        <v>0</v>
      </c>
      <c r="AR71" s="79" t="b">
        <v>0</v>
      </c>
      <c r="AS71" s="79"/>
      <c r="AT71" s="79">
        <v>2</v>
      </c>
      <c r="AU71" s="79"/>
      <c r="AV71" s="79" t="b">
        <v>0</v>
      </c>
      <c r="AW71" s="79" t="s">
        <v>2546</v>
      </c>
      <c r="AX71" s="83" t="s">
        <v>2615</v>
      </c>
      <c r="AY71" s="79" t="s">
        <v>65</v>
      </c>
      <c r="AZ71" s="79"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5" t="s">
        <v>390</v>
      </c>
      <c r="B72" s="66"/>
      <c r="C72" s="66"/>
      <c r="D72" s="67">
        <v>100</v>
      </c>
      <c r="E72" s="69"/>
      <c r="F72" s="103" t="s">
        <v>2474</v>
      </c>
      <c r="G72" s="66"/>
      <c r="H72" s="70" t="s">
        <v>390</v>
      </c>
      <c r="I72" s="71"/>
      <c r="J72" s="71" t="s">
        <v>159</v>
      </c>
      <c r="K72" s="70" t="s">
        <v>2806</v>
      </c>
      <c r="L72" s="74">
        <v>1</v>
      </c>
      <c r="M72" s="75">
        <v>438.2931823730469</v>
      </c>
      <c r="N72" s="75">
        <v>5813.53076171875</v>
      </c>
      <c r="O72" s="76"/>
      <c r="P72" s="77"/>
      <c r="Q72" s="77"/>
      <c r="R72" s="89"/>
      <c r="S72" s="48">
        <v>1</v>
      </c>
      <c r="T72" s="48">
        <v>0</v>
      </c>
      <c r="U72" s="49">
        <v>0</v>
      </c>
      <c r="V72" s="49">
        <v>0.013699</v>
      </c>
      <c r="W72" s="49">
        <v>0</v>
      </c>
      <c r="X72" s="49">
        <v>0.552957</v>
      </c>
      <c r="Y72" s="49">
        <v>0</v>
      </c>
      <c r="Z72" s="49">
        <v>0</v>
      </c>
      <c r="AA72" s="72">
        <v>72</v>
      </c>
      <c r="AB72" s="72"/>
      <c r="AC72" s="73"/>
      <c r="AD72" s="79" t="s">
        <v>1735</v>
      </c>
      <c r="AE72" s="79">
        <v>3702</v>
      </c>
      <c r="AF72" s="79">
        <v>3288</v>
      </c>
      <c r="AG72" s="79">
        <v>13386</v>
      </c>
      <c r="AH72" s="79">
        <v>88461</v>
      </c>
      <c r="AI72" s="79"/>
      <c r="AJ72" s="79" t="s">
        <v>1913</v>
      </c>
      <c r="AK72" s="79"/>
      <c r="AL72" s="79"/>
      <c r="AM72" s="79"/>
      <c r="AN72" s="81">
        <v>43454.72399305556</v>
      </c>
      <c r="AO72" s="83" t="s">
        <v>2314</v>
      </c>
      <c r="AP72" s="79" t="b">
        <v>1</v>
      </c>
      <c r="AQ72" s="79" t="b">
        <v>0</v>
      </c>
      <c r="AR72" s="79" t="b">
        <v>0</v>
      </c>
      <c r="AS72" s="79"/>
      <c r="AT72" s="79">
        <v>0</v>
      </c>
      <c r="AU72" s="79"/>
      <c r="AV72" s="79" t="b">
        <v>0</v>
      </c>
      <c r="AW72" s="79" t="s">
        <v>2546</v>
      </c>
      <c r="AX72" s="83" t="s">
        <v>2616</v>
      </c>
      <c r="AY72" s="79" t="s">
        <v>65</v>
      </c>
      <c r="AZ72" s="79"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5" t="s">
        <v>391</v>
      </c>
      <c r="B73" s="66"/>
      <c r="C73" s="66"/>
      <c r="D73" s="67">
        <v>100</v>
      </c>
      <c r="E73" s="69"/>
      <c r="F73" s="103" t="s">
        <v>2475</v>
      </c>
      <c r="G73" s="66"/>
      <c r="H73" s="70" t="s">
        <v>391</v>
      </c>
      <c r="I73" s="71"/>
      <c r="J73" s="71" t="s">
        <v>159</v>
      </c>
      <c r="K73" s="70" t="s">
        <v>2807</v>
      </c>
      <c r="L73" s="74">
        <v>1</v>
      </c>
      <c r="M73" s="75">
        <v>255.3932647705078</v>
      </c>
      <c r="N73" s="75">
        <v>6457.84326171875</v>
      </c>
      <c r="O73" s="76"/>
      <c r="P73" s="77"/>
      <c r="Q73" s="77"/>
      <c r="R73" s="89"/>
      <c r="S73" s="48">
        <v>1</v>
      </c>
      <c r="T73" s="48">
        <v>0</v>
      </c>
      <c r="U73" s="49">
        <v>0</v>
      </c>
      <c r="V73" s="49">
        <v>0.013699</v>
      </c>
      <c r="W73" s="49">
        <v>0</v>
      </c>
      <c r="X73" s="49">
        <v>0.552957</v>
      </c>
      <c r="Y73" s="49">
        <v>0</v>
      </c>
      <c r="Z73" s="49">
        <v>0</v>
      </c>
      <c r="AA73" s="72">
        <v>73</v>
      </c>
      <c r="AB73" s="72"/>
      <c r="AC73" s="73"/>
      <c r="AD73" s="79" t="s">
        <v>1736</v>
      </c>
      <c r="AE73" s="79">
        <v>292</v>
      </c>
      <c r="AF73" s="79">
        <v>128</v>
      </c>
      <c r="AG73" s="79">
        <v>7272</v>
      </c>
      <c r="AH73" s="79">
        <v>4544</v>
      </c>
      <c r="AI73" s="79"/>
      <c r="AJ73" s="79" t="s">
        <v>1914</v>
      </c>
      <c r="AK73" s="79" t="s">
        <v>2071</v>
      </c>
      <c r="AL73" s="79"/>
      <c r="AM73" s="79"/>
      <c r="AN73" s="81">
        <v>43170.16200231481</v>
      </c>
      <c r="AO73" s="83" t="s">
        <v>2315</v>
      </c>
      <c r="AP73" s="79" t="b">
        <v>0</v>
      </c>
      <c r="AQ73" s="79" t="b">
        <v>0</v>
      </c>
      <c r="AR73" s="79" t="b">
        <v>0</v>
      </c>
      <c r="AS73" s="79"/>
      <c r="AT73" s="79">
        <v>0</v>
      </c>
      <c r="AU73" s="83" t="s">
        <v>2420</v>
      </c>
      <c r="AV73" s="79" t="b">
        <v>0</v>
      </c>
      <c r="AW73" s="79" t="s">
        <v>2546</v>
      </c>
      <c r="AX73" s="83" t="s">
        <v>2617</v>
      </c>
      <c r="AY73" s="79" t="s">
        <v>65</v>
      </c>
      <c r="AZ73" s="79"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5" t="s">
        <v>392</v>
      </c>
      <c r="B74" s="66"/>
      <c r="C74" s="66"/>
      <c r="D74" s="67">
        <v>100</v>
      </c>
      <c r="E74" s="69"/>
      <c r="F74" s="103" t="s">
        <v>2476</v>
      </c>
      <c r="G74" s="66"/>
      <c r="H74" s="70" t="s">
        <v>392</v>
      </c>
      <c r="I74" s="71"/>
      <c r="J74" s="71" t="s">
        <v>159</v>
      </c>
      <c r="K74" s="70" t="s">
        <v>2808</v>
      </c>
      <c r="L74" s="74">
        <v>1</v>
      </c>
      <c r="M74" s="75">
        <v>3438.5478515625</v>
      </c>
      <c r="N74" s="75">
        <v>7863.138671875</v>
      </c>
      <c r="O74" s="76"/>
      <c r="P74" s="77"/>
      <c r="Q74" s="77"/>
      <c r="R74" s="89"/>
      <c r="S74" s="48">
        <v>1</v>
      </c>
      <c r="T74" s="48">
        <v>0</v>
      </c>
      <c r="U74" s="49">
        <v>0</v>
      </c>
      <c r="V74" s="49">
        <v>0.013699</v>
      </c>
      <c r="W74" s="49">
        <v>0</v>
      </c>
      <c r="X74" s="49">
        <v>0.552957</v>
      </c>
      <c r="Y74" s="49">
        <v>0</v>
      </c>
      <c r="Z74" s="49">
        <v>0</v>
      </c>
      <c r="AA74" s="72">
        <v>74</v>
      </c>
      <c r="AB74" s="72"/>
      <c r="AC74" s="73"/>
      <c r="AD74" s="79" t="s">
        <v>1737</v>
      </c>
      <c r="AE74" s="79">
        <v>5763</v>
      </c>
      <c r="AF74" s="79">
        <v>5660</v>
      </c>
      <c r="AG74" s="79">
        <v>56006</v>
      </c>
      <c r="AH74" s="79">
        <v>24704</v>
      </c>
      <c r="AI74" s="79"/>
      <c r="AJ74" s="79" t="s">
        <v>1915</v>
      </c>
      <c r="AK74" s="79"/>
      <c r="AL74" s="79"/>
      <c r="AM74" s="79"/>
      <c r="AN74" s="81">
        <v>42544.67922453704</v>
      </c>
      <c r="AO74" s="83" t="s">
        <v>2316</v>
      </c>
      <c r="AP74" s="79" t="b">
        <v>1</v>
      </c>
      <c r="AQ74" s="79" t="b">
        <v>0</v>
      </c>
      <c r="AR74" s="79" t="b">
        <v>0</v>
      </c>
      <c r="AS74" s="79"/>
      <c r="AT74" s="79">
        <v>23</v>
      </c>
      <c r="AU74" s="79"/>
      <c r="AV74" s="79" t="b">
        <v>0</v>
      </c>
      <c r="AW74" s="79" t="s">
        <v>2546</v>
      </c>
      <c r="AX74" s="83" t="s">
        <v>2618</v>
      </c>
      <c r="AY74" s="79" t="s">
        <v>65</v>
      </c>
      <c r="AZ74" s="79"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393</v>
      </c>
      <c r="B75" s="66"/>
      <c r="C75" s="66"/>
      <c r="D75" s="67">
        <v>100</v>
      </c>
      <c r="E75" s="69"/>
      <c r="F75" s="103" t="s">
        <v>2477</v>
      </c>
      <c r="G75" s="66"/>
      <c r="H75" s="70" t="s">
        <v>393</v>
      </c>
      <c r="I75" s="71"/>
      <c r="J75" s="71" t="s">
        <v>159</v>
      </c>
      <c r="K75" s="70" t="s">
        <v>2809</v>
      </c>
      <c r="L75" s="74">
        <v>1</v>
      </c>
      <c r="M75" s="75">
        <v>3014.58740234375</v>
      </c>
      <c r="N75" s="75">
        <v>7043.1064453125</v>
      </c>
      <c r="O75" s="76"/>
      <c r="P75" s="77"/>
      <c r="Q75" s="77"/>
      <c r="R75" s="89"/>
      <c r="S75" s="48">
        <v>1</v>
      </c>
      <c r="T75" s="48">
        <v>0</v>
      </c>
      <c r="U75" s="49">
        <v>0</v>
      </c>
      <c r="V75" s="49">
        <v>0.013699</v>
      </c>
      <c r="W75" s="49">
        <v>0</v>
      </c>
      <c r="X75" s="49">
        <v>0.552957</v>
      </c>
      <c r="Y75" s="49">
        <v>0</v>
      </c>
      <c r="Z75" s="49">
        <v>0</v>
      </c>
      <c r="AA75" s="72">
        <v>75</v>
      </c>
      <c r="AB75" s="72"/>
      <c r="AC75" s="73"/>
      <c r="AD75" s="79" t="s">
        <v>1738</v>
      </c>
      <c r="AE75" s="79">
        <v>4918</v>
      </c>
      <c r="AF75" s="79">
        <v>3832</v>
      </c>
      <c r="AG75" s="79">
        <v>21866</v>
      </c>
      <c r="AH75" s="79">
        <v>48480</v>
      </c>
      <c r="AI75" s="79"/>
      <c r="AJ75" s="79" t="s">
        <v>1916</v>
      </c>
      <c r="AK75" s="79" t="s">
        <v>2072</v>
      </c>
      <c r="AL75" s="79"/>
      <c r="AM75" s="79"/>
      <c r="AN75" s="81">
        <v>43370.490069444444</v>
      </c>
      <c r="AO75" s="83" t="s">
        <v>2317</v>
      </c>
      <c r="AP75" s="79" t="b">
        <v>1</v>
      </c>
      <c r="AQ75" s="79" t="b">
        <v>0</v>
      </c>
      <c r="AR75" s="79" t="b">
        <v>0</v>
      </c>
      <c r="AS75" s="79"/>
      <c r="AT75" s="79">
        <v>9</v>
      </c>
      <c r="AU75" s="79"/>
      <c r="AV75" s="79" t="b">
        <v>0</v>
      </c>
      <c r="AW75" s="79" t="s">
        <v>2546</v>
      </c>
      <c r="AX75" s="83" t="s">
        <v>2619</v>
      </c>
      <c r="AY75" s="79" t="s">
        <v>65</v>
      </c>
      <c r="AZ75" s="79"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5" t="s">
        <v>394</v>
      </c>
      <c r="B76" s="66"/>
      <c r="C76" s="66"/>
      <c r="D76" s="67">
        <v>100</v>
      </c>
      <c r="E76" s="69"/>
      <c r="F76" s="103" t="s">
        <v>2478</v>
      </c>
      <c r="G76" s="66"/>
      <c r="H76" s="70" t="s">
        <v>394</v>
      </c>
      <c r="I76" s="71"/>
      <c r="J76" s="71" t="s">
        <v>159</v>
      </c>
      <c r="K76" s="70" t="s">
        <v>2810</v>
      </c>
      <c r="L76" s="74">
        <v>1</v>
      </c>
      <c r="M76" s="75">
        <v>3334.2021484375</v>
      </c>
      <c r="N76" s="75">
        <v>5887.59765625</v>
      </c>
      <c r="O76" s="76"/>
      <c r="P76" s="77"/>
      <c r="Q76" s="77"/>
      <c r="R76" s="89"/>
      <c r="S76" s="48">
        <v>1</v>
      </c>
      <c r="T76" s="48">
        <v>0</v>
      </c>
      <c r="U76" s="49">
        <v>0</v>
      </c>
      <c r="V76" s="49">
        <v>0.013699</v>
      </c>
      <c r="W76" s="49">
        <v>0</v>
      </c>
      <c r="X76" s="49">
        <v>0.552957</v>
      </c>
      <c r="Y76" s="49">
        <v>0</v>
      </c>
      <c r="Z76" s="49">
        <v>0</v>
      </c>
      <c r="AA76" s="72">
        <v>76</v>
      </c>
      <c r="AB76" s="72"/>
      <c r="AC76" s="73"/>
      <c r="AD76" s="79" t="s">
        <v>394</v>
      </c>
      <c r="AE76" s="79">
        <v>1401</v>
      </c>
      <c r="AF76" s="79">
        <v>1129</v>
      </c>
      <c r="AG76" s="79">
        <v>14476</v>
      </c>
      <c r="AH76" s="79">
        <v>3254</v>
      </c>
      <c r="AI76" s="79"/>
      <c r="AJ76" s="79" t="s">
        <v>1917</v>
      </c>
      <c r="AK76" s="79" t="s">
        <v>2073</v>
      </c>
      <c r="AL76" s="79"/>
      <c r="AM76" s="79"/>
      <c r="AN76" s="81">
        <v>39528.89739583333</v>
      </c>
      <c r="AO76" s="83" t="s">
        <v>2318</v>
      </c>
      <c r="AP76" s="79" t="b">
        <v>1</v>
      </c>
      <c r="AQ76" s="79" t="b">
        <v>0</v>
      </c>
      <c r="AR76" s="79" t="b">
        <v>0</v>
      </c>
      <c r="AS76" s="79"/>
      <c r="AT76" s="79">
        <v>13</v>
      </c>
      <c r="AU76" s="83" t="s">
        <v>2420</v>
      </c>
      <c r="AV76" s="79" t="b">
        <v>0</v>
      </c>
      <c r="AW76" s="79" t="s">
        <v>2546</v>
      </c>
      <c r="AX76" s="83" t="s">
        <v>2620</v>
      </c>
      <c r="AY76" s="79" t="s">
        <v>65</v>
      </c>
      <c r="AZ76" s="79"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5" t="s">
        <v>395</v>
      </c>
      <c r="B77" s="66"/>
      <c r="C77" s="66"/>
      <c r="D77" s="67">
        <v>100</v>
      </c>
      <c r="E77" s="69"/>
      <c r="F77" s="103" t="s">
        <v>2479</v>
      </c>
      <c r="G77" s="66"/>
      <c r="H77" s="70" t="s">
        <v>395</v>
      </c>
      <c r="I77" s="71"/>
      <c r="J77" s="71" t="s">
        <v>159</v>
      </c>
      <c r="K77" s="70" t="s">
        <v>2811</v>
      </c>
      <c r="L77" s="74">
        <v>1</v>
      </c>
      <c r="M77" s="75">
        <v>2237.856689453125</v>
      </c>
      <c r="N77" s="75">
        <v>4692.1796875</v>
      </c>
      <c r="O77" s="76"/>
      <c r="P77" s="77"/>
      <c r="Q77" s="77"/>
      <c r="R77" s="89"/>
      <c r="S77" s="48">
        <v>1</v>
      </c>
      <c r="T77" s="48">
        <v>0</v>
      </c>
      <c r="U77" s="49">
        <v>0</v>
      </c>
      <c r="V77" s="49">
        <v>0.013699</v>
      </c>
      <c r="W77" s="49">
        <v>0</v>
      </c>
      <c r="X77" s="49">
        <v>0.552957</v>
      </c>
      <c r="Y77" s="49">
        <v>0</v>
      </c>
      <c r="Z77" s="49">
        <v>0</v>
      </c>
      <c r="AA77" s="72">
        <v>77</v>
      </c>
      <c r="AB77" s="72"/>
      <c r="AC77" s="73"/>
      <c r="AD77" s="79" t="s">
        <v>1739</v>
      </c>
      <c r="AE77" s="79">
        <v>19531</v>
      </c>
      <c r="AF77" s="79">
        <v>18080</v>
      </c>
      <c r="AG77" s="79">
        <v>56775</v>
      </c>
      <c r="AH77" s="79">
        <v>37461</v>
      </c>
      <c r="AI77" s="79"/>
      <c r="AJ77" s="79" t="s">
        <v>1918</v>
      </c>
      <c r="AK77" s="79" t="s">
        <v>1619</v>
      </c>
      <c r="AL77" s="79"/>
      <c r="AM77" s="79"/>
      <c r="AN77" s="81">
        <v>43031.211493055554</v>
      </c>
      <c r="AO77" s="83" t="s">
        <v>2319</v>
      </c>
      <c r="AP77" s="79" t="b">
        <v>1</v>
      </c>
      <c r="AQ77" s="79" t="b">
        <v>0</v>
      </c>
      <c r="AR77" s="79" t="b">
        <v>1</v>
      </c>
      <c r="AS77" s="79"/>
      <c r="AT77" s="79">
        <v>3</v>
      </c>
      <c r="AU77" s="79"/>
      <c r="AV77" s="79" t="b">
        <v>0</v>
      </c>
      <c r="AW77" s="79" t="s">
        <v>2546</v>
      </c>
      <c r="AX77" s="83" t="s">
        <v>2621</v>
      </c>
      <c r="AY77" s="79" t="s">
        <v>65</v>
      </c>
      <c r="AZ77" s="79"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396</v>
      </c>
      <c r="B78" s="66"/>
      <c r="C78" s="66"/>
      <c r="D78" s="67">
        <v>100</v>
      </c>
      <c r="E78" s="69"/>
      <c r="F78" s="103" t="s">
        <v>2480</v>
      </c>
      <c r="G78" s="66"/>
      <c r="H78" s="70" t="s">
        <v>396</v>
      </c>
      <c r="I78" s="71"/>
      <c r="J78" s="71" t="s">
        <v>159</v>
      </c>
      <c r="K78" s="70" t="s">
        <v>2812</v>
      </c>
      <c r="L78" s="74">
        <v>1</v>
      </c>
      <c r="M78" s="75">
        <v>2699.836669921875</v>
      </c>
      <c r="N78" s="75">
        <v>7815.57373046875</v>
      </c>
      <c r="O78" s="76"/>
      <c r="P78" s="77"/>
      <c r="Q78" s="77"/>
      <c r="R78" s="89"/>
      <c r="S78" s="48">
        <v>1</v>
      </c>
      <c r="T78" s="48">
        <v>0</v>
      </c>
      <c r="U78" s="49">
        <v>0</v>
      </c>
      <c r="V78" s="49">
        <v>0.013699</v>
      </c>
      <c r="W78" s="49">
        <v>0</v>
      </c>
      <c r="X78" s="49">
        <v>0.552957</v>
      </c>
      <c r="Y78" s="49">
        <v>0</v>
      </c>
      <c r="Z78" s="49">
        <v>0</v>
      </c>
      <c r="AA78" s="72">
        <v>78</v>
      </c>
      <c r="AB78" s="72"/>
      <c r="AC78" s="73"/>
      <c r="AD78" s="79" t="s">
        <v>1740</v>
      </c>
      <c r="AE78" s="79">
        <v>111</v>
      </c>
      <c r="AF78" s="79">
        <v>160</v>
      </c>
      <c r="AG78" s="79">
        <v>6456</v>
      </c>
      <c r="AH78" s="79">
        <v>2167</v>
      </c>
      <c r="AI78" s="79"/>
      <c r="AJ78" s="79" t="s">
        <v>1919</v>
      </c>
      <c r="AK78" s="79" t="s">
        <v>2074</v>
      </c>
      <c r="AL78" s="83" t="s">
        <v>2176</v>
      </c>
      <c r="AM78" s="79"/>
      <c r="AN78" s="81">
        <v>42972.91082175926</v>
      </c>
      <c r="AO78" s="83" t="s">
        <v>2320</v>
      </c>
      <c r="AP78" s="79" t="b">
        <v>1</v>
      </c>
      <c r="AQ78" s="79" t="b">
        <v>0</v>
      </c>
      <c r="AR78" s="79" t="b">
        <v>0</v>
      </c>
      <c r="AS78" s="79"/>
      <c r="AT78" s="79">
        <v>9</v>
      </c>
      <c r="AU78" s="79"/>
      <c r="AV78" s="79" t="b">
        <v>0</v>
      </c>
      <c r="AW78" s="79" t="s">
        <v>2546</v>
      </c>
      <c r="AX78" s="83" t="s">
        <v>2622</v>
      </c>
      <c r="AY78" s="79" t="s">
        <v>65</v>
      </c>
      <c r="AZ78" s="79"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397</v>
      </c>
      <c r="B79" s="66"/>
      <c r="C79" s="66"/>
      <c r="D79" s="67">
        <v>100</v>
      </c>
      <c r="E79" s="69"/>
      <c r="F79" s="103" t="s">
        <v>2481</v>
      </c>
      <c r="G79" s="66"/>
      <c r="H79" s="70" t="s">
        <v>397</v>
      </c>
      <c r="I79" s="71"/>
      <c r="J79" s="71" t="s">
        <v>159</v>
      </c>
      <c r="K79" s="70" t="s">
        <v>2813</v>
      </c>
      <c r="L79" s="74">
        <v>1</v>
      </c>
      <c r="M79" s="75">
        <v>2368.65380859375</v>
      </c>
      <c r="N79" s="75">
        <v>9527.16796875</v>
      </c>
      <c r="O79" s="76"/>
      <c r="P79" s="77"/>
      <c r="Q79" s="77"/>
      <c r="R79" s="89"/>
      <c r="S79" s="48">
        <v>1</v>
      </c>
      <c r="T79" s="48">
        <v>0</v>
      </c>
      <c r="U79" s="49">
        <v>0</v>
      </c>
      <c r="V79" s="49">
        <v>0.013699</v>
      </c>
      <c r="W79" s="49">
        <v>0</v>
      </c>
      <c r="X79" s="49">
        <v>0.552957</v>
      </c>
      <c r="Y79" s="49">
        <v>0</v>
      </c>
      <c r="Z79" s="49">
        <v>0</v>
      </c>
      <c r="AA79" s="72">
        <v>79</v>
      </c>
      <c r="AB79" s="72"/>
      <c r="AC79" s="73"/>
      <c r="AD79" s="79" t="s">
        <v>1741</v>
      </c>
      <c r="AE79" s="79">
        <v>3457</v>
      </c>
      <c r="AF79" s="79">
        <v>2444</v>
      </c>
      <c r="AG79" s="79">
        <v>34265</v>
      </c>
      <c r="AH79" s="79">
        <v>40066</v>
      </c>
      <c r="AI79" s="79"/>
      <c r="AJ79" s="79" t="s">
        <v>1920</v>
      </c>
      <c r="AK79" s="79" t="s">
        <v>2075</v>
      </c>
      <c r="AL79" s="79"/>
      <c r="AM79" s="79"/>
      <c r="AN79" s="81">
        <v>42313.645208333335</v>
      </c>
      <c r="AO79" s="83" t="s">
        <v>2321</v>
      </c>
      <c r="AP79" s="79" t="b">
        <v>1</v>
      </c>
      <c r="AQ79" s="79" t="b">
        <v>0</v>
      </c>
      <c r="AR79" s="79" t="b">
        <v>0</v>
      </c>
      <c r="AS79" s="79"/>
      <c r="AT79" s="79">
        <v>4</v>
      </c>
      <c r="AU79" s="83" t="s">
        <v>2420</v>
      </c>
      <c r="AV79" s="79" t="b">
        <v>0</v>
      </c>
      <c r="AW79" s="79" t="s">
        <v>2546</v>
      </c>
      <c r="AX79" s="83" t="s">
        <v>2623</v>
      </c>
      <c r="AY79" s="79" t="s">
        <v>65</v>
      </c>
      <c r="AZ79" s="79"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398</v>
      </c>
      <c r="B80" s="66"/>
      <c r="C80" s="66"/>
      <c r="D80" s="67">
        <v>100</v>
      </c>
      <c r="E80" s="69"/>
      <c r="F80" s="103" t="s">
        <v>2482</v>
      </c>
      <c r="G80" s="66"/>
      <c r="H80" s="70" t="s">
        <v>398</v>
      </c>
      <c r="I80" s="71"/>
      <c r="J80" s="71" t="s">
        <v>159</v>
      </c>
      <c r="K80" s="70" t="s">
        <v>2814</v>
      </c>
      <c r="L80" s="74">
        <v>1</v>
      </c>
      <c r="M80" s="75">
        <v>1383.34326171875</v>
      </c>
      <c r="N80" s="75">
        <v>4746.9794921875</v>
      </c>
      <c r="O80" s="76"/>
      <c r="P80" s="77"/>
      <c r="Q80" s="77"/>
      <c r="R80" s="89"/>
      <c r="S80" s="48">
        <v>1</v>
      </c>
      <c r="T80" s="48">
        <v>0</v>
      </c>
      <c r="U80" s="49">
        <v>0</v>
      </c>
      <c r="V80" s="49">
        <v>0.013699</v>
      </c>
      <c r="W80" s="49">
        <v>0</v>
      </c>
      <c r="X80" s="49">
        <v>0.552957</v>
      </c>
      <c r="Y80" s="49">
        <v>0</v>
      </c>
      <c r="Z80" s="49">
        <v>0</v>
      </c>
      <c r="AA80" s="72">
        <v>80</v>
      </c>
      <c r="AB80" s="72"/>
      <c r="AC80" s="73"/>
      <c r="AD80" s="79" t="s">
        <v>1742</v>
      </c>
      <c r="AE80" s="79">
        <v>6102</v>
      </c>
      <c r="AF80" s="79">
        <v>6586</v>
      </c>
      <c r="AG80" s="79">
        <v>51704</v>
      </c>
      <c r="AH80" s="79">
        <v>123418</v>
      </c>
      <c r="AI80" s="79"/>
      <c r="AJ80" s="79" t="s">
        <v>1921</v>
      </c>
      <c r="AK80" s="79" t="s">
        <v>2076</v>
      </c>
      <c r="AL80" s="79"/>
      <c r="AM80" s="79"/>
      <c r="AN80" s="81">
        <v>42335.8803587963</v>
      </c>
      <c r="AO80" s="83" t="s">
        <v>2322</v>
      </c>
      <c r="AP80" s="79" t="b">
        <v>1</v>
      </c>
      <c r="AQ80" s="79" t="b">
        <v>0</v>
      </c>
      <c r="AR80" s="79" t="b">
        <v>1</v>
      </c>
      <c r="AS80" s="79"/>
      <c r="AT80" s="79">
        <v>9</v>
      </c>
      <c r="AU80" s="83" t="s">
        <v>2420</v>
      </c>
      <c r="AV80" s="79" t="b">
        <v>0</v>
      </c>
      <c r="AW80" s="79" t="s">
        <v>2546</v>
      </c>
      <c r="AX80" s="83" t="s">
        <v>2624</v>
      </c>
      <c r="AY80" s="79" t="s">
        <v>65</v>
      </c>
      <c r="AZ80" s="79"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399</v>
      </c>
      <c r="B81" s="66"/>
      <c r="C81" s="66"/>
      <c r="D81" s="67">
        <v>100</v>
      </c>
      <c r="E81" s="69"/>
      <c r="F81" s="103" t="s">
        <v>2483</v>
      </c>
      <c r="G81" s="66"/>
      <c r="H81" s="70" t="s">
        <v>399</v>
      </c>
      <c r="I81" s="71"/>
      <c r="J81" s="71" t="s">
        <v>159</v>
      </c>
      <c r="K81" s="70" t="s">
        <v>2815</v>
      </c>
      <c r="L81" s="74">
        <v>1</v>
      </c>
      <c r="M81" s="75">
        <v>3306.6064453125</v>
      </c>
      <c r="N81" s="75">
        <v>8440.640625</v>
      </c>
      <c r="O81" s="76"/>
      <c r="P81" s="77"/>
      <c r="Q81" s="77"/>
      <c r="R81" s="89"/>
      <c r="S81" s="48">
        <v>1</v>
      </c>
      <c r="T81" s="48">
        <v>0</v>
      </c>
      <c r="U81" s="49">
        <v>0</v>
      </c>
      <c r="V81" s="49">
        <v>0.013699</v>
      </c>
      <c r="W81" s="49">
        <v>0</v>
      </c>
      <c r="X81" s="49">
        <v>0.552957</v>
      </c>
      <c r="Y81" s="49">
        <v>0</v>
      </c>
      <c r="Z81" s="49">
        <v>0</v>
      </c>
      <c r="AA81" s="72">
        <v>81</v>
      </c>
      <c r="AB81" s="72"/>
      <c r="AC81" s="73"/>
      <c r="AD81" s="79" t="s">
        <v>1743</v>
      </c>
      <c r="AE81" s="79">
        <v>6368</v>
      </c>
      <c r="AF81" s="79">
        <v>6441</v>
      </c>
      <c r="AG81" s="79">
        <v>25316</v>
      </c>
      <c r="AH81" s="79">
        <v>52383</v>
      </c>
      <c r="AI81" s="79"/>
      <c r="AJ81" s="79" t="s">
        <v>1922</v>
      </c>
      <c r="AK81" s="79" t="s">
        <v>2077</v>
      </c>
      <c r="AL81" s="79"/>
      <c r="AM81" s="79"/>
      <c r="AN81" s="81">
        <v>41031.99017361111</v>
      </c>
      <c r="AO81" s="83" t="s">
        <v>2323</v>
      </c>
      <c r="AP81" s="79" t="b">
        <v>0</v>
      </c>
      <c r="AQ81" s="79" t="b">
        <v>0</v>
      </c>
      <c r="AR81" s="79" t="b">
        <v>1</v>
      </c>
      <c r="AS81" s="79"/>
      <c r="AT81" s="79">
        <v>46</v>
      </c>
      <c r="AU81" s="83" t="s">
        <v>2420</v>
      </c>
      <c r="AV81" s="79" t="b">
        <v>0</v>
      </c>
      <c r="AW81" s="79" t="s">
        <v>2546</v>
      </c>
      <c r="AX81" s="83" t="s">
        <v>2625</v>
      </c>
      <c r="AY81" s="79" t="s">
        <v>65</v>
      </c>
      <c r="AZ81" s="79"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400</v>
      </c>
      <c r="B82" s="66"/>
      <c r="C82" s="66"/>
      <c r="D82" s="67">
        <v>100</v>
      </c>
      <c r="E82" s="69"/>
      <c r="F82" s="103" t="s">
        <v>2484</v>
      </c>
      <c r="G82" s="66"/>
      <c r="H82" s="70" t="s">
        <v>400</v>
      </c>
      <c r="I82" s="71"/>
      <c r="J82" s="71" t="s">
        <v>159</v>
      </c>
      <c r="K82" s="70" t="s">
        <v>2816</v>
      </c>
      <c r="L82" s="74">
        <v>1</v>
      </c>
      <c r="M82" s="75">
        <v>1957.9342041015625</v>
      </c>
      <c r="N82" s="75">
        <v>9710.01171875</v>
      </c>
      <c r="O82" s="76"/>
      <c r="P82" s="77"/>
      <c r="Q82" s="77"/>
      <c r="R82" s="89"/>
      <c r="S82" s="48">
        <v>1</v>
      </c>
      <c r="T82" s="48">
        <v>0</v>
      </c>
      <c r="U82" s="49">
        <v>0</v>
      </c>
      <c r="V82" s="49">
        <v>0.013699</v>
      </c>
      <c r="W82" s="49">
        <v>0</v>
      </c>
      <c r="X82" s="49">
        <v>0.552957</v>
      </c>
      <c r="Y82" s="49">
        <v>0</v>
      </c>
      <c r="Z82" s="49">
        <v>0</v>
      </c>
      <c r="AA82" s="72">
        <v>82</v>
      </c>
      <c r="AB82" s="72"/>
      <c r="AC82" s="73"/>
      <c r="AD82" s="79" t="s">
        <v>1744</v>
      </c>
      <c r="AE82" s="79">
        <v>4787</v>
      </c>
      <c r="AF82" s="79">
        <v>3230</v>
      </c>
      <c r="AG82" s="79">
        <v>11117</v>
      </c>
      <c r="AH82" s="79">
        <v>11035</v>
      </c>
      <c r="AI82" s="79"/>
      <c r="AJ82" s="79" t="s">
        <v>1923</v>
      </c>
      <c r="AK82" s="79" t="s">
        <v>2078</v>
      </c>
      <c r="AL82" s="83" t="s">
        <v>2177</v>
      </c>
      <c r="AM82" s="79"/>
      <c r="AN82" s="81">
        <v>40042.081967592596</v>
      </c>
      <c r="AO82" s="79"/>
      <c r="AP82" s="79" t="b">
        <v>1</v>
      </c>
      <c r="AQ82" s="79" t="b">
        <v>0</v>
      </c>
      <c r="AR82" s="79" t="b">
        <v>0</v>
      </c>
      <c r="AS82" s="79"/>
      <c r="AT82" s="79">
        <v>15</v>
      </c>
      <c r="AU82" s="83" t="s">
        <v>2420</v>
      </c>
      <c r="AV82" s="79" t="b">
        <v>0</v>
      </c>
      <c r="AW82" s="79" t="s">
        <v>2546</v>
      </c>
      <c r="AX82" s="83" t="s">
        <v>2626</v>
      </c>
      <c r="AY82" s="79" t="s">
        <v>65</v>
      </c>
      <c r="AZ82" s="79"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277</v>
      </c>
      <c r="B83" s="66"/>
      <c r="C83" s="66"/>
      <c r="D83" s="67">
        <v>100.67567567567568</v>
      </c>
      <c r="E83" s="69"/>
      <c r="F83" s="103" t="s">
        <v>887</v>
      </c>
      <c r="G83" s="66"/>
      <c r="H83" s="70" t="s">
        <v>277</v>
      </c>
      <c r="I83" s="71"/>
      <c r="J83" s="71" t="s">
        <v>159</v>
      </c>
      <c r="K83" s="70" t="s">
        <v>2817</v>
      </c>
      <c r="L83" s="74">
        <v>8.506006006006006</v>
      </c>
      <c r="M83" s="75">
        <v>5700.140625</v>
      </c>
      <c r="N83" s="75">
        <v>4220.90771484375</v>
      </c>
      <c r="O83" s="76"/>
      <c r="P83" s="77"/>
      <c r="Q83" s="77"/>
      <c r="R83" s="89"/>
      <c r="S83" s="48">
        <v>1</v>
      </c>
      <c r="T83" s="48">
        <v>2</v>
      </c>
      <c r="U83" s="49">
        <v>1</v>
      </c>
      <c r="V83" s="49">
        <v>0.333333</v>
      </c>
      <c r="W83" s="49">
        <v>0</v>
      </c>
      <c r="X83" s="49">
        <v>1.180848</v>
      </c>
      <c r="Y83" s="49">
        <v>0.3333333333333333</v>
      </c>
      <c r="Z83" s="49">
        <v>0</v>
      </c>
      <c r="AA83" s="72">
        <v>83</v>
      </c>
      <c r="AB83" s="72"/>
      <c r="AC83" s="73"/>
      <c r="AD83" s="79" t="s">
        <v>1745</v>
      </c>
      <c r="AE83" s="79">
        <v>1177</v>
      </c>
      <c r="AF83" s="79">
        <v>16316</v>
      </c>
      <c r="AG83" s="79">
        <v>6505</v>
      </c>
      <c r="AH83" s="79">
        <v>4410</v>
      </c>
      <c r="AI83" s="79"/>
      <c r="AJ83" s="79" t="s">
        <v>1924</v>
      </c>
      <c r="AK83" s="79" t="s">
        <v>2079</v>
      </c>
      <c r="AL83" s="83" t="s">
        <v>2178</v>
      </c>
      <c r="AM83" s="79"/>
      <c r="AN83" s="81">
        <v>39782.56928240741</v>
      </c>
      <c r="AO83" s="83" t="s">
        <v>2324</v>
      </c>
      <c r="AP83" s="79" t="b">
        <v>0</v>
      </c>
      <c r="AQ83" s="79" t="b">
        <v>0</v>
      </c>
      <c r="AR83" s="79" t="b">
        <v>1</v>
      </c>
      <c r="AS83" s="79"/>
      <c r="AT83" s="79">
        <v>219</v>
      </c>
      <c r="AU83" s="83" t="s">
        <v>2421</v>
      </c>
      <c r="AV83" s="79" t="b">
        <v>1</v>
      </c>
      <c r="AW83" s="79" t="s">
        <v>2546</v>
      </c>
      <c r="AX83" s="83" t="s">
        <v>2627</v>
      </c>
      <c r="AY83" s="79" t="s">
        <v>66</v>
      </c>
      <c r="AZ83" s="79" t="str">
        <f>REPLACE(INDEX(GroupVertices[Group],MATCH(Vertices[[#This Row],[Vertex]],GroupVertices[Vertex],0)),1,1,"")</f>
        <v>13</v>
      </c>
      <c r="BA83" s="48">
        <v>0</v>
      </c>
      <c r="BB83" s="49">
        <v>0</v>
      </c>
      <c r="BC83" s="48">
        <v>0</v>
      </c>
      <c r="BD83" s="49">
        <v>0</v>
      </c>
      <c r="BE83" s="48">
        <v>0</v>
      </c>
      <c r="BF83" s="49">
        <v>0</v>
      </c>
      <c r="BG83" s="48">
        <v>15</v>
      </c>
      <c r="BH83" s="49">
        <v>100</v>
      </c>
      <c r="BI83" s="48">
        <v>15</v>
      </c>
      <c r="BJ83" s="48"/>
      <c r="BK83" s="48"/>
      <c r="BL83" s="48"/>
      <c r="BM83" s="48"/>
      <c r="BN83" s="48" t="s">
        <v>702</v>
      </c>
      <c r="BO83" s="48" t="s">
        <v>702</v>
      </c>
      <c r="BP83" s="124" t="s">
        <v>3959</v>
      </c>
      <c r="BQ83" s="124" t="s">
        <v>3959</v>
      </c>
      <c r="BR83" s="124" t="s">
        <v>3764</v>
      </c>
      <c r="BS83" s="124" t="s">
        <v>3764</v>
      </c>
      <c r="BT83" s="2"/>
      <c r="BU83" s="3"/>
      <c r="BV83" s="3"/>
      <c r="BW83" s="3"/>
      <c r="BX83" s="3"/>
    </row>
    <row r="84" spans="1:76" ht="15">
      <c r="A84" s="65" t="s">
        <v>401</v>
      </c>
      <c r="B84" s="66"/>
      <c r="C84" s="66"/>
      <c r="D84" s="67">
        <v>100</v>
      </c>
      <c r="E84" s="69"/>
      <c r="F84" s="103" t="s">
        <v>2485</v>
      </c>
      <c r="G84" s="66"/>
      <c r="H84" s="70" t="s">
        <v>401</v>
      </c>
      <c r="I84" s="71"/>
      <c r="J84" s="71" t="s">
        <v>159</v>
      </c>
      <c r="K84" s="70" t="s">
        <v>2818</v>
      </c>
      <c r="L84" s="74">
        <v>1</v>
      </c>
      <c r="M84" s="75">
        <v>5466.54443359375</v>
      </c>
      <c r="N84" s="75">
        <v>5404.083984375</v>
      </c>
      <c r="O84" s="76"/>
      <c r="P84" s="77"/>
      <c r="Q84" s="77"/>
      <c r="R84" s="89"/>
      <c r="S84" s="48">
        <v>2</v>
      </c>
      <c r="T84" s="48">
        <v>0</v>
      </c>
      <c r="U84" s="49">
        <v>0</v>
      </c>
      <c r="V84" s="49">
        <v>0.25</v>
      </c>
      <c r="W84" s="49">
        <v>0</v>
      </c>
      <c r="X84" s="49">
        <v>0.819147</v>
      </c>
      <c r="Y84" s="49">
        <v>0.5</v>
      </c>
      <c r="Z84" s="49">
        <v>0</v>
      </c>
      <c r="AA84" s="72">
        <v>84</v>
      </c>
      <c r="AB84" s="72"/>
      <c r="AC84" s="73"/>
      <c r="AD84" s="79" t="s">
        <v>1746</v>
      </c>
      <c r="AE84" s="79">
        <v>647</v>
      </c>
      <c r="AF84" s="79">
        <v>12337</v>
      </c>
      <c r="AG84" s="79">
        <v>2231</v>
      </c>
      <c r="AH84" s="79">
        <v>1555</v>
      </c>
      <c r="AI84" s="79"/>
      <c r="AJ84" s="79" t="s">
        <v>1925</v>
      </c>
      <c r="AK84" s="79" t="s">
        <v>1637</v>
      </c>
      <c r="AL84" s="83" t="s">
        <v>2179</v>
      </c>
      <c r="AM84" s="79"/>
      <c r="AN84" s="81">
        <v>41287.45185185185</v>
      </c>
      <c r="AO84" s="83" t="s">
        <v>2325</v>
      </c>
      <c r="AP84" s="79" t="b">
        <v>0</v>
      </c>
      <c r="AQ84" s="79" t="b">
        <v>0</v>
      </c>
      <c r="AR84" s="79" t="b">
        <v>1</v>
      </c>
      <c r="AS84" s="79"/>
      <c r="AT84" s="79">
        <v>67</v>
      </c>
      <c r="AU84" s="83" t="s">
        <v>2420</v>
      </c>
      <c r="AV84" s="79" t="b">
        <v>0</v>
      </c>
      <c r="AW84" s="79" t="s">
        <v>2546</v>
      </c>
      <c r="AX84" s="83" t="s">
        <v>2628</v>
      </c>
      <c r="AY84" s="79" t="s">
        <v>65</v>
      </c>
      <c r="AZ84" s="79" t="str">
        <f>REPLACE(INDEX(GroupVertices[Group],MATCH(Vertices[[#This Row],[Vertex]],GroupVertices[Vertex],0)),1,1,"")</f>
        <v>13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402</v>
      </c>
      <c r="B85" s="66"/>
      <c r="C85" s="66"/>
      <c r="D85" s="67">
        <v>100</v>
      </c>
      <c r="E85" s="69"/>
      <c r="F85" s="103" t="s">
        <v>2486</v>
      </c>
      <c r="G85" s="66"/>
      <c r="H85" s="70" t="s">
        <v>402</v>
      </c>
      <c r="I85" s="71"/>
      <c r="J85" s="71" t="s">
        <v>159</v>
      </c>
      <c r="K85" s="70" t="s">
        <v>2819</v>
      </c>
      <c r="L85" s="74">
        <v>1</v>
      </c>
      <c r="M85" s="75">
        <v>6368.7900390625</v>
      </c>
      <c r="N85" s="75">
        <v>3886.89453125</v>
      </c>
      <c r="O85" s="76"/>
      <c r="P85" s="77"/>
      <c r="Q85" s="77"/>
      <c r="R85" s="89"/>
      <c r="S85" s="48">
        <v>2</v>
      </c>
      <c r="T85" s="48">
        <v>0</v>
      </c>
      <c r="U85" s="49">
        <v>0</v>
      </c>
      <c r="V85" s="49">
        <v>0.25</v>
      </c>
      <c r="W85" s="49">
        <v>0</v>
      </c>
      <c r="X85" s="49">
        <v>0.819147</v>
      </c>
      <c r="Y85" s="49">
        <v>0.5</v>
      </c>
      <c r="Z85" s="49">
        <v>0</v>
      </c>
      <c r="AA85" s="72">
        <v>85</v>
      </c>
      <c r="AB85" s="72"/>
      <c r="AC85" s="73"/>
      <c r="AD85" s="79" t="s">
        <v>1747</v>
      </c>
      <c r="AE85" s="79">
        <v>3492</v>
      </c>
      <c r="AF85" s="79">
        <v>18495</v>
      </c>
      <c r="AG85" s="79">
        <v>38492</v>
      </c>
      <c r="AH85" s="79">
        <v>39173</v>
      </c>
      <c r="AI85" s="79"/>
      <c r="AJ85" s="79" t="s">
        <v>1926</v>
      </c>
      <c r="AK85" s="79" t="s">
        <v>2080</v>
      </c>
      <c r="AL85" s="83" t="s">
        <v>2180</v>
      </c>
      <c r="AM85" s="79"/>
      <c r="AN85" s="81">
        <v>39917.49120370371</v>
      </c>
      <c r="AO85" s="83" t="s">
        <v>2326</v>
      </c>
      <c r="AP85" s="79" t="b">
        <v>0</v>
      </c>
      <c r="AQ85" s="79" t="b">
        <v>0</v>
      </c>
      <c r="AR85" s="79" t="b">
        <v>1</v>
      </c>
      <c r="AS85" s="79"/>
      <c r="AT85" s="79">
        <v>264</v>
      </c>
      <c r="AU85" s="83" t="s">
        <v>2428</v>
      </c>
      <c r="AV85" s="79" t="b">
        <v>1</v>
      </c>
      <c r="AW85" s="79" t="s">
        <v>2546</v>
      </c>
      <c r="AX85" s="83" t="s">
        <v>2629</v>
      </c>
      <c r="AY85" s="79" t="s">
        <v>65</v>
      </c>
      <c r="AZ85" s="79" t="str">
        <f>REPLACE(INDEX(GroupVertices[Group],MATCH(Vertices[[#This Row],[Vertex]],GroupVertices[Vertex],0)),1,1,"")</f>
        <v>13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278</v>
      </c>
      <c r="B86" s="66"/>
      <c r="C86" s="66"/>
      <c r="D86" s="67">
        <v>100.67567567567568</v>
      </c>
      <c r="E86" s="69"/>
      <c r="F86" s="103" t="s">
        <v>888</v>
      </c>
      <c r="G86" s="66"/>
      <c r="H86" s="70" t="s">
        <v>278</v>
      </c>
      <c r="I86" s="71"/>
      <c r="J86" s="71" t="s">
        <v>159</v>
      </c>
      <c r="K86" s="70" t="s">
        <v>2820</v>
      </c>
      <c r="L86" s="74">
        <v>8.506006006006006</v>
      </c>
      <c r="M86" s="75">
        <v>6135.19384765625</v>
      </c>
      <c r="N86" s="75">
        <v>5070.0703125</v>
      </c>
      <c r="O86" s="76"/>
      <c r="P86" s="77"/>
      <c r="Q86" s="77"/>
      <c r="R86" s="89"/>
      <c r="S86" s="48">
        <v>0</v>
      </c>
      <c r="T86" s="48">
        <v>3</v>
      </c>
      <c r="U86" s="49">
        <v>1</v>
      </c>
      <c r="V86" s="49">
        <v>0.333333</v>
      </c>
      <c r="W86" s="49">
        <v>0</v>
      </c>
      <c r="X86" s="49">
        <v>1.180848</v>
      </c>
      <c r="Y86" s="49">
        <v>0.3333333333333333</v>
      </c>
      <c r="Z86" s="49">
        <v>0</v>
      </c>
      <c r="AA86" s="72">
        <v>86</v>
      </c>
      <c r="AB86" s="72"/>
      <c r="AC86" s="73"/>
      <c r="AD86" s="79" t="s">
        <v>1748</v>
      </c>
      <c r="AE86" s="79">
        <v>59</v>
      </c>
      <c r="AF86" s="79">
        <v>39</v>
      </c>
      <c r="AG86" s="79">
        <v>738</v>
      </c>
      <c r="AH86" s="79">
        <v>777</v>
      </c>
      <c r="AI86" s="79"/>
      <c r="AJ86" s="79"/>
      <c r="AK86" s="79"/>
      <c r="AL86" s="79"/>
      <c r="AM86" s="79"/>
      <c r="AN86" s="81">
        <v>42291.473495370374</v>
      </c>
      <c r="AO86" s="83" t="s">
        <v>2327</v>
      </c>
      <c r="AP86" s="79" t="b">
        <v>0</v>
      </c>
      <c r="AQ86" s="79" t="b">
        <v>0</v>
      </c>
      <c r="AR86" s="79" t="b">
        <v>0</v>
      </c>
      <c r="AS86" s="79"/>
      <c r="AT86" s="79">
        <v>11</v>
      </c>
      <c r="AU86" s="83" t="s">
        <v>2429</v>
      </c>
      <c r="AV86" s="79" t="b">
        <v>0</v>
      </c>
      <c r="AW86" s="79" t="s">
        <v>2546</v>
      </c>
      <c r="AX86" s="83" t="s">
        <v>2630</v>
      </c>
      <c r="AY86" s="79" t="s">
        <v>66</v>
      </c>
      <c r="AZ86" s="79" t="str">
        <f>REPLACE(INDEX(GroupVertices[Group],MATCH(Vertices[[#This Row],[Vertex]],GroupVertices[Vertex],0)),1,1,"")</f>
        <v>13</v>
      </c>
      <c r="BA86" s="48">
        <v>0</v>
      </c>
      <c r="BB86" s="49">
        <v>0</v>
      </c>
      <c r="BC86" s="48">
        <v>0</v>
      </c>
      <c r="BD86" s="49">
        <v>0</v>
      </c>
      <c r="BE86" s="48">
        <v>0</v>
      </c>
      <c r="BF86" s="49">
        <v>0</v>
      </c>
      <c r="BG86" s="48">
        <v>15</v>
      </c>
      <c r="BH86" s="49">
        <v>100</v>
      </c>
      <c r="BI86" s="48">
        <v>15</v>
      </c>
      <c r="BJ86" s="48"/>
      <c r="BK86" s="48"/>
      <c r="BL86" s="48"/>
      <c r="BM86" s="48"/>
      <c r="BN86" s="48" t="s">
        <v>702</v>
      </c>
      <c r="BO86" s="48" t="s">
        <v>702</v>
      </c>
      <c r="BP86" s="124" t="s">
        <v>3959</v>
      </c>
      <c r="BQ86" s="124" t="s">
        <v>3959</v>
      </c>
      <c r="BR86" s="124" t="s">
        <v>3764</v>
      </c>
      <c r="BS86" s="124" t="s">
        <v>3764</v>
      </c>
      <c r="BT86" s="2"/>
      <c r="BU86" s="3"/>
      <c r="BV86" s="3"/>
      <c r="BW86" s="3"/>
      <c r="BX86" s="3"/>
    </row>
    <row r="87" spans="1:76" ht="15">
      <c r="A87" s="65" t="s">
        <v>279</v>
      </c>
      <c r="B87" s="66"/>
      <c r="C87" s="66"/>
      <c r="D87" s="67">
        <v>100</v>
      </c>
      <c r="E87" s="69"/>
      <c r="F87" s="103" t="s">
        <v>2487</v>
      </c>
      <c r="G87" s="66"/>
      <c r="H87" s="70" t="s">
        <v>279</v>
      </c>
      <c r="I87" s="71"/>
      <c r="J87" s="71" t="s">
        <v>159</v>
      </c>
      <c r="K87" s="70" t="s">
        <v>2821</v>
      </c>
      <c r="L87" s="74">
        <v>1</v>
      </c>
      <c r="M87" s="75">
        <v>3277.273193359375</v>
      </c>
      <c r="N87" s="75">
        <v>1986.7955322265625</v>
      </c>
      <c r="O87" s="76"/>
      <c r="P87" s="77"/>
      <c r="Q87" s="77"/>
      <c r="R87" s="89"/>
      <c r="S87" s="48">
        <v>1</v>
      </c>
      <c r="T87" s="48">
        <v>1</v>
      </c>
      <c r="U87" s="49">
        <v>0</v>
      </c>
      <c r="V87" s="49">
        <v>0</v>
      </c>
      <c r="W87" s="49">
        <v>0</v>
      </c>
      <c r="X87" s="49">
        <v>0.999997</v>
      </c>
      <c r="Y87" s="49">
        <v>0</v>
      </c>
      <c r="Z87" s="49" t="s">
        <v>3519</v>
      </c>
      <c r="AA87" s="72">
        <v>87</v>
      </c>
      <c r="AB87" s="72"/>
      <c r="AC87" s="73"/>
      <c r="AD87" s="79" t="s">
        <v>1749</v>
      </c>
      <c r="AE87" s="79">
        <v>2782</v>
      </c>
      <c r="AF87" s="79">
        <v>367</v>
      </c>
      <c r="AG87" s="79">
        <v>761</v>
      </c>
      <c r="AH87" s="79">
        <v>188</v>
      </c>
      <c r="AI87" s="79"/>
      <c r="AJ87" s="79" t="s">
        <v>1927</v>
      </c>
      <c r="AK87" s="79" t="s">
        <v>2081</v>
      </c>
      <c r="AL87" s="83" t="s">
        <v>2181</v>
      </c>
      <c r="AM87" s="79"/>
      <c r="AN87" s="81">
        <v>40449.408425925925</v>
      </c>
      <c r="AO87" s="83" t="s">
        <v>2328</v>
      </c>
      <c r="AP87" s="79" t="b">
        <v>1</v>
      </c>
      <c r="AQ87" s="79" t="b">
        <v>0</v>
      </c>
      <c r="AR87" s="79" t="b">
        <v>0</v>
      </c>
      <c r="AS87" s="79"/>
      <c r="AT87" s="79">
        <v>2</v>
      </c>
      <c r="AU87" s="83" t="s">
        <v>2420</v>
      </c>
      <c r="AV87" s="79" t="b">
        <v>0</v>
      </c>
      <c r="AW87" s="79" t="s">
        <v>2546</v>
      </c>
      <c r="AX87" s="83" t="s">
        <v>2631</v>
      </c>
      <c r="AY87" s="79" t="s">
        <v>66</v>
      </c>
      <c r="AZ87" s="79" t="str">
        <f>REPLACE(INDEX(GroupVertices[Group],MATCH(Vertices[[#This Row],[Vertex]],GroupVertices[Vertex],0)),1,1,"")</f>
        <v>2</v>
      </c>
      <c r="BA87" s="48">
        <v>2</v>
      </c>
      <c r="BB87" s="49">
        <v>3.3333333333333335</v>
      </c>
      <c r="BC87" s="48">
        <v>0</v>
      </c>
      <c r="BD87" s="49">
        <v>0</v>
      </c>
      <c r="BE87" s="48">
        <v>0</v>
      </c>
      <c r="BF87" s="49">
        <v>0</v>
      </c>
      <c r="BG87" s="48">
        <v>58</v>
      </c>
      <c r="BH87" s="49">
        <v>96.66666666666667</v>
      </c>
      <c r="BI87" s="48">
        <v>60</v>
      </c>
      <c r="BJ87" s="48" t="s">
        <v>3858</v>
      </c>
      <c r="BK87" s="48" t="s">
        <v>3858</v>
      </c>
      <c r="BL87" s="48" t="s">
        <v>647</v>
      </c>
      <c r="BM87" s="48" t="s">
        <v>647</v>
      </c>
      <c r="BN87" s="48" t="s">
        <v>3895</v>
      </c>
      <c r="BO87" s="48" t="s">
        <v>3920</v>
      </c>
      <c r="BP87" s="124" t="s">
        <v>3960</v>
      </c>
      <c r="BQ87" s="124" t="s">
        <v>4019</v>
      </c>
      <c r="BR87" s="124" t="s">
        <v>4056</v>
      </c>
      <c r="BS87" s="124" t="s">
        <v>4056</v>
      </c>
      <c r="BT87" s="2"/>
      <c r="BU87" s="3"/>
      <c r="BV87" s="3"/>
      <c r="BW87" s="3"/>
      <c r="BX87" s="3"/>
    </row>
    <row r="88" spans="1:76" ht="15">
      <c r="A88" s="65" t="s">
        <v>280</v>
      </c>
      <c r="B88" s="66"/>
      <c r="C88" s="66"/>
      <c r="D88" s="67">
        <v>100</v>
      </c>
      <c r="E88" s="69"/>
      <c r="F88" s="103" t="s">
        <v>889</v>
      </c>
      <c r="G88" s="66"/>
      <c r="H88" s="70" t="s">
        <v>280</v>
      </c>
      <c r="I88" s="71"/>
      <c r="J88" s="71" t="s">
        <v>159</v>
      </c>
      <c r="K88" s="70" t="s">
        <v>2822</v>
      </c>
      <c r="L88" s="74">
        <v>1</v>
      </c>
      <c r="M88" s="75">
        <v>2720.00390625</v>
      </c>
      <c r="N88" s="75">
        <v>1307.6727294921875</v>
      </c>
      <c r="O88" s="76"/>
      <c r="P88" s="77"/>
      <c r="Q88" s="77"/>
      <c r="R88" s="89"/>
      <c r="S88" s="48">
        <v>1</v>
      </c>
      <c r="T88" s="48">
        <v>1</v>
      </c>
      <c r="U88" s="49">
        <v>0</v>
      </c>
      <c r="V88" s="49">
        <v>0</v>
      </c>
      <c r="W88" s="49">
        <v>0</v>
      </c>
      <c r="X88" s="49">
        <v>0.999997</v>
      </c>
      <c r="Y88" s="49">
        <v>0</v>
      </c>
      <c r="Z88" s="49" t="s">
        <v>3519</v>
      </c>
      <c r="AA88" s="72">
        <v>88</v>
      </c>
      <c r="AB88" s="72"/>
      <c r="AC88" s="73"/>
      <c r="AD88" s="79" t="s">
        <v>1750</v>
      </c>
      <c r="AE88" s="79">
        <v>27</v>
      </c>
      <c r="AF88" s="79">
        <v>38</v>
      </c>
      <c r="AG88" s="79">
        <v>137</v>
      </c>
      <c r="AH88" s="79">
        <v>11</v>
      </c>
      <c r="AI88" s="79"/>
      <c r="AJ88" s="79" t="s">
        <v>1928</v>
      </c>
      <c r="AK88" s="79" t="s">
        <v>2082</v>
      </c>
      <c r="AL88" s="83" t="s">
        <v>2182</v>
      </c>
      <c r="AM88" s="79"/>
      <c r="AN88" s="81">
        <v>40997.40881944444</v>
      </c>
      <c r="AO88" s="83" t="s">
        <v>2329</v>
      </c>
      <c r="AP88" s="79" t="b">
        <v>0</v>
      </c>
      <c r="AQ88" s="79" t="b">
        <v>0</v>
      </c>
      <c r="AR88" s="79" t="b">
        <v>0</v>
      </c>
      <c r="AS88" s="79"/>
      <c r="AT88" s="79">
        <v>1</v>
      </c>
      <c r="AU88" s="83" t="s">
        <v>2425</v>
      </c>
      <c r="AV88" s="79" t="b">
        <v>0</v>
      </c>
      <c r="AW88" s="79" t="s">
        <v>2546</v>
      </c>
      <c r="AX88" s="83" t="s">
        <v>2632</v>
      </c>
      <c r="AY88" s="79" t="s">
        <v>66</v>
      </c>
      <c r="AZ88" s="79" t="str">
        <f>REPLACE(INDEX(GroupVertices[Group],MATCH(Vertices[[#This Row],[Vertex]],GroupVertices[Vertex],0)),1,1,"")</f>
        <v>2</v>
      </c>
      <c r="BA88" s="48">
        <v>2</v>
      </c>
      <c r="BB88" s="49">
        <v>2.7777777777777777</v>
      </c>
      <c r="BC88" s="48">
        <v>0</v>
      </c>
      <c r="BD88" s="49">
        <v>0</v>
      </c>
      <c r="BE88" s="48">
        <v>0</v>
      </c>
      <c r="BF88" s="49">
        <v>0</v>
      </c>
      <c r="BG88" s="48">
        <v>70</v>
      </c>
      <c r="BH88" s="49">
        <v>97.22222222222223</v>
      </c>
      <c r="BI88" s="48">
        <v>72</v>
      </c>
      <c r="BJ88" s="48" t="s">
        <v>3859</v>
      </c>
      <c r="BK88" s="48" t="s">
        <v>3859</v>
      </c>
      <c r="BL88" s="48" t="s">
        <v>647</v>
      </c>
      <c r="BM88" s="48" t="s">
        <v>647</v>
      </c>
      <c r="BN88" s="48" t="s">
        <v>3896</v>
      </c>
      <c r="BO88" s="48" t="s">
        <v>706</v>
      </c>
      <c r="BP88" s="124" t="s">
        <v>3961</v>
      </c>
      <c r="BQ88" s="124" t="s">
        <v>4020</v>
      </c>
      <c r="BR88" s="124" t="s">
        <v>4057</v>
      </c>
      <c r="BS88" s="124" t="s">
        <v>4057</v>
      </c>
      <c r="BT88" s="2"/>
      <c r="BU88" s="3"/>
      <c r="BV88" s="3"/>
      <c r="BW88" s="3"/>
      <c r="BX88" s="3"/>
    </row>
    <row r="89" spans="1:76" ht="15">
      <c r="A89" s="65" t="s">
        <v>281</v>
      </c>
      <c r="B89" s="66"/>
      <c r="C89" s="66"/>
      <c r="D89" s="67">
        <v>100</v>
      </c>
      <c r="E89" s="69"/>
      <c r="F89" s="103" t="s">
        <v>2488</v>
      </c>
      <c r="G89" s="66"/>
      <c r="H89" s="70" t="s">
        <v>281</v>
      </c>
      <c r="I89" s="71"/>
      <c r="J89" s="71" t="s">
        <v>159</v>
      </c>
      <c r="K89" s="70" t="s">
        <v>2823</v>
      </c>
      <c r="L89" s="74">
        <v>1</v>
      </c>
      <c r="M89" s="75">
        <v>3277.273193359375</v>
      </c>
      <c r="N89" s="75">
        <v>1307.6727294921875</v>
      </c>
      <c r="O89" s="76"/>
      <c r="P89" s="77"/>
      <c r="Q89" s="77"/>
      <c r="R89" s="89"/>
      <c r="S89" s="48">
        <v>1</v>
      </c>
      <c r="T89" s="48">
        <v>1</v>
      </c>
      <c r="U89" s="49">
        <v>0</v>
      </c>
      <c r="V89" s="49">
        <v>0</v>
      </c>
      <c r="W89" s="49">
        <v>0</v>
      </c>
      <c r="X89" s="49">
        <v>0.999997</v>
      </c>
      <c r="Y89" s="49">
        <v>0</v>
      </c>
      <c r="Z89" s="49" t="s">
        <v>3519</v>
      </c>
      <c r="AA89" s="72">
        <v>89</v>
      </c>
      <c r="AB89" s="72"/>
      <c r="AC89" s="73"/>
      <c r="AD89" s="79" t="s">
        <v>1751</v>
      </c>
      <c r="AE89" s="79">
        <v>149</v>
      </c>
      <c r="AF89" s="79">
        <v>118</v>
      </c>
      <c r="AG89" s="79">
        <v>15482</v>
      </c>
      <c r="AH89" s="79">
        <v>1119</v>
      </c>
      <c r="AI89" s="79"/>
      <c r="AJ89" s="79" t="s">
        <v>1929</v>
      </c>
      <c r="AK89" s="79" t="s">
        <v>2083</v>
      </c>
      <c r="AL89" s="83" t="s">
        <v>2183</v>
      </c>
      <c r="AM89" s="79"/>
      <c r="AN89" s="81">
        <v>40248.90756944445</v>
      </c>
      <c r="AO89" s="83" t="s">
        <v>2330</v>
      </c>
      <c r="AP89" s="79" t="b">
        <v>0</v>
      </c>
      <c r="AQ89" s="79" t="b">
        <v>0</v>
      </c>
      <c r="AR89" s="79" t="b">
        <v>1</v>
      </c>
      <c r="AS89" s="79"/>
      <c r="AT89" s="79">
        <v>19</v>
      </c>
      <c r="AU89" s="83" t="s">
        <v>2429</v>
      </c>
      <c r="AV89" s="79" t="b">
        <v>0</v>
      </c>
      <c r="AW89" s="79" t="s">
        <v>2546</v>
      </c>
      <c r="AX89" s="83" t="s">
        <v>2633</v>
      </c>
      <c r="AY89" s="79" t="s">
        <v>66</v>
      </c>
      <c r="AZ89" s="79" t="str">
        <f>REPLACE(INDEX(GroupVertices[Group],MATCH(Vertices[[#This Row],[Vertex]],GroupVertices[Vertex],0)),1,1,"")</f>
        <v>2</v>
      </c>
      <c r="BA89" s="48">
        <v>0</v>
      </c>
      <c r="BB89" s="49">
        <v>0</v>
      </c>
      <c r="BC89" s="48">
        <v>1</v>
      </c>
      <c r="BD89" s="49">
        <v>5.2631578947368425</v>
      </c>
      <c r="BE89" s="48">
        <v>0</v>
      </c>
      <c r="BF89" s="49">
        <v>0</v>
      </c>
      <c r="BG89" s="48">
        <v>18</v>
      </c>
      <c r="BH89" s="49">
        <v>94.73684210526316</v>
      </c>
      <c r="BI89" s="48">
        <v>19</v>
      </c>
      <c r="BJ89" s="48"/>
      <c r="BK89" s="48"/>
      <c r="BL89" s="48"/>
      <c r="BM89" s="48"/>
      <c r="BN89" s="48" t="s">
        <v>3897</v>
      </c>
      <c r="BO89" s="48" t="s">
        <v>3897</v>
      </c>
      <c r="BP89" s="124" t="s">
        <v>3962</v>
      </c>
      <c r="BQ89" s="124" t="s">
        <v>3962</v>
      </c>
      <c r="BR89" s="124" t="s">
        <v>4058</v>
      </c>
      <c r="BS89" s="124" t="s">
        <v>4058</v>
      </c>
      <c r="BT89" s="2"/>
      <c r="BU89" s="3"/>
      <c r="BV89" s="3"/>
      <c r="BW89" s="3"/>
      <c r="BX89" s="3"/>
    </row>
    <row r="90" spans="1:76" ht="15">
      <c r="A90" s="65" t="s">
        <v>282</v>
      </c>
      <c r="B90" s="66"/>
      <c r="C90" s="66"/>
      <c r="D90" s="67">
        <v>100</v>
      </c>
      <c r="E90" s="69"/>
      <c r="F90" s="103" t="s">
        <v>890</v>
      </c>
      <c r="G90" s="66"/>
      <c r="H90" s="70" t="s">
        <v>282</v>
      </c>
      <c r="I90" s="71"/>
      <c r="J90" s="71" t="s">
        <v>159</v>
      </c>
      <c r="K90" s="70" t="s">
        <v>2824</v>
      </c>
      <c r="L90" s="74">
        <v>1</v>
      </c>
      <c r="M90" s="75">
        <v>7950.37255859375</v>
      </c>
      <c r="N90" s="75">
        <v>5147.6064453125</v>
      </c>
      <c r="O90" s="76"/>
      <c r="P90" s="77"/>
      <c r="Q90" s="77"/>
      <c r="R90" s="89"/>
      <c r="S90" s="48">
        <v>0</v>
      </c>
      <c r="T90" s="48">
        <v>1</v>
      </c>
      <c r="U90" s="49">
        <v>0</v>
      </c>
      <c r="V90" s="49">
        <v>0.333333</v>
      </c>
      <c r="W90" s="49">
        <v>0</v>
      </c>
      <c r="X90" s="49">
        <v>0.638296</v>
      </c>
      <c r="Y90" s="49">
        <v>0</v>
      </c>
      <c r="Z90" s="49">
        <v>0</v>
      </c>
      <c r="AA90" s="72">
        <v>90</v>
      </c>
      <c r="AB90" s="72"/>
      <c r="AC90" s="73"/>
      <c r="AD90" s="79" t="s">
        <v>1752</v>
      </c>
      <c r="AE90" s="79">
        <v>208</v>
      </c>
      <c r="AF90" s="79">
        <v>139</v>
      </c>
      <c r="AG90" s="79">
        <v>4311</v>
      </c>
      <c r="AH90" s="79">
        <v>26500</v>
      </c>
      <c r="AI90" s="79"/>
      <c r="AJ90" s="79"/>
      <c r="AK90" s="79"/>
      <c r="AL90" s="79"/>
      <c r="AM90" s="79"/>
      <c r="AN90" s="81">
        <v>42774.174108796295</v>
      </c>
      <c r="AO90" s="79"/>
      <c r="AP90" s="79" t="b">
        <v>1</v>
      </c>
      <c r="AQ90" s="79" t="b">
        <v>0</v>
      </c>
      <c r="AR90" s="79" t="b">
        <v>0</v>
      </c>
      <c r="AS90" s="79"/>
      <c r="AT90" s="79">
        <v>0</v>
      </c>
      <c r="AU90" s="79"/>
      <c r="AV90" s="79" t="b">
        <v>0</v>
      </c>
      <c r="AW90" s="79" t="s">
        <v>2546</v>
      </c>
      <c r="AX90" s="83" t="s">
        <v>2634</v>
      </c>
      <c r="AY90" s="79" t="s">
        <v>66</v>
      </c>
      <c r="AZ90" s="79" t="str">
        <f>REPLACE(INDEX(GroupVertices[Group],MATCH(Vertices[[#This Row],[Vertex]],GroupVertices[Vertex],0)),1,1,"")</f>
        <v>18</v>
      </c>
      <c r="BA90" s="48">
        <v>0</v>
      </c>
      <c r="BB90" s="49">
        <v>0</v>
      </c>
      <c r="BC90" s="48">
        <v>1</v>
      </c>
      <c r="BD90" s="49">
        <v>2.5</v>
      </c>
      <c r="BE90" s="48">
        <v>0</v>
      </c>
      <c r="BF90" s="49">
        <v>0</v>
      </c>
      <c r="BG90" s="48">
        <v>39</v>
      </c>
      <c r="BH90" s="49">
        <v>97.5</v>
      </c>
      <c r="BI90" s="48">
        <v>40</v>
      </c>
      <c r="BJ90" s="48"/>
      <c r="BK90" s="48"/>
      <c r="BL90" s="48"/>
      <c r="BM90" s="48"/>
      <c r="BN90" s="48" t="s">
        <v>708</v>
      </c>
      <c r="BO90" s="48" t="s">
        <v>708</v>
      </c>
      <c r="BP90" s="124" t="s">
        <v>3664</v>
      </c>
      <c r="BQ90" s="124" t="s">
        <v>3664</v>
      </c>
      <c r="BR90" s="124" t="s">
        <v>3768</v>
      </c>
      <c r="BS90" s="124" t="s">
        <v>3768</v>
      </c>
      <c r="BT90" s="2"/>
      <c r="BU90" s="3"/>
      <c r="BV90" s="3"/>
      <c r="BW90" s="3"/>
      <c r="BX90" s="3"/>
    </row>
    <row r="91" spans="1:76" ht="15">
      <c r="A91" s="65" t="s">
        <v>283</v>
      </c>
      <c r="B91" s="66"/>
      <c r="C91" s="66"/>
      <c r="D91" s="67">
        <v>101.35135135135135</v>
      </c>
      <c r="E91" s="69"/>
      <c r="F91" s="103" t="s">
        <v>891</v>
      </c>
      <c r="G91" s="66"/>
      <c r="H91" s="70" t="s">
        <v>283</v>
      </c>
      <c r="I91" s="71"/>
      <c r="J91" s="71" t="s">
        <v>75</v>
      </c>
      <c r="K91" s="70" t="s">
        <v>2825</v>
      </c>
      <c r="L91" s="74">
        <v>16.01201201201201</v>
      </c>
      <c r="M91" s="75">
        <v>7950.37255859375</v>
      </c>
      <c r="N91" s="75">
        <v>4634.65185546875</v>
      </c>
      <c r="O91" s="76"/>
      <c r="P91" s="77"/>
      <c r="Q91" s="77"/>
      <c r="R91" s="89"/>
      <c r="S91" s="48">
        <v>3</v>
      </c>
      <c r="T91" s="48">
        <v>1</v>
      </c>
      <c r="U91" s="49">
        <v>2</v>
      </c>
      <c r="V91" s="49">
        <v>0.5</v>
      </c>
      <c r="W91" s="49">
        <v>0</v>
      </c>
      <c r="X91" s="49">
        <v>1.7234</v>
      </c>
      <c r="Y91" s="49">
        <v>0</v>
      </c>
      <c r="Z91" s="49">
        <v>0</v>
      </c>
      <c r="AA91" s="72">
        <v>91</v>
      </c>
      <c r="AB91" s="72"/>
      <c r="AC91" s="73"/>
      <c r="AD91" s="79" t="s">
        <v>1753</v>
      </c>
      <c r="AE91" s="79">
        <v>1056</v>
      </c>
      <c r="AF91" s="79">
        <v>641</v>
      </c>
      <c r="AG91" s="79">
        <v>2923</v>
      </c>
      <c r="AH91" s="79">
        <v>1876</v>
      </c>
      <c r="AI91" s="79"/>
      <c r="AJ91" s="79" t="s">
        <v>1930</v>
      </c>
      <c r="AK91" s="79" t="s">
        <v>2084</v>
      </c>
      <c r="AL91" s="83" t="s">
        <v>2184</v>
      </c>
      <c r="AM91" s="79"/>
      <c r="AN91" s="81">
        <v>41770.71857638889</v>
      </c>
      <c r="AO91" s="79"/>
      <c r="AP91" s="79" t="b">
        <v>0</v>
      </c>
      <c r="AQ91" s="79" t="b">
        <v>0</v>
      </c>
      <c r="AR91" s="79" t="b">
        <v>1</v>
      </c>
      <c r="AS91" s="79"/>
      <c r="AT91" s="79">
        <v>20</v>
      </c>
      <c r="AU91" s="83" t="s">
        <v>2430</v>
      </c>
      <c r="AV91" s="79" t="b">
        <v>0</v>
      </c>
      <c r="AW91" s="79" t="s">
        <v>2546</v>
      </c>
      <c r="AX91" s="83" t="s">
        <v>2635</v>
      </c>
      <c r="AY91" s="79" t="s">
        <v>66</v>
      </c>
      <c r="AZ91" s="79" t="str">
        <f>REPLACE(INDEX(GroupVertices[Group],MATCH(Vertices[[#This Row],[Vertex]],GroupVertices[Vertex],0)),1,1,"")</f>
        <v>18</v>
      </c>
      <c r="BA91" s="48">
        <v>0</v>
      </c>
      <c r="BB91" s="49">
        <v>0</v>
      </c>
      <c r="BC91" s="48">
        <v>1</v>
      </c>
      <c r="BD91" s="49">
        <v>2.5</v>
      </c>
      <c r="BE91" s="48">
        <v>0</v>
      </c>
      <c r="BF91" s="49">
        <v>0</v>
      </c>
      <c r="BG91" s="48">
        <v>39</v>
      </c>
      <c r="BH91" s="49">
        <v>97.5</v>
      </c>
      <c r="BI91" s="48">
        <v>40</v>
      </c>
      <c r="BJ91" s="48" t="s">
        <v>575</v>
      </c>
      <c r="BK91" s="48" t="s">
        <v>575</v>
      </c>
      <c r="BL91" s="48" t="s">
        <v>648</v>
      </c>
      <c r="BM91" s="48" t="s">
        <v>648</v>
      </c>
      <c r="BN91" s="48" t="s">
        <v>709</v>
      </c>
      <c r="BO91" s="48" t="s">
        <v>709</v>
      </c>
      <c r="BP91" s="124" t="s">
        <v>3664</v>
      </c>
      <c r="BQ91" s="124" t="s">
        <v>3664</v>
      </c>
      <c r="BR91" s="124" t="s">
        <v>3768</v>
      </c>
      <c r="BS91" s="124" t="s">
        <v>3768</v>
      </c>
      <c r="BT91" s="2"/>
      <c r="BU91" s="3"/>
      <c r="BV91" s="3"/>
      <c r="BW91" s="3"/>
      <c r="BX91" s="3"/>
    </row>
    <row r="92" spans="1:76" ht="15">
      <c r="A92" s="65" t="s">
        <v>284</v>
      </c>
      <c r="B92" s="66"/>
      <c r="C92" s="66"/>
      <c r="D92" s="67">
        <v>100</v>
      </c>
      <c r="E92" s="69"/>
      <c r="F92" s="103" t="s">
        <v>892</v>
      </c>
      <c r="G92" s="66"/>
      <c r="H92" s="70" t="s">
        <v>284</v>
      </c>
      <c r="I92" s="71"/>
      <c r="J92" s="71" t="s">
        <v>159</v>
      </c>
      <c r="K92" s="70" t="s">
        <v>2826</v>
      </c>
      <c r="L92" s="74">
        <v>1</v>
      </c>
      <c r="M92" s="75">
        <v>8417.4169921875</v>
      </c>
      <c r="N92" s="75">
        <v>5147.6064453125</v>
      </c>
      <c r="O92" s="76"/>
      <c r="P92" s="77"/>
      <c r="Q92" s="77"/>
      <c r="R92" s="89"/>
      <c r="S92" s="48">
        <v>0</v>
      </c>
      <c r="T92" s="48">
        <v>1</v>
      </c>
      <c r="U92" s="49">
        <v>0</v>
      </c>
      <c r="V92" s="49">
        <v>0.333333</v>
      </c>
      <c r="W92" s="49">
        <v>0</v>
      </c>
      <c r="X92" s="49">
        <v>0.638296</v>
      </c>
      <c r="Y92" s="49">
        <v>0</v>
      </c>
      <c r="Z92" s="49">
        <v>0</v>
      </c>
      <c r="AA92" s="72">
        <v>92</v>
      </c>
      <c r="AB92" s="72"/>
      <c r="AC92" s="73"/>
      <c r="AD92" s="79" t="s">
        <v>1754</v>
      </c>
      <c r="AE92" s="79">
        <v>1014</v>
      </c>
      <c r="AF92" s="79">
        <v>460</v>
      </c>
      <c r="AG92" s="79">
        <v>2384</v>
      </c>
      <c r="AH92" s="79">
        <v>4004</v>
      </c>
      <c r="AI92" s="79"/>
      <c r="AJ92" s="79" t="s">
        <v>1931</v>
      </c>
      <c r="AK92" s="79" t="s">
        <v>2085</v>
      </c>
      <c r="AL92" s="83" t="s">
        <v>2184</v>
      </c>
      <c r="AM92" s="79"/>
      <c r="AN92" s="81">
        <v>39938.693125</v>
      </c>
      <c r="AO92" s="83" t="s">
        <v>2331</v>
      </c>
      <c r="AP92" s="79" t="b">
        <v>0</v>
      </c>
      <c r="AQ92" s="79" t="b">
        <v>0</v>
      </c>
      <c r="AR92" s="79" t="b">
        <v>1</v>
      </c>
      <c r="AS92" s="79"/>
      <c r="AT92" s="79">
        <v>16</v>
      </c>
      <c r="AU92" s="83" t="s">
        <v>2428</v>
      </c>
      <c r="AV92" s="79" t="b">
        <v>0</v>
      </c>
      <c r="AW92" s="79" t="s">
        <v>2546</v>
      </c>
      <c r="AX92" s="83" t="s">
        <v>2636</v>
      </c>
      <c r="AY92" s="79" t="s">
        <v>66</v>
      </c>
      <c r="AZ92" s="79" t="str">
        <f>REPLACE(INDEX(GroupVertices[Group],MATCH(Vertices[[#This Row],[Vertex]],GroupVertices[Vertex],0)),1,1,"")</f>
        <v>18</v>
      </c>
      <c r="BA92" s="48">
        <v>0</v>
      </c>
      <c r="BB92" s="49">
        <v>0</v>
      </c>
      <c r="BC92" s="48">
        <v>1</v>
      </c>
      <c r="BD92" s="49">
        <v>2.5</v>
      </c>
      <c r="BE92" s="48">
        <v>0</v>
      </c>
      <c r="BF92" s="49">
        <v>0</v>
      </c>
      <c r="BG92" s="48">
        <v>39</v>
      </c>
      <c r="BH92" s="49">
        <v>97.5</v>
      </c>
      <c r="BI92" s="48">
        <v>40</v>
      </c>
      <c r="BJ92" s="48"/>
      <c r="BK92" s="48"/>
      <c r="BL92" s="48"/>
      <c r="BM92" s="48"/>
      <c r="BN92" s="48" t="s">
        <v>708</v>
      </c>
      <c r="BO92" s="48" t="s">
        <v>708</v>
      </c>
      <c r="BP92" s="124" t="s">
        <v>3664</v>
      </c>
      <c r="BQ92" s="124" t="s">
        <v>3664</v>
      </c>
      <c r="BR92" s="124" t="s">
        <v>3768</v>
      </c>
      <c r="BS92" s="124" t="s">
        <v>3768</v>
      </c>
      <c r="BT92" s="2"/>
      <c r="BU92" s="3"/>
      <c r="BV92" s="3"/>
      <c r="BW92" s="3"/>
      <c r="BX92" s="3"/>
    </row>
    <row r="93" spans="1:76" ht="15">
      <c r="A93" s="65" t="s">
        <v>285</v>
      </c>
      <c r="B93" s="66"/>
      <c r="C93" s="66"/>
      <c r="D93" s="67">
        <v>100</v>
      </c>
      <c r="E93" s="69"/>
      <c r="F93" s="103" t="s">
        <v>893</v>
      </c>
      <c r="G93" s="66"/>
      <c r="H93" s="70" t="s">
        <v>285</v>
      </c>
      <c r="I93" s="71"/>
      <c r="J93" s="71" t="s">
        <v>159</v>
      </c>
      <c r="K93" s="70" t="s">
        <v>2827</v>
      </c>
      <c r="L93" s="74">
        <v>1</v>
      </c>
      <c r="M93" s="75">
        <v>7854.8408203125</v>
      </c>
      <c r="N93" s="75">
        <v>3384.777099609375</v>
      </c>
      <c r="O93" s="76"/>
      <c r="P93" s="77"/>
      <c r="Q93" s="77"/>
      <c r="R93" s="89"/>
      <c r="S93" s="48">
        <v>0</v>
      </c>
      <c r="T93" s="48">
        <v>1</v>
      </c>
      <c r="U93" s="49">
        <v>0</v>
      </c>
      <c r="V93" s="49">
        <v>1</v>
      </c>
      <c r="W93" s="49">
        <v>0</v>
      </c>
      <c r="X93" s="49">
        <v>0.999997</v>
      </c>
      <c r="Y93" s="49">
        <v>0</v>
      </c>
      <c r="Z93" s="49">
        <v>0</v>
      </c>
      <c r="AA93" s="72">
        <v>93</v>
      </c>
      <c r="AB93" s="72"/>
      <c r="AC93" s="73"/>
      <c r="AD93" s="79" t="s">
        <v>1755</v>
      </c>
      <c r="AE93" s="79">
        <v>394</v>
      </c>
      <c r="AF93" s="79">
        <v>213</v>
      </c>
      <c r="AG93" s="79">
        <v>658</v>
      </c>
      <c r="AH93" s="79">
        <v>96</v>
      </c>
      <c r="AI93" s="79"/>
      <c r="AJ93" s="79" t="s">
        <v>1932</v>
      </c>
      <c r="AK93" s="79" t="s">
        <v>1629</v>
      </c>
      <c r="AL93" s="83" t="s">
        <v>2185</v>
      </c>
      <c r="AM93" s="79"/>
      <c r="AN93" s="81">
        <v>42943.11832175926</v>
      </c>
      <c r="AO93" s="83" t="s">
        <v>2332</v>
      </c>
      <c r="AP93" s="79" t="b">
        <v>1</v>
      </c>
      <c r="AQ93" s="79" t="b">
        <v>0</v>
      </c>
      <c r="AR93" s="79" t="b">
        <v>1</v>
      </c>
      <c r="AS93" s="79"/>
      <c r="AT93" s="79">
        <v>2</v>
      </c>
      <c r="AU93" s="79"/>
      <c r="AV93" s="79" t="b">
        <v>0</v>
      </c>
      <c r="AW93" s="79" t="s">
        <v>2546</v>
      </c>
      <c r="AX93" s="83" t="s">
        <v>2637</v>
      </c>
      <c r="AY93" s="79" t="s">
        <v>66</v>
      </c>
      <c r="AZ93" s="79" t="str">
        <f>REPLACE(INDEX(GroupVertices[Group],MATCH(Vertices[[#This Row],[Vertex]],GroupVertices[Vertex],0)),1,1,"")</f>
        <v>25</v>
      </c>
      <c r="BA93" s="48">
        <v>4</v>
      </c>
      <c r="BB93" s="49">
        <v>13.333333333333334</v>
      </c>
      <c r="BC93" s="48">
        <v>0</v>
      </c>
      <c r="BD93" s="49">
        <v>0</v>
      </c>
      <c r="BE93" s="48">
        <v>0</v>
      </c>
      <c r="BF93" s="49">
        <v>0</v>
      </c>
      <c r="BG93" s="48">
        <v>26</v>
      </c>
      <c r="BH93" s="49">
        <v>86.66666666666667</v>
      </c>
      <c r="BI93" s="48">
        <v>30</v>
      </c>
      <c r="BJ93" s="48" t="s">
        <v>576</v>
      </c>
      <c r="BK93" s="48" t="s">
        <v>576</v>
      </c>
      <c r="BL93" s="48" t="s">
        <v>636</v>
      </c>
      <c r="BM93" s="48" t="s">
        <v>636</v>
      </c>
      <c r="BN93" s="48" t="s">
        <v>3637</v>
      </c>
      <c r="BO93" s="48" t="s">
        <v>3637</v>
      </c>
      <c r="BP93" s="124" t="s">
        <v>3963</v>
      </c>
      <c r="BQ93" s="124" t="s">
        <v>3963</v>
      </c>
      <c r="BR93" s="124" t="s">
        <v>4059</v>
      </c>
      <c r="BS93" s="124" t="s">
        <v>4059</v>
      </c>
      <c r="BT93" s="2"/>
      <c r="BU93" s="3"/>
      <c r="BV93" s="3"/>
      <c r="BW93" s="3"/>
      <c r="BX93" s="3"/>
    </row>
    <row r="94" spans="1:76" ht="15">
      <c r="A94" s="65" t="s">
        <v>403</v>
      </c>
      <c r="B94" s="66"/>
      <c r="C94" s="66"/>
      <c r="D94" s="67">
        <v>100</v>
      </c>
      <c r="E94" s="69"/>
      <c r="F94" s="103" t="s">
        <v>2489</v>
      </c>
      <c r="G94" s="66"/>
      <c r="H94" s="70" t="s">
        <v>403</v>
      </c>
      <c r="I94" s="71"/>
      <c r="J94" s="71" t="s">
        <v>159</v>
      </c>
      <c r="K94" s="70" t="s">
        <v>2828</v>
      </c>
      <c r="L94" s="74">
        <v>1</v>
      </c>
      <c r="M94" s="75">
        <v>7854.8408203125</v>
      </c>
      <c r="N94" s="75">
        <v>3854.38330078125</v>
      </c>
      <c r="O94" s="76"/>
      <c r="P94" s="77"/>
      <c r="Q94" s="77"/>
      <c r="R94" s="89"/>
      <c r="S94" s="48">
        <v>1</v>
      </c>
      <c r="T94" s="48">
        <v>0</v>
      </c>
      <c r="U94" s="49">
        <v>0</v>
      </c>
      <c r="V94" s="49">
        <v>1</v>
      </c>
      <c r="W94" s="49">
        <v>0</v>
      </c>
      <c r="X94" s="49">
        <v>0.999997</v>
      </c>
      <c r="Y94" s="49">
        <v>0</v>
      </c>
      <c r="Z94" s="49">
        <v>0</v>
      </c>
      <c r="AA94" s="72">
        <v>94</v>
      </c>
      <c r="AB94" s="72"/>
      <c r="AC94" s="73"/>
      <c r="AD94" s="79" t="s">
        <v>1756</v>
      </c>
      <c r="AE94" s="79">
        <v>289</v>
      </c>
      <c r="AF94" s="79">
        <v>524278</v>
      </c>
      <c r="AG94" s="79">
        <v>18784</v>
      </c>
      <c r="AH94" s="79">
        <v>18357</v>
      </c>
      <c r="AI94" s="79"/>
      <c r="AJ94" s="79" t="s">
        <v>1933</v>
      </c>
      <c r="AK94" s="79" t="s">
        <v>2086</v>
      </c>
      <c r="AL94" s="83" t="s">
        <v>2186</v>
      </c>
      <c r="AM94" s="79"/>
      <c r="AN94" s="81">
        <v>40718.833078703705</v>
      </c>
      <c r="AO94" s="83" t="s">
        <v>2333</v>
      </c>
      <c r="AP94" s="79" t="b">
        <v>0</v>
      </c>
      <c r="AQ94" s="79" t="b">
        <v>0</v>
      </c>
      <c r="AR94" s="79" t="b">
        <v>0</v>
      </c>
      <c r="AS94" s="79"/>
      <c r="AT94" s="79">
        <v>847</v>
      </c>
      <c r="AU94" s="83" t="s">
        <v>2420</v>
      </c>
      <c r="AV94" s="79" t="b">
        <v>1</v>
      </c>
      <c r="AW94" s="79" t="s">
        <v>2546</v>
      </c>
      <c r="AX94" s="83" t="s">
        <v>2638</v>
      </c>
      <c r="AY94" s="79" t="s">
        <v>65</v>
      </c>
      <c r="AZ94" s="79" t="str">
        <f>REPLACE(INDEX(GroupVertices[Group],MATCH(Vertices[[#This Row],[Vertex]],GroupVertices[Vertex],0)),1,1,"")</f>
        <v>25</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286</v>
      </c>
      <c r="B95" s="66"/>
      <c r="C95" s="66"/>
      <c r="D95" s="67">
        <v>100</v>
      </c>
      <c r="E95" s="69"/>
      <c r="F95" s="103" t="s">
        <v>894</v>
      </c>
      <c r="G95" s="66"/>
      <c r="H95" s="70" t="s">
        <v>286</v>
      </c>
      <c r="I95" s="71"/>
      <c r="J95" s="71" t="s">
        <v>159</v>
      </c>
      <c r="K95" s="70" t="s">
        <v>2829</v>
      </c>
      <c r="L95" s="74">
        <v>1</v>
      </c>
      <c r="M95" s="75">
        <v>9102.19921875</v>
      </c>
      <c r="N95" s="75">
        <v>6837.7841796875</v>
      </c>
      <c r="O95" s="76"/>
      <c r="P95" s="77"/>
      <c r="Q95" s="77"/>
      <c r="R95" s="89"/>
      <c r="S95" s="48">
        <v>0</v>
      </c>
      <c r="T95" s="48">
        <v>2</v>
      </c>
      <c r="U95" s="49">
        <v>0</v>
      </c>
      <c r="V95" s="49">
        <v>0.166667</v>
      </c>
      <c r="W95" s="49">
        <v>0</v>
      </c>
      <c r="X95" s="49">
        <v>0.900493</v>
      </c>
      <c r="Y95" s="49">
        <v>0.5</v>
      </c>
      <c r="Z95" s="49">
        <v>0</v>
      </c>
      <c r="AA95" s="72">
        <v>95</v>
      </c>
      <c r="AB95" s="72"/>
      <c r="AC95" s="73"/>
      <c r="AD95" s="79" t="s">
        <v>1757</v>
      </c>
      <c r="AE95" s="79">
        <v>842</v>
      </c>
      <c r="AF95" s="79">
        <v>2027</v>
      </c>
      <c r="AG95" s="79">
        <v>800</v>
      </c>
      <c r="AH95" s="79">
        <v>2453</v>
      </c>
      <c r="AI95" s="79"/>
      <c r="AJ95" s="79" t="s">
        <v>1934</v>
      </c>
      <c r="AK95" s="79" t="s">
        <v>2087</v>
      </c>
      <c r="AL95" s="83" t="s">
        <v>2187</v>
      </c>
      <c r="AM95" s="79"/>
      <c r="AN95" s="81">
        <v>41010.8016087963</v>
      </c>
      <c r="AO95" s="83" t="s">
        <v>2334</v>
      </c>
      <c r="AP95" s="79" t="b">
        <v>1</v>
      </c>
      <c r="AQ95" s="79" t="b">
        <v>0</v>
      </c>
      <c r="AR95" s="79" t="b">
        <v>0</v>
      </c>
      <c r="AS95" s="79"/>
      <c r="AT95" s="79">
        <v>19</v>
      </c>
      <c r="AU95" s="83" t="s">
        <v>2420</v>
      </c>
      <c r="AV95" s="79" t="b">
        <v>0</v>
      </c>
      <c r="AW95" s="79" t="s">
        <v>2546</v>
      </c>
      <c r="AX95" s="83" t="s">
        <v>2639</v>
      </c>
      <c r="AY95" s="79" t="s">
        <v>66</v>
      </c>
      <c r="AZ95" s="79" t="str">
        <f>REPLACE(INDEX(GroupVertices[Group],MATCH(Vertices[[#This Row],[Vertex]],GroupVertices[Vertex],0)),1,1,"")</f>
        <v>8</v>
      </c>
      <c r="BA95" s="48">
        <v>0</v>
      </c>
      <c r="BB95" s="49">
        <v>0</v>
      </c>
      <c r="BC95" s="48">
        <v>1</v>
      </c>
      <c r="BD95" s="49">
        <v>3.5714285714285716</v>
      </c>
      <c r="BE95" s="48">
        <v>0</v>
      </c>
      <c r="BF95" s="49">
        <v>0</v>
      </c>
      <c r="BG95" s="48">
        <v>27</v>
      </c>
      <c r="BH95" s="49">
        <v>96.42857142857143</v>
      </c>
      <c r="BI95" s="48">
        <v>28</v>
      </c>
      <c r="BJ95" s="48"/>
      <c r="BK95" s="48"/>
      <c r="BL95" s="48"/>
      <c r="BM95" s="48"/>
      <c r="BN95" s="48"/>
      <c r="BO95" s="48"/>
      <c r="BP95" s="124" t="s">
        <v>3964</v>
      </c>
      <c r="BQ95" s="124" t="s">
        <v>3964</v>
      </c>
      <c r="BR95" s="124" t="s">
        <v>4060</v>
      </c>
      <c r="BS95" s="124" t="s">
        <v>4060</v>
      </c>
      <c r="BT95" s="2"/>
      <c r="BU95" s="3"/>
      <c r="BV95" s="3"/>
      <c r="BW95" s="3"/>
      <c r="BX95" s="3"/>
    </row>
    <row r="96" spans="1:76" ht="15">
      <c r="A96" s="65" t="s">
        <v>307</v>
      </c>
      <c r="B96" s="66"/>
      <c r="C96" s="66"/>
      <c r="D96" s="67">
        <v>106.75675675675676</v>
      </c>
      <c r="E96" s="69"/>
      <c r="F96" s="103" t="s">
        <v>2490</v>
      </c>
      <c r="G96" s="66"/>
      <c r="H96" s="70" t="s">
        <v>307</v>
      </c>
      <c r="I96" s="71"/>
      <c r="J96" s="71" t="s">
        <v>75</v>
      </c>
      <c r="K96" s="70" t="s">
        <v>2830</v>
      </c>
      <c r="L96" s="74">
        <v>76.06006006006007</v>
      </c>
      <c r="M96" s="75">
        <v>9437.9228515625</v>
      </c>
      <c r="N96" s="75">
        <v>7065.767578125</v>
      </c>
      <c r="O96" s="76"/>
      <c r="P96" s="77"/>
      <c r="Q96" s="77"/>
      <c r="R96" s="89"/>
      <c r="S96" s="48">
        <v>4</v>
      </c>
      <c r="T96" s="48">
        <v>2</v>
      </c>
      <c r="U96" s="49">
        <v>10</v>
      </c>
      <c r="V96" s="49">
        <v>0.25</v>
      </c>
      <c r="W96" s="49">
        <v>0</v>
      </c>
      <c r="X96" s="49">
        <v>2.163434</v>
      </c>
      <c r="Y96" s="49">
        <v>0.08333333333333333</v>
      </c>
      <c r="Z96" s="49">
        <v>0</v>
      </c>
      <c r="AA96" s="72">
        <v>96</v>
      </c>
      <c r="AB96" s="72"/>
      <c r="AC96" s="73"/>
      <c r="AD96" s="79" t="s">
        <v>1758</v>
      </c>
      <c r="AE96" s="79">
        <v>355</v>
      </c>
      <c r="AF96" s="79">
        <v>349</v>
      </c>
      <c r="AG96" s="79">
        <v>242</v>
      </c>
      <c r="AH96" s="79">
        <v>195</v>
      </c>
      <c r="AI96" s="79"/>
      <c r="AJ96" s="79" t="s">
        <v>1935</v>
      </c>
      <c r="AK96" s="79"/>
      <c r="AL96" s="83" t="s">
        <v>2188</v>
      </c>
      <c r="AM96" s="79"/>
      <c r="AN96" s="81">
        <v>42220.577361111114</v>
      </c>
      <c r="AO96" s="83" t="s">
        <v>2335</v>
      </c>
      <c r="AP96" s="79" t="b">
        <v>1</v>
      </c>
      <c r="AQ96" s="79" t="b">
        <v>0</v>
      </c>
      <c r="AR96" s="79" t="b">
        <v>0</v>
      </c>
      <c r="AS96" s="79"/>
      <c r="AT96" s="79">
        <v>4</v>
      </c>
      <c r="AU96" s="83" t="s">
        <v>2420</v>
      </c>
      <c r="AV96" s="79" t="b">
        <v>0</v>
      </c>
      <c r="AW96" s="79" t="s">
        <v>2546</v>
      </c>
      <c r="AX96" s="83" t="s">
        <v>2640</v>
      </c>
      <c r="AY96" s="79" t="s">
        <v>66</v>
      </c>
      <c r="AZ96" s="79" t="str">
        <f>REPLACE(INDEX(GroupVertices[Group],MATCH(Vertices[[#This Row],[Vertex]],GroupVertices[Vertex],0)),1,1,"")</f>
        <v>8</v>
      </c>
      <c r="BA96" s="48">
        <v>0</v>
      </c>
      <c r="BB96" s="49">
        <v>0</v>
      </c>
      <c r="BC96" s="48">
        <v>2</v>
      </c>
      <c r="BD96" s="49">
        <v>3.8461538461538463</v>
      </c>
      <c r="BE96" s="48">
        <v>0</v>
      </c>
      <c r="BF96" s="49">
        <v>0</v>
      </c>
      <c r="BG96" s="48">
        <v>50</v>
      </c>
      <c r="BH96" s="49">
        <v>96.15384615384616</v>
      </c>
      <c r="BI96" s="48">
        <v>52</v>
      </c>
      <c r="BJ96" s="48" t="s">
        <v>3860</v>
      </c>
      <c r="BK96" s="48" t="s">
        <v>3860</v>
      </c>
      <c r="BL96" s="48" t="s">
        <v>657</v>
      </c>
      <c r="BM96" s="48" t="s">
        <v>657</v>
      </c>
      <c r="BN96" s="48" t="s">
        <v>3898</v>
      </c>
      <c r="BO96" s="48" t="s">
        <v>3921</v>
      </c>
      <c r="BP96" s="124" t="s">
        <v>3965</v>
      </c>
      <c r="BQ96" s="124" t="s">
        <v>4021</v>
      </c>
      <c r="BR96" s="124" t="s">
        <v>4061</v>
      </c>
      <c r="BS96" s="124" t="s">
        <v>4060</v>
      </c>
      <c r="BT96" s="2"/>
      <c r="BU96" s="3"/>
      <c r="BV96" s="3"/>
      <c r="BW96" s="3"/>
      <c r="BX96" s="3"/>
    </row>
    <row r="97" spans="1:76" ht="15">
      <c r="A97" s="65" t="s">
        <v>404</v>
      </c>
      <c r="B97" s="66"/>
      <c r="C97" s="66"/>
      <c r="D97" s="67">
        <v>100</v>
      </c>
      <c r="E97" s="69"/>
      <c r="F97" s="103" t="s">
        <v>2491</v>
      </c>
      <c r="G97" s="66"/>
      <c r="H97" s="70" t="s">
        <v>404</v>
      </c>
      <c r="I97" s="71"/>
      <c r="J97" s="71" t="s">
        <v>159</v>
      </c>
      <c r="K97" s="70" t="s">
        <v>2831</v>
      </c>
      <c r="L97" s="74">
        <v>1</v>
      </c>
      <c r="M97" s="75">
        <v>9443.6337890625</v>
      </c>
      <c r="N97" s="75">
        <v>6400.86328125</v>
      </c>
      <c r="O97" s="76"/>
      <c r="P97" s="77"/>
      <c r="Q97" s="77"/>
      <c r="R97" s="89"/>
      <c r="S97" s="48">
        <v>2</v>
      </c>
      <c r="T97" s="48">
        <v>0</v>
      </c>
      <c r="U97" s="49">
        <v>0</v>
      </c>
      <c r="V97" s="49">
        <v>0.166667</v>
      </c>
      <c r="W97" s="49">
        <v>0</v>
      </c>
      <c r="X97" s="49">
        <v>0.900493</v>
      </c>
      <c r="Y97" s="49">
        <v>0.5</v>
      </c>
      <c r="Z97" s="49">
        <v>0</v>
      </c>
      <c r="AA97" s="72">
        <v>97</v>
      </c>
      <c r="AB97" s="72"/>
      <c r="AC97" s="73"/>
      <c r="AD97" s="79" t="s">
        <v>1759</v>
      </c>
      <c r="AE97" s="79">
        <v>1393</v>
      </c>
      <c r="AF97" s="79">
        <v>20084</v>
      </c>
      <c r="AG97" s="79">
        <v>11338</v>
      </c>
      <c r="AH97" s="79">
        <v>9469</v>
      </c>
      <c r="AI97" s="79"/>
      <c r="AJ97" s="79" t="s">
        <v>1936</v>
      </c>
      <c r="AK97" s="79" t="s">
        <v>2088</v>
      </c>
      <c r="AL97" s="83" t="s">
        <v>2189</v>
      </c>
      <c r="AM97" s="79"/>
      <c r="AN97" s="81">
        <v>39962.604166666664</v>
      </c>
      <c r="AO97" s="83" t="s">
        <v>2336</v>
      </c>
      <c r="AP97" s="79" t="b">
        <v>0</v>
      </c>
      <c r="AQ97" s="79" t="b">
        <v>0</v>
      </c>
      <c r="AR97" s="79" t="b">
        <v>1</v>
      </c>
      <c r="AS97" s="79"/>
      <c r="AT97" s="79">
        <v>422</v>
      </c>
      <c r="AU97" s="83" t="s">
        <v>2420</v>
      </c>
      <c r="AV97" s="79" t="b">
        <v>0</v>
      </c>
      <c r="AW97" s="79" t="s">
        <v>2546</v>
      </c>
      <c r="AX97" s="83" t="s">
        <v>2641</v>
      </c>
      <c r="AY97" s="79" t="s">
        <v>65</v>
      </c>
      <c r="AZ97" s="79" t="str">
        <f>REPLACE(INDEX(GroupVertices[Group],MATCH(Vertices[[#This Row],[Vertex]],GroupVertices[Vertex],0)),1,1,"")</f>
        <v>8</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287</v>
      </c>
      <c r="B98" s="66"/>
      <c r="C98" s="66"/>
      <c r="D98" s="67">
        <v>100</v>
      </c>
      <c r="E98" s="69"/>
      <c r="F98" s="103" t="s">
        <v>895</v>
      </c>
      <c r="G98" s="66"/>
      <c r="H98" s="70" t="s">
        <v>287</v>
      </c>
      <c r="I98" s="71"/>
      <c r="J98" s="71" t="s">
        <v>159</v>
      </c>
      <c r="K98" s="70" t="s">
        <v>2832</v>
      </c>
      <c r="L98" s="74">
        <v>1</v>
      </c>
      <c r="M98" s="75">
        <v>6811.951171875</v>
      </c>
      <c r="N98" s="75">
        <v>5147.6064453125</v>
      </c>
      <c r="O98" s="76"/>
      <c r="P98" s="77"/>
      <c r="Q98" s="77"/>
      <c r="R98" s="89"/>
      <c r="S98" s="48">
        <v>0</v>
      </c>
      <c r="T98" s="48">
        <v>1</v>
      </c>
      <c r="U98" s="49">
        <v>0</v>
      </c>
      <c r="V98" s="49">
        <v>0.333333</v>
      </c>
      <c r="W98" s="49">
        <v>0</v>
      </c>
      <c r="X98" s="49">
        <v>0.638296</v>
      </c>
      <c r="Y98" s="49">
        <v>0</v>
      </c>
      <c r="Z98" s="49">
        <v>0</v>
      </c>
      <c r="AA98" s="72">
        <v>98</v>
      </c>
      <c r="AB98" s="72"/>
      <c r="AC98" s="73"/>
      <c r="AD98" s="79" t="s">
        <v>1760</v>
      </c>
      <c r="AE98" s="79">
        <v>954</v>
      </c>
      <c r="AF98" s="79">
        <v>1376</v>
      </c>
      <c r="AG98" s="79">
        <v>2593</v>
      </c>
      <c r="AH98" s="79">
        <v>898</v>
      </c>
      <c r="AI98" s="79"/>
      <c r="AJ98" s="79" t="s">
        <v>1937</v>
      </c>
      <c r="AK98" s="79" t="s">
        <v>2089</v>
      </c>
      <c r="AL98" s="83" t="s">
        <v>2190</v>
      </c>
      <c r="AM98" s="79"/>
      <c r="AN98" s="81">
        <v>42446.98570601852</v>
      </c>
      <c r="AO98" s="83" t="s">
        <v>2337</v>
      </c>
      <c r="AP98" s="79" t="b">
        <v>1</v>
      </c>
      <c r="AQ98" s="79" t="b">
        <v>0</v>
      </c>
      <c r="AR98" s="79" t="b">
        <v>0</v>
      </c>
      <c r="AS98" s="79"/>
      <c r="AT98" s="79">
        <v>39</v>
      </c>
      <c r="AU98" s="79"/>
      <c r="AV98" s="79" t="b">
        <v>0</v>
      </c>
      <c r="AW98" s="79" t="s">
        <v>2546</v>
      </c>
      <c r="AX98" s="83" t="s">
        <v>2642</v>
      </c>
      <c r="AY98" s="79" t="s">
        <v>66</v>
      </c>
      <c r="AZ98" s="79" t="str">
        <f>REPLACE(INDEX(GroupVertices[Group],MATCH(Vertices[[#This Row],[Vertex]],GroupVertices[Vertex],0)),1,1,"")</f>
        <v>17</v>
      </c>
      <c r="BA98" s="48">
        <v>0</v>
      </c>
      <c r="BB98" s="49">
        <v>0</v>
      </c>
      <c r="BC98" s="48">
        <v>0</v>
      </c>
      <c r="BD98" s="49">
        <v>0</v>
      </c>
      <c r="BE98" s="48">
        <v>0</v>
      </c>
      <c r="BF98" s="49">
        <v>0</v>
      </c>
      <c r="BG98" s="48">
        <v>22</v>
      </c>
      <c r="BH98" s="49">
        <v>100</v>
      </c>
      <c r="BI98" s="48">
        <v>22</v>
      </c>
      <c r="BJ98" s="48"/>
      <c r="BK98" s="48"/>
      <c r="BL98" s="48"/>
      <c r="BM98" s="48"/>
      <c r="BN98" s="48" t="s">
        <v>711</v>
      </c>
      <c r="BO98" s="48" t="s">
        <v>711</v>
      </c>
      <c r="BP98" s="124" t="s">
        <v>3966</v>
      </c>
      <c r="BQ98" s="124" t="s">
        <v>3966</v>
      </c>
      <c r="BR98" s="124" t="s">
        <v>3767</v>
      </c>
      <c r="BS98" s="124" t="s">
        <v>3767</v>
      </c>
      <c r="BT98" s="2"/>
      <c r="BU98" s="3"/>
      <c r="BV98" s="3"/>
      <c r="BW98" s="3"/>
      <c r="BX98" s="3"/>
    </row>
    <row r="99" spans="1:76" ht="15">
      <c r="A99" s="65" t="s">
        <v>288</v>
      </c>
      <c r="B99" s="66"/>
      <c r="C99" s="66"/>
      <c r="D99" s="67">
        <v>101.35135135135135</v>
      </c>
      <c r="E99" s="69"/>
      <c r="F99" s="103" t="s">
        <v>896</v>
      </c>
      <c r="G99" s="66"/>
      <c r="H99" s="70" t="s">
        <v>288</v>
      </c>
      <c r="I99" s="71"/>
      <c r="J99" s="71" t="s">
        <v>75</v>
      </c>
      <c r="K99" s="70" t="s">
        <v>2833</v>
      </c>
      <c r="L99" s="74">
        <v>16.01201201201201</v>
      </c>
      <c r="M99" s="75">
        <v>6811.951171875</v>
      </c>
      <c r="N99" s="75">
        <v>4634.65185546875</v>
      </c>
      <c r="O99" s="76"/>
      <c r="P99" s="77"/>
      <c r="Q99" s="77"/>
      <c r="R99" s="89"/>
      <c r="S99" s="48">
        <v>3</v>
      </c>
      <c r="T99" s="48">
        <v>1</v>
      </c>
      <c r="U99" s="49">
        <v>2</v>
      </c>
      <c r="V99" s="49">
        <v>0.5</v>
      </c>
      <c r="W99" s="49">
        <v>0</v>
      </c>
      <c r="X99" s="49">
        <v>1.7234</v>
      </c>
      <c r="Y99" s="49">
        <v>0</v>
      </c>
      <c r="Z99" s="49">
        <v>0</v>
      </c>
      <c r="AA99" s="72">
        <v>99</v>
      </c>
      <c r="AB99" s="72"/>
      <c r="AC99" s="73"/>
      <c r="AD99" s="79" t="s">
        <v>1761</v>
      </c>
      <c r="AE99" s="79">
        <v>4995</v>
      </c>
      <c r="AF99" s="79">
        <v>2970</v>
      </c>
      <c r="AG99" s="79">
        <v>1511</v>
      </c>
      <c r="AH99" s="79">
        <v>3060</v>
      </c>
      <c r="AI99" s="79"/>
      <c r="AJ99" s="79" t="s">
        <v>1938</v>
      </c>
      <c r="AK99" s="79" t="s">
        <v>2090</v>
      </c>
      <c r="AL99" s="83" t="s">
        <v>2191</v>
      </c>
      <c r="AM99" s="79"/>
      <c r="AN99" s="81">
        <v>41098.920694444445</v>
      </c>
      <c r="AO99" s="83" t="s">
        <v>2338</v>
      </c>
      <c r="AP99" s="79" t="b">
        <v>0</v>
      </c>
      <c r="AQ99" s="79" t="b">
        <v>0</v>
      </c>
      <c r="AR99" s="79" t="b">
        <v>1</v>
      </c>
      <c r="AS99" s="79"/>
      <c r="AT99" s="79">
        <v>56</v>
      </c>
      <c r="AU99" s="83" t="s">
        <v>2420</v>
      </c>
      <c r="AV99" s="79" t="b">
        <v>0</v>
      </c>
      <c r="AW99" s="79" t="s">
        <v>2546</v>
      </c>
      <c r="AX99" s="83" t="s">
        <v>2643</v>
      </c>
      <c r="AY99" s="79" t="s">
        <v>66</v>
      </c>
      <c r="AZ99" s="79" t="str">
        <f>REPLACE(INDEX(GroupVertices[Group],MATCH(Vertices[[#This Row],[Vertex]],GroupVertices[Vertex],0)),1,1,"")</f>
        <v>17</v>
      </c>
      <c r="BA99" s="48">
        <v>0</v>
      </c>
      <c r="BB99" s="49">
        <v>0</v>
      </c>
      <c r="BC99" s="48">
        <v>0</v>
      </c>
      <c r="BD99" s="49">
        <v>0</v>
      </c>
      <c r="BE99" s="48">
        <v>0</v>
      </c>
      <c r="BF99" s="49">
        <v>0</v>
      </c>
      <c r="BG99" s="48">
        <v>22</v>
      </c>
      <c r="BH99" s="49">
        <v>100</v>
      </c>
      <c r="BI99" s="48">
        <v>22</v>
      </c>
      <c r="BJ99" s="48" t="s">
        <v>577</v>
      </c>
      <c r="BK99" s="48" t="s">
        <v>577</v>
      </c>
      <c r="BL99" s="48" t="s">
        <v>634</v>
      </c>
      <c r="BM99" s="48" t="s">
        <v>634</v>
      </c>
      <c r="BN99" s="48" t="s">
        <v>3635</v>
      </c>
      <c r="BO99" s="48" t="s">
        <v>3635</v>
      </c>
      <c r="BP99" s="124" t="s">
        <v>3966</v>
      </c>
      <c r="BQ99" s="124" t="s">
        <v>3966</v>
      </c>
      <c r="BR99" s="124" t="s">
        <v>3767</v>
      </c>
      <c r="BS99" s="124" t="s">
        <v>3767</v>
      </c>
      <c r="BT99" s="2"/>
      <c r="BU99" s="3"/>
      <c r="BV99" s="3"/>
      <c r="BW99" s="3"/>
      <c r="BX99" s="3"/>
    </row>
    <row r="100" spans="1:76" ht="15">
      <c r="A100" s="65" t="s">
        <v>289</v>
      </c>
      <c r="B100" s="66"/>
      <c r="C100" s="66"/>
      <c r="D100" s="67">
        <v>100</v>
      </c>
      <c r="E100" s="69"/>
      <c r="F100" s="103" t="s">
        <v>897</v>
      </c>
      <c r="G100" s="66"/>
      <c r="H100" s="70" t="s">
        <v>289</v>
      </c>
      <c r="I100" s="71"/>
      <c r="J100" s="71" t="s">
        <v>159</v>
      </c>
      <c r="K100" s="70" t="s">
        <v>2834</v>
      </c>
      <c r="L100" s="74">
        <v>1</v>
      </c>
      <c r="M100" s="75">
        <v>7273.68896484375</v>
      </c>
      <c r="N100" s="75">
        <v>5147.6064453125</v>
      </c>
      <c r="O100" s="76"/>
      <c r="P100" s="77"/>
      <c r="Q100" s="77"/>
      <c r="R100" s="89"/>
      <c r="S100" s="48">
        <v>0</v>
      </c>
      <c r="T100" s="48">
        <v>1</v>
      </c>
      <c r="U100" s="49">
        <v>0</v>
      </c>
      <c r="V100" s="49">
        <v>0.333333</v>
      </c>
      <c r="W100" s="49">
        <v>0</v>
      </c>
      <c r="X100" s="49">
        <v>0.638296</v>
      </c>
      <c r="Y100" s="49">
        <v>0</v>
      </c>
      <c r="Z100" s="49">
        <v>0</v>
      </c>
      <c r="AA100" s="72">
        <v>100</v>
      </c>
      <c r="AB100" s="72"/>
      <c r="AC100" s="73"/>
      <c r="AD100" s="79" t="s">
        <v>1762</v>
      </c>
      <c r="AE100" s="79">
        <v>352</v>
      </c>
      <c r="AF100" s="79">
        <v>59</v>
      </c>
      <c r="AG100" s="79">
        <v>1218</v>
      </c>
      <c r="AH100" s="79">
        <v>15</v>
      </c>
      <c r="AI100" s="79"/>
      <c r="AJ100" s="79"/>
      <c r="AK100" s="79"/>
      <c r="AL100" s="79"/>
      <c r="AM100" s="79"/>
      <c r="AN100" s="81">
        <v>41886.96434027778</v>
      </c>
      <c r="AO100" s="83" t="s">
        <v>2339</v>
      </c>
      <c r="AP100" s="79" t="b">
        <v>1</v>
      </c>
      <c r="AQ100" s="79" t="b">
        <v>0</v>
      </c>
      <c r="AR100" s="79" t="b">
        <v>0</v>
      </c>
      <c r="AS100" s="79"/>
      <c r="AT100" s="79">
        <v>2</v>
      </c>
      <c r="AU100" s="83" t="s">
        <v>2420</v>
      </c>
      <c r="AV100" s="79" t="b">
        <v>0</v>
      </c>
      <c r="AW100" s="79" t="s">
        <v>2546</v>
      </c>
      <c r="AX100" s="83" t="s">
        <v>2644</v>
      </c>
      <c r="AY100" s="79" t="s">
        <v>66</v>
      </c>
      <c r="AZ100" s="79" t="str">
        <f>REPLACE(INDEX(GroupVertices[Group],MATCH(Vertices[[#This Row],[Vertex]],GroupVertices[Vertex],0)),1,1,"")</f>
        <v>17</v>
      </c>
      <c r="BA100" s="48">
        <v>0</v>
      </c>
      <c r="BB100" s="49">
        <v>0</v>
      </c>
      <c r="BC100" s="48">
        <v>0</v>
      </c>
      <c r="BD100" s="49">
        <v>0</v>
      </c>
      <c r="BE100" s="48">
        <v>0</v>
      </c>
      <c r="BF100" s="49">
        <v>0</v>
      </c>
      <c r="BG100" s="48">
        <v>22</v>
      </c>
      <c r="BH100" s="49">
        <v>100</v>
      </c>
      <c r="BI100" s="48">
        <v>22</v>
      </c>
      <c r="BJ100" s="48"/>
      <c r="BK100" s="48"/>
      <c r="BL100" s="48"/>
      <c r="BM100" s="48"/>
      <c r="BN100" s="48" t="s">
        <v>711</v>
      </c>
      <c r="BO100" s="48" t="s">
        <v>711</v>
      </c>
      <c r="BP100" s="124" t="s">
        <v>3966</v>
      </c>
      <c r="BQ100" s="124" t="s">
        <v>3966</v>
      </c>
      <c r="BR100" s="124" t="s">
        <v>3767</v>
      </c>
      <c r="BS100" s="124" t="s">
        <v>3767</v>
      </c>
      <c r="BT100" s="2"/>
      <c r="BU100" s="3"/>
      <c r="BV100" s="3"/>
      <c r="BW100" s="3"/>
      <c r="BX100" s="3"/>
    </row>
    <row r="101" spans="1:76" ht="15">
      <c r="A101" s="65" t="s">
        <v>290</v>
      </c>
      <c r="B101" s="66"/>
      <c r="C101" s="66"/>
      <c r="D101" s="67">
        <v>100</v>
      </c>
      <c r="E101" s="69"/>
      <c r="F101" s="103" t="s">
        <v>2492</v>
      </c>
      <c r="G101" s="66"/>
      <c r="H101" s="70" t="s">
        <v>290</v>
      </c>
      <c r="I101" s="71"/>
      <c r="J101" s="71" t="s">
        <v>159</v>
      </c>
      <c r="K101" s="70" t="s">
        <v>2835</v>
      </c>
      <c r="L101" s="74">
        <v>1</v>
      </c>
      <c r="M101" s="75">
        <v>490.92755126953125</v>
      </c>
      <c r="N101" s="75">
        <v>628.5498657226562</v>
      </c>
      <c r="O101" s="76"/>
      <c r="P101" s="77"/>
      <c r="Q101" s="77"/>
      <c r="R101" s="89"/>
      <c r="S101" s="48">
        <v>1</v>
      </c>
      <c r="T101" s="48">
        <v>1</v>
      </c>
      <c r="U101" s="49">
        <v>0</v>
      </c>
      <c r="V101" s="49">
        <v>0</v>
      </c>
      <c r="W101" s="49">
        <v>0</v>
      </c>
      <c r="X101" s="49">
        <v>0.999997</v>
      </c>
      <c r="Y101" s="49">
        <v>0</v>
      </c>
      <c r="Z101" s="49" t="s">
        <v>3519</v>
      </c>
      <c r="AA101" s="72">
        <v>101</v>
      </c>
      <c r="AB101" s="72"/>
      <c r="AC101" s="73"/>
      <c r="AD101" s="79" t="s">
        <v>1763</v>
      </c>
      <c r="AE101" s="79">
        <v>818</v>
      </c>
      <c r="AF101" s="79">
        <v>582</v>
      </c>
      <c r="AG101" s="79">
        <v>5931</v>
      </c>
      <c r="AH101" s="79">
        <v>2554</v>
      </c>
      <c r="AI101" s="79"/>
      <c r="AJ101" s="79" t="s">
        <v>1939</v>
      </c>
      <c r="AK101" s="79" t="s">
        <v>2091</v>
      </c>
      <c r="AL101" s="79"/>
      <c r="AM101" s="79"/>
      <c r="AN101" s="81">
        <v>43177.676840277774</v>
      </c>
      <c r="AO101" s="83" t="s">
        <v>2340</v>
      </c>
      <c r="AP101" s="79" t="b">
        <v>0</v>
      </c>
      <c r="AQ101" s="79" t="b">
        <v>0</v>
      </c>
      <c r="AR101" s="79" t="b">
        <v>0</v>
      </c>
      <c r="AS101" s="79"/>
      <c r="AT101" s="79">
        <v>0</v>
      </c>
      <c r="AU101" s="83" t="s">
        <v>2420</v>
      </c>
      <c r="AV101" s="79" t="b">
        <v>0</v>
      </c>
      <c r="AW101" s="79" t="s">
        <v>2546</v>
      </c>
      <c r="AX101" s="83" t="s">
        <v>2645</v>
      </c>
      <c r="AY101" s="79" t="s">
        <v>66</v>
      </c>
      <c r="AZ101" s="79" t="str">
        <f>REPLACE(INDEX(GroupVertices[Group],MATCH(Vertices[[#This Row],[Vertex]],GroupVertices[Vertex],0)),1,1,"")</f>
        <v>2</v>
      </c>
      <c r="BA101" s="48">
        <v>0</v>
      </c>
      <c r="BB101" s="49">
        <v>0</v>
      </c>
      <c r="BC101" s="48">
        <v>1</v>
      </c>
      <c r="BD101" s="49">
        <v>2.2222222222222223</v>
      </c>
      <c r="BE101" s="48">
        <v>0</v>
      </c>
      <c r="BF101" s="49">
        <v>0</v>
      </c>
      <c r="BG101" s="48">
        <v>44</v>
      </c>
      <c r="BH101" s="49">
        <v>97.77777777777777</v>
      </c>
      <c r="BI101" s="48">
        <v>45</v>
      </c>
      <c r="BJ101" s="48"/>
      <c r="BK101" s="48"/>
      <c r="BL101" s="48"/>
      <c r="BM101" s="48"/>
      <c r="BN101" s="48" t="s">
        <v>713</v>
      </c>
      <c r="BO101" s="48" t="s">
        <v>713</v>
      </c>
      <c r="BP101" s="124" t="s">
        <v>3967</v>
      </c>
      <c r="BQ101" s="124" t="s">
        <v>3967</v>
      </c>
      <c r="BR101" s="124" t="s">
        <v>4062</v>
      </c>
      <c r="BS101" s="124" t="s">
        <v>4062</v>
      </c>
      <c r="BT101" s="2"/>
      <c r="BU101" s="3"/>
      <c r="BV101" s="3"/>
      <c r="BW101" s="3"/>
      <c r="BX101" s="3"/>
    </row>
    <row r="102" spans="1:76" ht="15">
      <c r="A102" s="65" t="s">
        <v>291</v>
      </c>
      <c r="B102" s="66"/>
      <c r="C102" s="66"/>
      <c r="D102" s="67">
        <v>100</v>
      </c>
      <c r="E102" s="69"/>
      <c r="F102" s="103" t="s">
        <v>2493</v>
      </c>
      <c r="G102" s="66"/>
      <c r="H102" s="70" t="s">
        <v>291</v>
      </c>
      <c r="I102" s="71"/>
      <c r="J102" s="71" t="s">
        <v>159</v>
      </c>
      <c r="K102" s="70" t="s">
        <v>2836</v>
      </c>
      <c r="L102" s="74">
        <v>1</v>
      </c>
      <c r="M102" s="75">
        <v>9094.1005859375</v>
      </c>
      <c r="N102" s="75">
        <v>5147.6064453125</v>
      </c>
      <c r="O102" s="76"/>
      <c r="P102" s="77"/>
      <c r="Q102" s="77"/>
      <c r="R102" s="89"/>
      <c r="S102" s="48">
        <v>1</v>
      </c>
      <c r="T102" s="48">
        <v>1</v>
      </c>
      <c r="U102" s="49">
        <v>0</v>
      </c>
      <c r="V102" s="49">
        <v>0.5</v>
      </c>
      <c r="W102" s="49">
        <v>0</v>
      </c>
      <c r="X102" s="49">
        <v>0.999997</v>
      </c>
      <c r="Y102" s="49">
        <v>0.5</v>
      </c>
      <c r="Z102" s="49">
        <v>0</v>
      </c>
      <c r="AA102" s="72">
        <v>102</v>
      </c>
      <c r="AB102" s="72"/>
      <c r="AC102" s="73"/>
      <c r="AD102" s="79" t="s">
        <v>1764</v>
      </c>
      <c r="AE102" s="79">
        <v>10169</v>
      </c>
      <c r="AF102" s="79">
        <v>9325</v>
      </c>
      <c r="AG102" s="79">
        <v>49919</v>
      </c>
      <c r="AH102" s="79">
        <v>8214</v>
      </c>
      <c r="AI102" s="79"/>
      <c r="AJ102" s="79" t="s">
        <v>1940</v>
      </c>
      <c r="AK102" s="79" t="s">
        <v>2092</v>
      </c>
      <c r="AL102" s="79"/>
      <c r="AM102" s="79"/>
      <c r="AN102" s="81">
        <v>40433.14662037037</v>
      </c>
      <c r="AO102" s="83" t="s">
        <v>2341</v>
      </c>
      <c r="AP102" s="79" t="b">
        <v>0</v>
      </c>
      <c r="AQ102" s="79" t="b">
        <v>0</v>
      </c>
      <c r="AR102" s="79" t="b">
        <v>1</v>
      </c>
      <c r="AS102" s="79"/>
      <c r="AT102" s="79">
        <v>270</v>
      </c>
      <c r="AU102" s="83" t="s">
        <v>2420</v>
      </c>
      <c r="AV102" s="79" t="b">
        <v>0</v>
      </c>
      <c r="AW102" s="79" t="s">
        <v>2546</v>
      </c>
      <c r="AX102" s="83" t="s">
        <v>2646</v>
      </c>
      <c r="AY102" s="79" t="s">
        <v>66</v>
      </c>
      <c r="AZ102" s="79" t="str">
        <f>REPLACE(INDEX(GroupVertices[Group],MATCH(Vertices[[#This Row],[Vertex]],GroupVertices[Vertex],0)),1,1,"")</f>
        <v>16</v>
      </c>
      <c r="BA102" s="48">
        <v>0</v>
      </c>
      <c r="BB102" s="49">
        <v>0</v>
      </c>
      <c r="BC102" s="48">
        <v>1</v>
      </c>
      <c r="BD102" s="49">
        <v>6.25</v>
      </c>
      <c r="BE102" s="48">
        <v>0</v>
      </c>
      <c r="BF102" s="49">
        <v>0</v>
      </c>
      <c r="BG102" s="48">
        <v>15</v>
      </c>
      <c r="BH102" s="49">
        <v>93.75</v>
      </c>
      <c r="BI102" s="48">
        <v>16</v>
      </c>
      <c r="BJ102" s="48"/>
      <c r="BK102" s="48"/>
      <c r="BL102" s="48"/>
      <c r="BM102" s="48"/>
      <c r="BN102" s="48" t="s">
        <v>714</v>
      </c>
      <c r="BO102" s="48" t="s">
        <v>714</v>
      </c>
      <c r="BP102" s="124" t="s">
        <v>3968</v>
      </c>
      <c r="BQ102" s="124" t="s">
        <v>3968</v>
      </c>
      <c r="BR102" s="124" t="s">
        <v>3766</v>
      </c>
      <c r="BS102" s="124" t="s">
        <v>3766</v>
      </c>
      <c r="BT102" s="2"/>
      <c r="BU102" s="3"/>
      <c r="BV102" s="3"/>
      <c r="BW102" s="3"/>
      <c r="BX102" s="3"/>
    </row>
    <row r="103" spans="1:76" ht="15">
      <c r="A103" s="65" t="s">
        <v>405</v>
      </c>
      <c r="B103" s="66"/>
      <c r="C103" s="66"/>
      <c r="D103" s="67">
        <v>100</v>
      </c>
      <c r="E103" s="69"/>
      <c r="F103" s="103" t="s">
        <v>2494</v>
      </c>
      <c r="G103" s="66"/>
      <c r="H103" s="70" t="s">
        <v>405</v>
      </c>
      <c r="I103" s="71"/>
      <c r="J103" s="71" t="s">
        <v>159</v>
      </c>
      <c r="K103" s="70" t="s">
        <v>2837</v>
      </c>
      <c r="L103" s="74">
        <v>1</v>
      </c>
      <c r="M103" s="75">
        <v>9555.8388671875</v>
      </c>
      <c r="N103" s="75">
        <v>5147.6064453125</v>
      </c>
      <c r="O103" s="76"/>
      <c r="P103" s="77"/>
      <c r="Q103" s="77"/>
      <c r="R103" s="89"/>
      <c r="S103" s="48">
        <v>2</v>
      </c>
      <c r="T103" s="48">
        <v>0</v>
      </c>
      <c r="U103" s="49">
        <v>0</v>
      </c>
      <c r="V103" s="49">
        <v>0.5</v>
      </c>
      <c r="W103" s="49">
        <v>0</v>
      </c>
      <c r="X103" s="49">
        <v>0.999997</v>
      </c>
      <c r="Y103" s="49">
        <v>0.5</v>
      </c>
      <c r="Z103" s="49">
        <v>0</v>
      </c>
      <c r="AA103" s="72">
        <v>103</v>
      </c>
      <c r="AB103" s="72"/>
      <c r="AC103" s="73"/>
      <c r="AD103" s="79" t="s">
        <v>1765</v>
      </c>
      <c r="AE103" s="79">
        <v>27</v>
      </c>
      <c r="AF103" s="79">
        <v>6753375</v>
      </c>
      <c r="AG103" s="79">
        <v>4085</v>
      </c>
      <c r="AH103" s="79">
        <v>22</v>
      </c>
      <c r="AI103" s="79"/>
      <c r="AJ103" s="79" t="s">
        <v>1941</v>
      </c>
      <c r="AK103" s="79" t="s">
        <v>2093</v>
      </c>
      <c r="AL103" s="83" t="s">
        <v>2192</v>
      </c>
      <c r="AM103" s="79"/>
      <c r="AN103" s="81">
        <v>41289.83561342592</v>
      </c>
      <c r="AO103" s="83" t="s">
        <v>2342</v>
      </c>
      <c r="AP103" s="79" t="b">
        <v>0</v>
      </c>
      <c r="AQ103" s="79" t="b">
        <v>0</v>
      </c>
      <c r="AR103" s="79" t="b">
        <v>1</v>
      </c>
      <c r="AS103" s="79"/>
      <c r="AT103" s="79">
        <v>13364</v>
      </c>
      <c r="AU103" s="83" t="s">
        <v>2420</v>
      </c>
      <c r="AV103" s="79" t="b">
        <v>1</v>
      </c>
      <c r="AW103" s="79" t="s">
        <v>2546</v>
      </c>
      <c r="AX103" s="83" t="s">
        <v>2647</v>
      </c>
      <c r="AY103" s="79" t="s">
        <v>65</v>
      </c>
      <c r="AZ103" s="79" t="str">
        <f>REPLACE(INDEX(GroupVertices[Group],MATCH(Vertices[[#This Row],[Vertex]],GroupVertices[Vertex],0)),1,1,"")</f>
        <v>16</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5" t="s">
        <v>292</v>
      </c>
      <c r="B104" s="66"/>
      <c r="C104" s="66"/>
      <c r="D104" s="67">
        <v>100</v>
      </c>
      <c r="E104" s="69"/>
      <c r="F104" s="103" t="s">
        <v>898</v>
      </c>
      <c r="G104" s="66"/>
      <c r="H104" s="70" t="s">
        <v>292</v>
      </c>
      <c r="I104" s="71"/>
      <c r="J104" s="71" t="s">
        <v>159</v>
      </c>
      <c r="K104" s="70" t="s">
        <v>2838</v>
      </c>
      <c r="L104" s="74">
        <v>1</v>
      </c>
      <c r="M104" s="75">
        <v>9094.1005859375</v>
      </c>
      <c r="N104" s="75">
        <v>4634.65185546875</v>
      </c>
      <c r="O104" s="76"/>
      <c r="P104" s="77"/>
      <c r="Q104" s="77"/>
      <c r="R104" s="89"/>
      <c r="S104" s="48">
        <v>0</v>
      </c>
      <c r="T104" s="48">
        <v>2</v>
      </c>
      <c r="U104" s="49">
        <v>0</v>
      </c>
      <c r="V104" s="49">
        <v>0.5</v>
      </c>
      <c r="W104" s="49">
        <v>0</v>
      </c>
      <c r="X104" s="49">
        <v>0.999997</v>
      </c>
      <c r="Y104" s="49">
        <v>0.5</v>
      </c>
      <c r="Z104" s="49">
        <v>0</v>
      </c>
      <c r="AA104" s="72">
        <v>104</v>
      </c>
      <c r="AB104" s="72"/>
      <c r="AC104" s="73"/>
      <c r="AD104" s="79" t="s">
        <v>1766</v>
      </c>
      <c r="AE104" s="79">
        <v>4051</v>
      </c>
      <c r="AF104" s="79">
        <v>3713</v>
      </c>
      <c r="AG104" s="79">
        <v>23593</v>
      </c>
      <c r="AH104" s="79">
        <v>29949</v>
      </c>
      <c r="AI104" s="79"/>
      <c r="AJ104" s="79" t="s">
        <v>1942</v>
      </c>
      <c r="AK104" s="79" t="s">
        <v>2094</v>
      </c>
      <c r="AL104" s="79"/>
      <c r="AM104" s="79"/>
      <c r="AN104" s="81">
        <v>39984.033530092594</v>
      </c>
      <c r="AO104" s="83" t="s">
        <v>2343</v>
      </c>
      <c r="AP104" s="79" t="b">
        <v>1</v>
      </c>
      <c r="AQ104" s="79" t="b">
        <v>0</v>
      </c>
      <c r="AR104" s="79" t="b">
        <v>0</v>
      </c>
      <c r="AS104" s="79"/>
      <c r="AT104" s="79">
        <v>14</v>
      </c>
      <c r="AU104" s="83" t="s">
        <v>2420</v>
      </c>
      <c r="AV104" s="79" t="b">
        <v>0</v>
      </c>
      <c r="AW104" s="79" t="s">
        <v>2546</v>
      </c>
      <c r="AX104" s="83" t="s">
        <v>2648</v>
      </c>
      <c r="AY104" s="79" t="s">
        <v>66</v>
      </c>
      <c r="AZ104" s="79" t="str">
        <f>REPLACE(INDEX(GroupVertices[Group],MATCH(Vertices[[#This Row],[Vertex]],GroupVertices[Vertex],0)),1,1,"")</f>
        <v>16</v>
      </c>
      <c r="BA104" s="48">
        <v>0</v>
      </c>
      <c r="BB104" s="49">
        <v>0</v>
      </c>
      <c r="BC104" s="48">
        <v>1</v>
      </c>
      <c r="BD104" s="49">
        <v>6.25</v>
      </c>
      <c r="BE104" s="48">
        <v>0</v>
      </c>
      <c r="BF104" s="49">
        <v>0</v>
      </c>
      <c r="BG104" s="48">
        <v>15</v>
      </c>
      <c r="BH104" s="49">
        <v>93.75</v>
      </c>
      <c r="BI104" s="48">
        <v>16</v>
      </c>
      <c r="BJ104" s="48"/>
      <c r="BK104" s="48"/>
      <c r="BL104" s="48"/>
      <c r="BM104" s="48"/>
      <c r="BN104" s="48" t="s">
        <v>714</v>
      </c>
      <c r="BO104" s="48" t="s">
        <v>714</v>
      </c>
      <c r="BP104" s="124" t="s">
        <v>3968</v>
      </c>
      <c r="BQ104" s="124" t="s">
        <v>3968</v>
      </c>
      <c r="BR104" s="124" t="s">
        <v>3766</v>
      </c>
      <c r="BS104" s="124" t="s">
        <v>3766</v>
      </c>
      <c r="BT104" s="2"/>
      <c r="BU104" s="3"/>
      <c r="BV104" s="3"/>
      <c r="BW104" s="3"/>
      <c r="BX104" s="3"/>
    </row>
    <row r="105" spans="1:76" ht="15">
      <c r="A105" s="65" t="s">
        <v>293</v>
      </c>
      <c r="B105" s="66"/>
      <c r="C105" s="66"/>
      <c r="D105" s="67">
        <v>113.51351351351352</v>
      </c>
      <c r="E105" s="69"/>
      <c r="F105" s="103" t="s">
        <v>899</v>
      </c>
      <c r="G105" s="66"/>
      <c r="H105" s="70" t="s">
        <v>293</v>
      </c>
      <c r="I105" s="71"/>
      <c r="J105" s="71" t="s">
        <v>159</v>
      </c>
      <c r="K105" s="70" t="s">
        <v>2839</v>
      </c>
      <c r="L105" s="74">
        <v>151.12012012012013</v>
      </c>
      <c r="M105" s="75">
        <v>4514.40087890625</v>
      </c>
      <c r="N105" s="75">
        <v>1100.2374267578125</v>
      </c>
      <c r="O105" s="76"/>
      <c r="P105" s="77"/>
      <c r="Q105" s="77"/>
      <c r="R105" s="89"/>
      <c r="S105" s="48">
        <v>0</v>
      </c>
      <c r="T105" s="48">
        <v>5</v>
      </c>
      <c r="U105" s="49">
        <v>20</v>
      </c>
      <c r="V105" s="49">
        <v>0.2</v>
      </c>
      <c r="W105" s="49">
        <v>0</v>
      </c>
      <c r="X105" s="49">
        <v>2.83783</v>
      </c>
      <c r="Y105" s="49">
        <v>0</v>
      </c>
      <c r="Z105" s="49">
        <v>0</v>
      </c>
      <c r="AA105" s="72">
        <v>105</v>
      </c>
      <c r="AB105" s="72"/>
      <c r="AC105" s="73"/>
      <c r="AD105" s="79" t="s">
        <v>1767</v>
      </c>
      <c r="AE105" s="79">
        <v>922</v>
      </c>
      <c r="AF105" s="79">
        <v>587</v>
      </c>
      <c r="AG105" s="79">
        <v>11189</v>
      </c>
      <c r="AH105" s="79">
        <v>21047</v>
      </c>
      <c r="AI105" s="79"/>
      <c r="AJ105" s="79" t="s">
        <v>1943</v>
      </c>
      <c r="AK105" s="79" t="s">
        <v>2095</v>
      </c>
      <c r="AL105" s="79"/>
      <c r="AM105" s="79"/>
      <c r="AN105" s="81">
        <v>40856.9334375</v>
      </c>
      <c r="AO105" s="83" t="s">
        <v>2344</v>
      </c>
      <c r="AP105" s="79" t="b">
        <v>0</v>
      </c>
      <c r="AQ105" s="79" t="b">
        <v>0</v>
      </c>
      <c r="AR105" s="79" t="b">
        <v>1</v>
      </c>
      <c r="AS105" s="79"/>
      <c r="AT105" s="79">
        <v>3</v>
      </c>
      <c r="AU105" s="83" t="s">
        <v>2431</v>
      </c>
      <c r="AV105" s="79" t="b">
        <v>0</v>
      </c>
      <c r="AW105" s="79" t="s">
        <v>2546</v>
      </c>
      <c r="AX105" s="83" t="s">
        <v>2649</v>
      </c>
      <c r="AY105" s="79" t="s">
        <v>66</v>
      </c>
      <c r="AZ105" s="79" t="str">
        <f>REPLACE(INDEX(GroupVertices[Group],MATCH(Vertices[[#This Row],[Vertex]],GroupVertices[Vertex],0)),1,1,"")</f>
        <v>7</v>
      </c>
      <c r="BA105" s="48">
        <v>0</v>
      </c>
      <c r="BB105" s="49">
        <v>0</v>
      </c>
      <c r="BC105" s="48">
        <v>0</v>
      </c>
      <c r="BD105" s="49">
        <v>0</v>
      </c>
      <c r="BE105" s="48">
        <v>0</v>
      </c>
      <c r="BF105" s="49">
        <v>0</v>
      </c>
      <c r="BG105" s="48">
        <v>12</v>
      </c>
      <c r="BH105" s="49">
        <v>100</v>
      </c>
      <c r="BI105" s="48">
        <v>12</v>
      </c>
      <c r="BJ105" s="48"/>
      <c r="BK105" s="48"/>
      <c r="BL105" s="48"/>
      <c r="BM105" s="48"/>
      <c r="BN105" s="48" t="s">
        <v>715</v>
      </c>
      <c r="BO105" s="48" t="s">
        <v>715</v>
      </c>
      <c r="BP105" s="124" t="s">
        <v>3969</v>
      </c>
      <c r="BQ105" s="124" t="s">
        <v>3969</v>
      </c>
      <c r="BR105" s="124" t="s">
        <v>4063</v>
      </c>
      <c r="BS105" s="124" t="s">
        <v>4063</v>
      </c>
      <c r="BT105" s="2"/>
      <c r="BU105" s="3"/>
      <c r="BV105" s="3"/>
      <c r="BW105" s="3"/>
      <c r="BX105" s="3"/>
    </row>
    <row r="106" spans="1:76" ht="15">
      <c r="A106" s="65" t="s">
        <v>406</v>
      </c>
      <c r="B106" s="66"/>
      <c r="C106" s="66"/>
      <c r="D106" s="67">
        <v>100</v>
      </c>
      <c r="E106" s="69"/>
      <c r="F106" s="103" t="s">
        <v>2495</v>
      </c>
      <c r="G106" s="66"/>
      <c r="H106" s="70" t="s">
        <v>406</v>
      </c>
      <c r="I106" s="71"/>
      <c r="J106" s="71" t="s">
        <v>159</v>
      </c>
      <c r="K106" s="70" t="s">
        <v>2840</v>
      </c>
      <c r="L106" s="74">
        <v>1</v>
      </c>
      <c r="M106" s="75">
        <v>4504.14404296875</v>
      </c>
      <c r="N106" s="75">
        <v>288.9884338378906</v>
      </c>
      <c r="O106" s="76"/>
      <c r="P106" s="77"/>
      <c r="Q106" s="77"/>
      <c r="R106" s="89"/>
      <c r="S106" s="48">
        <v>1</v>
      </c>
      <c r="T106" s="48">
        <v>0</v>
      </c>
      <c r="U106" s="49">
        <v>0</v>
      </c>
      <c r="V106" s="49">
        <v>0.111111</v>
      </c>
      <c r="W106" s="49">
        <v>0</v>
      </c>
      <c r="X106" s="49">
        <v>0.632431</v>
      </c>
      <c r="Y106" s="49">
        <v>0</v>
      </c>
      <c r="Z106" s="49">
        <v>0</v>
      </c>
      <c r="AA106" s="72">
        <v>106</v>
      </c>
      <c r="AB106" s="72"/>
      <c r="AC106" s="73"/>
      <c r="AD106" s="79" t="s">
        <v>1768</v>
      </c>
      <c r="AE106" s="79">
        <v>177</v>
      </c>
      <c r="AF106" s="79">
        <v>2132438</v>
      </c>
      <c r="AG106" s="79">
        <v>11538</v>
      </c>
      <c r="AH106" s="79">
        <v>154</v>
      </c>
      <c r="AI106" s="79"/>
      <c r="AJ106" s="79"/>
      <c r="AK106" s="79"/>
      <c r="AL106" s="83" t="s">
        <v>2193</v>
      </c>
      <c r="AM106" s="79"/>
      <c r="AN106" s="81">
        <v>39970.07686342593</v>
      </c>
      <c r="AO106" s="83" t="s">
        <v>2345</v>
      </c>
      <c r="AP106" s="79" t="b">
        <v>0</v>
      </c>
      <c r="AQ106" s="79" t="b">
        <v>0</v>
      </c>
      <c r="AR106" s="79" t="b">
        <v>0</v>
      </c>
      <c r="AS106" s="79"/>
      <c r="AT106" s="79">
        <v>6419</v>
      </c>
      <c r="AU106" s="83" t="s">
        <v>2420</v>
      </c>
      <c r="AV106" s="79" t="b">
        <v>1</v>
      </c>
      <c r="AW106" s="79" t="s">
        <v>2546</v>
      </c>
      <c r="AX106" s="83" t="s">
        <v>2650</v>
      </c>
      <c r="AY106" s="79" t="s">
        <v>65</v>
      </c>
      <c r="AZ106" s="79" t="str">
        <f>REPLACE(INDEX(GroupVertices[Group],MATCH(Vertices[[#This Row],[Vertex]],GroupVertices[Vertex],0)),1,1,"")</f>
        <v>7</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5" t="s">
        <v>407</v>
      </c>
      <c r="B107" s="66"/>
      <c r="C107" s="66"/>
      <c r="D107" s="67">
        <v>100</v>
      </c>
      <c r="E107" s="69"/>
      <c r="F107" s="103" t="s">
        <v>2496</v>
      </c>
      <c r="G107" s="66"/>
      <c r="H107" s="70" t="s">
        <v>407</v>
      </c>
      <c r="I107" s="71"/>
      <c r="J107" s="71" t="s">
        <v>159</v>
      </c>
      <c r="K107" s="70" t="s">
        <v>2841</v>
      </c>
      <c r="L107" s="74">
        <v>1</v>
      </c>
      <c r="M107" s="75">
        <v>4981.91650390625</v>
      </c>
      <c r="N107" s="75">
        <v>1750.290283203125</v>
      </c>
      <c r="O107" s="76"/>
      <c r="P107" s="77"/>
      <c r="Q107" s="77"/>
      <c r="R107" s="89"/>
      <c r="S107" s="48">
        <v>1</v>
      </c>
      <c r="T107" s="48">
        <v>0</v>
      </c>
      <c r="U107" s="49">
        <v>0</v>
      </c>
      <c r="V107" s="49">
        <v>0.111111</v>
      </c>
      <c r="W107" s="49">
        <v>0</v>
      </c>
      <c r="X107" s="49">
        <v>0.632431</v>
      </c>
      <c r="Y107" s="49">
        <v>0</v>
      </c>
      <c r="Z107" s="49">
        <v>0</v>
      </c>
      <c r="AA107" s="72">
        <v>107</v>
      </c>
      <c r="AB107" s="72"/>
      <c r="AC107" s="73"/>
      <c r="AD107" s="79" t="s">
        <v>1769</v>
      </c>
      <c r="AE107" s="79">
        <v>47</v>
      </c>
      <c r="AF107" s="79">
        <v>61864836</v>
      </c>
      <c r="AG107" s="79">
        <v>42854</v>
      </c>
      <c r="AH107" s="79">
        <v>8</v>
      </c>
      <c r="AI107" s="79"/>
      <c r="AJ107" s="79" t="s">
        <v>1944</v>
      </c>
      <c r="AK107" s="79" t="s">
        <v>2093</v>
      </c>
      <c r="AL107" s="83" t="s">
        <v>2194</v>
      </c>
      <c r="AM107" s="79"/>
      <c r="AN107" s="81">
        <v>39890.57405092593</v>
      </c>
      <c r="AO107" s="83" t="s">
        <v>2346</v>
      </c>
      <c r="AP107" s="79" t="b">
        <v>0</v>
      </c>
      <c r="AQ107" s="79" t="b">
        <v>0</v>
      </c>
      <c r="AR107" s="79" t="b">
        <v>1</v>
      </c>
      <c r="AS107" s="79"/>
      <c r="AT107" s="79">
        <v>105150</v>
      </c>
      <c r="AU107" s="83" t="s">
        <v>2420</v>
      </c>
      <c r="AV107" s="79" t="b">
        <v>1</v>
      </c>
      <c r="AW107" s="79" t="s">
        <v>2546</v>
      </c>
      <c r="AX107" s="83" t="s">
        <v>2651</v>
      </c>
      <c r="AY107" s="79" t="s">
        <v>65</v>
      </c>
      <c r="AZ107" s="79" t="str">
        <f>REPLACE(INDEX(GroupVertices[Group],MATCH(Vertices[[#This Row],[Vertex]],GroupVertices[Vertex],0)),1,1,"")</f>
        <v>7</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408</v>
      </c>
      <c r="B108" s="66"/>
      <c r="C108" s="66"/>
      <c r="D108" s="67">
        <v>100</v>
      </c>
      <c r="E108" s="69"/>
      <c r="F108" s="103" t="s">
        <v>2497</v>
      </c>
      <c r="G108" s="66"/>
      <c r="H108" s="70" t="s">
        <v>408</v>
      </c>
      <c r="I108" s="71"/>
      <c r="J108" s="71" t="s">
        <v>159</v>
      </c>
      <c r="K108" s="70" t="s">
        <v>2842</v>
      </c>
      <c r="L108" s="74">
        <v>1</v>
      </c>
      <c r="M108" s="75">
        <v>5254.25146484375</v>
      </c>
      <c r="N108" s="75">
        <v>839.411376953125</v>
      </c>
      <c r="O108" s="76"/>
      <c r="P108" s="77"/>
      <c r="Q108" s="77"/>
      <c r="R108" s="89"/>
      <c r="S108" s="48">
        <v>1</v>
      </c>
      <c r="T108" s="48">
        <v>0</v>
      </c>
      <c r="U108" s="49">
        <v>0</v>
      </c>
      <c r="V108" s="49">
        <v>0.111111</v>
      </c>
      <c r="W108" s="49">
        <v>0</v>
      </c>
      <c r="X108" s="49">
        <v>0.632431</v>
      </c>
      <c r="Y108" s="49">
        <v>0</v>
      </c>
      <c r="Z108" s="49">
        <v>0</v>
      </c>
      <c r="AA108" s="72">
        <v>108</v>
      </c>
      <c r="AB108" s="72"/>
      <c r="AC108" s="73"/>
      <c r="AD108" s="79" t="s">
        <v>1770</v>
      </c>
      <c r="AE108" s="79">
        <v>20139</v>
      </c>
      <c r="AF108" s="79">
        <v>20227</v>
      </c>
      <c r="AG108" s="79">
        <v>158281</v>
      </c>
      <c r="AH108" s="79">
        <v>108667</v>
      </c>
      <c r="AI108" s="79"/>
      <c r="AJ108" s="79" t="s">
        <v>1945</v>
      </c>
      <c r="AK108" s="79" t="s">
        <v>2096</v>
      </c>
      <c r="AL108" s="83" t="s">
        <v>2195</v>
      </c>
      <c r="AM108" s="79"/>
      <c r="AN108" s="81">
        <v>42896.10784722222</v>
      </c>
      <c r="AO108" s="83" t="s">
        <v>2347</v>
      </c>
      <c r="AP108" s="79" t="b">
        <v>1</v>
      </c>
      <c r="AQ108" s="79" t="b">
        <v>0</v>
      </c>
      <c r="AR108" s="79" t="b">
        <v>1</v>
      </c>
      <c r="AS108" s="79"/>
      <c r="AT108" s="79">
        <v>34</v>
      </c>
      <c r="AU108" s="79"/>
      <c r="AV108" s="79" t="b">
        <v>0</v>
      </c>
      <c r="AW108" s="79" t="s">
        <v>2546</v>
      </c>
      <c r="AX108" s="83" t="s">
        <v>2652</v>
      </c>
      <c r="AY108" s="79" t="s">
        <v>65</v>
      </c>
      <c r="AZ108" s="79" t="str">
        <f>REPLACE(INDEX(GroupVertices[Group],MATCH(Vertices[[#This Row],[Vertex]],GroupVertices[Vertex],0)),1,1,"")</f>
        <v>7</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409</v>
      </c>
      <c r="B109" s="66"/>
      <c r="C109" s="66"/>
      <c r="D109" s="67">
        <v>100</v>
      </c>
      <c r="E109" s="69"/>
      <c r="F109" s="103" t="s">
        <v>2498</v>
      </c>
      <c r="G109" s="66"/>
      <c r="H109" s="70" t="s">
        <v>409</v>
      </c>
      <c r="I109" s="71"/>
      <c r="J109" s="71" t="s">
        <v>159</v>
      </c>
      <c r="K109" s="70" t="s">
        <v>2843</v>
      </c>
      <c r="L109" s="74">
        <v>1</v>
      </c>
      <c r="M109" s="75">
        <v>3768.20068359375</v>
      </c>
      <c r="N109" s="75">
        <v>859.6815185546875</v>
      </c>
      <c r="O109" s="76"/>
      <c r="P109" s="77"/>
      <c r="Q109" s="77"/>
      <c r="R109" s="89"/>
      <c r="S109" s="48">
        <v>1</v>
      </c>
      <c r="T109" s="48">
        <v>0</v>
      </c>
      <c r="U109" s="49">
        <v>0</v>
      </c>
      <c r="V109" s="49">
        <v>0.111111</v>
      </c>
      <c r="W109" s="49">
        <v>0</v>
      </c>
      <c r="X109" s="49">
        <v>0.632431</v>
      </c>
      <c r="Y109" s="49">
        <v>0</v>
      </c>
      <c r="Z109" s="49">
        <v>0</v>
      </c>
      <c r="AA109" s="72">
        <v>109</v>
      </c>
      <c r="AB109" s="72"/>
      <c r="AC109" s="73"/>
      <c r="AD109" s="79" t="s">
        <v>1771</v>
      </c>
      <c r="AE109" s="79">
        <v>52882</v>
      </c>
      <c r="AF109" s="79">
        <v>52653</v>
      </c>
      <c r="AG109" s="79">
        <v>152942</v>
      </c>
      <c r="AH109" s="79">
        <v>5529</v>
      </c>
      <c r="AI109" s="79"/>
      <c r="AJ109" s="79" t="s">
        <v>1946</v>
      </c>
      <c r="AK109" s="79"/>
      <c r="AL109" s="83" t="s">
        <v>2196</v>
      </c>
      <c r="AM109" s="79"/>
      <c r="AN109" s="81">
        <v>39992.71175925926</v>
      </c>
      <c r="AO109" s="83" t="s">
        <v>2348</v>
      </c>
      <c r="AP109" s="79" t="b">
        <v>1</v>
      </c>
      <c r="AQ109" s="79" t="b">
        <v>0</v>
      </c>
      <c r="AR109" s="79" t="b">
        <v>0</v>
      </c>
      <c r="AS109" s="79"/>
      <c r="AT109" s="79">
        <v>25</v>
      </c>
      <c r="AU109" s="83" t="s">
        <v>2420</v>
      </c>
      <c r="AV109" s="79" t="b">
        <v>0</v>
      </c>
      <c r="AW109" s="79" t="s">
        <v>2546</v>
      </c>
      <c r="AX109" s="83" t="s">
        <v>2653</v>
      </c>
      <c r="AY109" s="79" t="s">
        <v>65</v>
      </c>
      <c r="AZ109" s="79" t="str">
        <f>REPLACE(INDEX(GroupVertices[Group],MATCH(Vertices[[#This Row],[Vertex]],GroupVertices[Vertex],0)),1,1,"")</f>
        <v>7</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5" t="s">
        <v>410</v>
      </c>
      <c r="B110" s="66"/>
      <c r="C110" s="66"/>
      <c r="D110" s="67">
        <v>100</v>
      </c>
      <c r="E110" s="69"/>
      <c r="F110" s="103" t="s">
        <v>2499</v>
      </c>
      <c r="G110" s="66"/>
      <c r="H110" s="70" t="s">
        <v>410</v>
      </c>
      <c r="I110" s="71"/>
      <c r="J110" s="71" t="s">
        <v>159</v>
      </c>
      <c r="K110" s="70" t="s">
        <v>2844</v>
      </c>
      <c r="L110" s="74">
        <v>1</v>
      </c>
      <c r="M110" s="75">
        <v>4063.51220703125</v>
      </c>
      <c r="N110" s="75">
        <v>1762.8294677734375</v>
      </c>
      <c r="O110" s="76"/>
      <c r="P110" s="77"/>
      <c r="Q110" s="77"/>
      <c r="R110" s="89"/>
      <c r="S110" s="48">
        <v>1</v>
      </c>
      <c r="T110" s="48">
        <v>0</v>
      </c>
      <c r="U110" s="49">
        <v>0</v>
      </c>
      <c r="V110" s="49">
        <v>0.111111</v>
      </c>
      <c r="W110" s="49">
        <v>0</v>
      </c>
      <c r="X110" s="49">
        <v>0.632431</v>
      </c>
      <c r="Y110" s="49">
        <v>0</v>
      </c>
      <c r="Z110" s="49">
        <v>0</v>
      </c>
      <c r="AA110" s="72">
        <v>110</v>
      </c>
      <c r="AB110" s="72"/>
      <c r="AC110" s="73"/>
      <c r="AD110" s="79" t="s">
        <v>1772</v>
      </c>
      <c r="AE110" s="79">
        <v>8554</v>
      </c>
      <c r="AF110" s="79">
        <v>9127</v>
      </c>
      <c r="AG110" s="79">
        <v>69634</v>
      </c>
      <c r="AH110" s="79">
        <v>56812</v>
      </c>
      <c r="AI110" s="79"/>
      <c r="AJ110" s="79" t="s">
        <v>1947</v>
      </c>
      <c r="AK110" s="79" t="s">
        <v>2097</v>
      </c>
      <c r="AL110" s="83" t="s">
        <v>2197</v>
      </c>
      <c r="AM110" s="79"/>
      <c r="AN110" s="81">
        <v>42657.828564814816</v>
      </c>
      <c r="AO110" s="83" t="s">
        <v>2349</v>
      </c>
      <c r="AP110" s="79" t="b">
        <v>1</v>
      </c>
      <c r="AQ110" s="79" t="b">
        <v>0</v>
      </c>
      <c r="AR110" s="79" t="b">
        <v>0</v>
      </c>
      <c r="AS110" s="79"/>
      <c r="AT110" s="79">
        <v>25</v>
      </c>
      <c r="AU110" s="79"/>
      <c r="AV110" s="79" t="b">
        <v>0</v>
      </c>
      <c r="AW110" s="79" t="s">
        <v>2546</v>
      </c>
      <c r="AX110" s="83" t="s">
        <v>2654</v>
      </c>
      <c r="AY110" s="79" t="s">
        <v>65</v>
      </c>
      <c r="AZ110" s="79" t="str">
        <f>REPLACE(INDEX(GroupVertices[Group],MATCH(Vertices[[#This Row],[Vertex]],GroupVertices[Vertex],0)),1,1,"")</f>
        <v>7</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411</v>
      </c>
      <c r="B111" s="66"/>
      <c r="C111" s="66"/>
      <c r="D111" s="67">
        <v>100</v>
      </c>
      <c r="E111" s="69"/>
      <c r="F111" s="103" t="s">
        <v>2500</v>
      </c>
      <c r="G111" s="66"/>
      <c r="H111" s="70" t="s">
        <v>411</v>
      </c>
      <c r="I111" s="71"/>
      <c r="J111" s="71" t="s">
        <v>159</v>
      </c>
      <c r="K111" s="70" t="s">
        <v>2845</v>
      </c>
      <c r="L111" s="74">
        <v>1</v>
      </c>
      <c r="M111" s="75">
        <v>9226.197265625</v>
      </c>
      <c r="N111" s="75">
        <v>7354.755859375</v>
      </c>
      <c r="O111" s="76"/>
      <c r="P111" s="77"/>
      <c r="Q111" s="77"/>
      <c r="R111" s="89"/>
      <c r="S111" s="48">
        <v>2</v>
      </c>
      <c r="T111" s="48">
        <v>0</v>
      </c>
      <c r="U111" s="49">
        <v>0</v>
      </c>
      <c r="V111" s="49">
        <v>0.05</v>
      </c>
      <c r="W111" s="49">
        <v>0</v>
      </c>
      <c r="X111" s="49">
        <v>0.615735</v>
      </c>
      <c r="Y111" s="49">
        <v>0.5</v>
      </c>
      <c r="Z111" s="49">
        <v>0</v>
      </c>
      <c r="AA111" s="72">
        <v>111</v>
      </c>
      <c r="AB111" s="72"/>
      <c r="AC111" s="73"/>
      <c r="AD111" s="79" t="s">
        <v>1773</v>
      </c>
      <c r="AE111" s="79">
        <v>345</v>
      </c>
      <c r="AF111" s="79">
        <v>5241</v>
      </c>
      <c r="AG111" s="79">
        <v>1466</v>
      </c>
      <c r="AH111" s="79">
        <v>879</v>
      </c>
      <c r="AI111" s="79"/>
      <c r="AJ111" s="79" t="s">
        <v>1948</v>
      </c>
      <c r="AK111" s="79"/>
      <c r="AL111" s="83" t="s">
        <v>2198</v>
      </c>
      <c r="AM111" s="79"/>
      <c r="AN111" s="81">
        <v>41397.86777777778</v>
      </c>
      <c r="AO111" s="83" t="s">
        <v>2350</v>
      </c>
      <c r="AP111" s="79" t="b">
        <v>0</v>
      </c>
      <c r="AQ111" s="79" t="b">
        <v>0</v>
      </c>
      <c r="AR111" s="79" t="b">
        <v>0</v>
      </c>
      <c r="AS111" s="79"/>
      <c r="AT111" s="79">
        <v>130</v>
      </c>
      <c r="AU111" s="83" t="s">
        <v>2420</v>
      </c>
      <c r="AV111" s="79" t="b">
        <v>1</v>
      </c>
      <c r="AW111" s="79" t="s">
        <v>2546</v>
      </c>
      <c r="AX111" s="83" t="s">
        <v>2655</v>
      </c>
      <c r="AY111" s="79" t="s">
        <v>65</v>
      </c>
      <c r="AZ111" s="79"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5" t="s">
        <v>412</v>
      </c>
      <c r="B112" s="66"/>
      <c r="C112" s="66"/>
      <c r="D112" s="67">
        <v>100</v>
      </c>
      <c r="E112" s="69"/>
      <c r="F112" s="103" t="s">
        <v>2501</v>
      </c>
      <c r="G112" s="66"/>
      <c r="H112" s="70" t="s">
        <v>412</v>
      </c>
      <c r="I112" s="71"/>
      <c r="J112" s="71" t="s">
        <v>159</v>
      </c>
      <c r="K112" s="70" t="s">
        <v>2846</v>
      </c>
      <c r="L112" s="74">
        <v>1</v>
      </c>
      <c r="M112" s="75">
        <v>9786.70703125</v>
      </c>
      <c r="N112" s="75">
        <v>8424.82421875</v>
      </c>
      <c r="O112" s="76"/>
      <c r="P112" s="77"/>
      <c r="Q112" s="77"/>
      <c r="R112" s="89"/>
      <c r="S112" s="48">
        <v>2</v>
      </c>
      <c r="T112" s="48">
        <v>0</v>
      </c>
      <c r="U112" s="49">
        <v>0</v>
      </c>
      <c r="V112" s="49">
        <v>0.05</v>
      </c>
      <c r="W112" s="49">
        <v>0</v>
      </c>
      <c r="X112" s="49">
        <v>0.615735</v>
      </c>
      <c r="Y112" s="49">
        <v>0.5</v>
      </c>
      <c r="Z112" s="49">
        <v>0</v>
      </c>
      <c r="AA112" s="72">
        <v>112</v>
      </c>
      <c r="AB112" s="72"/>
      <c r="AC112" s="73"/>
      <c r="AD112" s="79" t="s">
        <v>1774</v>
      </c>
      <c r="AE112" s="79">
        <v>704</v>
      </c>
      <c r="AF112" s="79">
        <v>3201051</v>
      </c>
      <c r="AG112" s="79">
        <v>290771</v>
      </c>
      <c r="AH112" s="79">
        <v>210</v>
      </c>
      <c r="AI112" s="79"/>
      <c r="AJ112" s="79" t="s">
        <v>1949</v>
      </c>
      <c r="AK112" s="79" t="s">
        <v>2098</v>
      </c>
      <c r="AL112" s="79"/>
      <c r="AM112" s="79"/>
      <c r="AN112" s="81">
        <v>39853.00255787037</v>
      </c>
      <c r="AO112" s="83" t="s">
        <v>2351</v>
      </c>
      <c r="AP112" s="79" t="b">
        <v>0</v>
      </c>
      <c r="AQ112" s="79" t="b">
        <v>0</v>
      </c>
      <c r="AR112" s="79" t="b">
        <v>1</v>
      </c>
      <c r="AS112" s="79"/>
      <c r="AT112" s="79">
        <v>27648</v>
      </c>
      <c r="AU112" s="83" t="s">
        <v>2420</v>
      </c>
      <c r="AV112" s="79" t="b">
        <v>1</v>
      </c>
      <c r="AW112" s="79" t="s">
        <v>2546</v>
      </c>
      <c r="AX112" s="83" t="s">
        <v>2656</v>
      </c>
      <c r="AY112" s="79" t="s">
        <v>65</v>
      </c>
      <c r="AZ112" s="79" t="str">
        <f>REPLACE(INDEX(GroupVertices[Group],MATCH(Vertices[[#This Row],[Vertex]],GroupVertices[Vertex],0)),1,1,"")</f>
        <v>4</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413</v>
      </c>
      <c r="B113" s="66"/>
      <c r="C113" s="66"/>
      <c r="D113" s="67">
        <v>100</v>
      </c>
      <c r="E113" s="69"/>
      <c r="F113" s="103" t="s">
        <v>2502</v>
      </c>
      <c r="G113" s="66"/>
      <c r="H113" s="70" t="s">
        <v>413</v>
      </c>
      <c r="I113" s="71"/>
      <c r="J113" s="71" t="s">
        <v>159</v>
      </c>
      <c r="K113" s="70" t="s">
        <v>2847</v>
      </c>
      <c r="L113" s="74">
        <v>1</v>
      </c>
      <c r="M113" s="75">
        <v>9584.552734375</v>
      </c>
      <c r="N113" s="75">
        <v>9129.6728515625</v>
      </c>
      <c r="O113" s="76"/>
      <c r="P113" s="77"/>
      <c r="Q113" s="77"/>
      <c r="R113" s="89"/>
      <c r="S113" s="48">
        <v>2</v>
      </c>
      <c r="T113" s="48">
        <v>0</v>
      </c>
      <c r="U113" s="49">
        <v>0</v>
      </c>
      <c r="V113" s="49">
        <v>0.05</v>
      </c>
      <c r="W113" s="49">
        <v>0</v>
      </c>
      <c r="X113" s="49">
        <v>0.615735</v>
      </c>
      <c r="Y113" s="49">
        <v>0.5</v>
      </c>
      <c r="Z113" s="49">
        <v>0</v>
      </c>
      <c r="AA113" s="72">
        <v>113</v>
      </c>
      <c r="AB113" s="72"/>
      <c r="AC113" s="73"/>
      <c r="AD113" s="79" t="s">
        <v>1775</v>
      </c>
      <c r="AE113" s="79">
        <v>2954</v>
      </c>
      <c r="AF113" s="79">
        <v>3091</v>
      </c>
      <c r="AG113" s="79">
        <v>7051</v>
      </c>
      <c r="AH113" s="79">
        <v>20422</v>
      </c>
      <c r="AI113" s="79"/>
      <c r="AJ113" s="79" t="s">
        <v>1950</v>
      </c>
      <c r="AK113" s="79" t="s">
        <v>2099</v>
      </c>
      <c r="AL113" s="83" t="s">
        <v>2151</v>
      </c>
      <c r="AM113" s="79"/>
      <c r="AN113" s="81">
        <v>40042.58868055556</v>
      </c>
      <c r="AO113" s="83" t="s">
        <v>2352</v>
      </c>
      <c r="AP113" s="79" t="b">
        <v>0</v>
      </c>
      <c r="AQ113" s="79" t="b">
        <v>0</v>
      </c>
      <c r="AR113" s="79" t="b">
        <v>0</v>
      </c>
      <c r="AS113" s="79"/>
      <c r="AT113" s="79">
        <v>227</v>
      </c>
      <c r="AU113" s="83" t="s">
        <v>2427</v>
      </c>
      <c r="AV113" s="79" t="b">
        <v>0</v>
      </c>
      <c r="AW113" s="79" t="s">
        <v>2546</v>
      </c>
      <c r="AX113" s="83" t="s">
        <v>2657</v>
      </c>
      <c r="AY113" s="79" t="s">
        <v>65</v>
      </c>
      <c r="AZ113" s="79" t="str">
        <f>REPLACE(INDEX(GroupVertices[Group],MATCH(Vertices[[#This Row],[Vertex]],GroupVertices[Vertex],0)),1,1,"")</f>
        <v>4</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294</v>
      </c>
      <c r="B114" s="66"/>
      <c r="C114" s="66"/>
      <c r="D114" s="67">
        <v>104.05405405405405</v>
      </c>
      <c r="E114" s="69"/>
      <c r="F114" s="103" t="s">
        <v>900</v>
      </c>
      <c r="G114" s="66"/>
      <c r="H114" s="70" t="s">
        <v>294</v>
      </c>
      <c r="I114" s="71"/>
      <c r="J114" s="71" t="s">
        <v>159</v>
      </c>
      <c r="K114" s="70" t="s">
        <v>2848</v>
      </c>
      <c r="L114" s="74">
        <v>46.03603603603604</v>
      </c>
      <c r="M114" s="75">
        <v>9400.98828125</v>
      </c>
      <c r="N114" s="75">
        <v>8059.3701171875</v>
      </c>
      <c r="O114" s="76"/>
      <c r="P114" s="77"/>
      <c r="Q114" s="77"/>
      <c r="R114" s="89"/>
      <c r="S114" s="48">
        <v>0</v>
      </c>
      <c r="T114" s="48">
        <v>5</v>
      </c>
      <c r="U114" s="49">
        <v>6</v>
      </c>
      <c r="V114" s="49">
        <v>0.058824</v>
      </c>
      <c r="W114" s="49">
        <v>0</v>
      </c>
      <c r="X114" s="49">
        <v>1.402621</v>
      </c>
      <c r="Y114" s="49">
        <v>0.2</v>
      </c>
      <c r="Z114" s="49">
        <v>0</v>
      </c>
      <c r="AA114" s="72">
        <v>114</v>
      </c>
      <c r="AB114" s="72"/>
      <c r="AC114" s="73"/>
      <c r="AD114" s="79" t="s">
        <v>1776</v>
      </c>
      <c r="AE114" s="79">
        <v>114</v>
      </c>
      <c r="AF114" s="79">
        <v>77</v>
      </c>
      <c r="AG114" s="79">
        <v>244</v>
      </c>
      <c r="AH114" s="79">
        <v>578</v>
      </c>
      <c r="AI114" s="79"/>
      <c r="AJ114" s="79" t="s">
        <v>1951</v>
      </c>
      <c r="AK114" s="79" t="s">
        <v>1629</v>
      </c>
      <c r="AL114" s="83" t="s">
        <v>2199</v>
      </c>
      <c r="AM114" s="79"/>
      <c r="AN114" s="81">
        <v>41485.805081018516</v>
      </c>
      <c r="AO114" s="79"/>
      <c r="AP114" s="79" t="b">
        <v>1</v>
      </c>
      <c r="AQ114" s="79" t="b">
        <v>0</v>
      </c>
      <c r="AR114" s="79" t="b">
        <v>1</v>
      </c>
      <c r="AS114" s="79"/>
      <c r="AT114" s="79">
        <v>3</v>
      </c>
      <c r="AU114" s="83" t="s">
        <v>2420</v>
      </c>
      <c r="AV114" s="79" t="b">
        <v>0</v>
      </c>
      <c r="AW114" s="79" t="s">
        <v>2546</v>
      </c>
      <c r="AX114" s="83" t="s">
        <v>2658</v>
      </c>
      <c r="AY114" s="79" t="s">
        <v>66</v>
      </c>
      <c r="AZ114" s="79" t="str">
        <f>REPLACE(INDEX(GroupVertices[Group],MATCH(Vertices[[#This Row],[Vertex]],GroupVertices[Vertex],0)),1,1,"")</f>
        <v>4</v>
      </c>
      <c r="BA114" s="48">
        <v>2</v>
      </c>
      <c r="BB114" s="49">
        <v>5.714285714285714</v>
      </c>
      <c r="BC114" s="48">
        <v>0</v>
      </c>
      <c r="BD114" s="49">
        <v>0</v>
      </c>
      <c r="BE114" s="48">
        <v>0</v>
      </c>
      <c r="BF114" s="49">
        <v>0</v>
      </c>
      <c r="BG114" s="48">
        <v>33</v>
      </c>
      <c r="BH114" s="49">
        <v>94.28571428571429</v>
      </c>
      <c r="BI114" s="48">
        <v>35</v>
      </c>
      <c r="BJ114" s="48"/>
      <c r="BK114" s="48"/>
      <c r="BL114" s="48"/>
      <c r="BM114" s="48"/>
      <c r="BN114" s="48"/>
      <c r="BO114" s="48"/>
      <c r="BP114" s="124" t="s">
        <v>3970</v>
      </c>
      <c r="BQ114" s="124" t="s">
        <v>3970</v>
      </c>
      <c r="BR114" s="124" t="s">
        <v>3757</v>
      </c>
      <c r="BS114" s="124" t="s">
        <v>3757</v>
      </c>
      <c r="BT114" s="2"/>
      <c r="BU114" s="3"/>
      <c r="BV114" s="3"/>
      <c r="BW114" s="3"/>
      <c r="BX114" s="3"/>
    </row>
    <row r="115" spans="1:76" ht="15">
      <c r="A115" s="65" t="s">
        <v>295</v>
      </c>
      <c r="B115" s="66"/>
      <c r="C115" s="66"/>
      <c r="D115" s="67">
        <v>104.05405405405405</v>
      </c>
      <c r="E115" s="69"/>
      <c r="F115" s="103" t="s">
        <v>901</v>
      </c>
      <c r="G115" s="66"/>
      <c r="H115" s="70" t="s">
        <v>295</v>
      </c>
      <c r="I115" s="71"/>
      <c r="J115" s="71" t="s">
        <v>159</v>
      </c>
      <c r="K115" s="70" t="s">
        <v>2849</v>
      </c>
      <c r="L115" s="74">
        <v>46.03603603603604</v>
      </c>
      <c r="M115" s="75">
        <v>6143.22802734375</v>
      </c>
      <c r="N115" s="75">
        <v>2470.85107421875</v>
      </c>
      <c r="O115" s="76"/>
      <c r="P115" s="77"/>
      <c r="Q115" s="77"/>
      <c r="R115" s="89"/>
      <c r="S115" s="48">
        <v>0</v>
      </c>
      <c r="T115" s="48">
        <v>3</v>
      </c>
      <c r="U115" s="49">
        <v>6</v>
      </c>
      <c r="V115" s="49">
        <v>0.333333</v>
      </c>
      <c r="W115" s="49">
        <v>0</v>
      </c>
      <c r="X115" s="49">
        <v>1.918913</v>
      </c>
      <c r="Y115" s="49">
        <v>0</v>
      </c>
      <c r="Z115" s="49">
        <v>0</v>
      </c>
      <c r="AA115" s="72">
        <v>115</v>
      </c>
      <c r="AB115" s="72"/>
      <c r="AC115" s="73"/>
      <c r="AD115" s="79" t="s">
        <v>1777</v>
      </c>
      <c r="AE115" s="79">
        <v>2089</v>
      </c>
      <c r="AF115" s="79">
        <v>2549</v>
      </c>
      <c r="AG115" s="79">
        <v>2080</v>
      </c>
      <c r="AH115" s="79">
        <v>4427</v>
      </c>
      <c r="AI115" s="79"/>
      <c r="AJ115" s="79" t="s">
        <v>1952</v>
      </c>
      <c r="AK115" s="79" t="s">
        <v>1629</v>
      </c>
      <c r="AL115" s="83" t="s">
        <v>2200</v>
      </c>
      <c r="AM115" s="79"/>
      <c r="AN115" s="81">
        <v>42038.217777777776</v>
      </c>
      <c r="AO115" s="83" t="s">
        <v>2353</v>
      </c>
      <c r="AP115" s="79" t="b">
        <v>0</v>
      </c>
      <c r="AQ115" s="79" t="b">
        <v>0</v>
      </c>
      <c r="AR115" s="79" t="b">
        <v>0</v>
      </c>
      <c r="AS115" s="79"/>
      <c r="AT115" s="79">
        <v>27</v>
      </c>
      <c r="AU115" s="83" t="s">
        <v>2420</v>
      </c>
      <c r="AV115" s="79" t="b">
        <v>0</v>
      </c>
      <c r="AW115" s="79" t="s">
        <v>2546</v>
      </c>
      <c r="AX115" s="83" t="s">
        <v>2659</v>
      </c>
      <c r="AY115" s="79" t="s">
        <v>66</v>
      </c>
      <c r="AZ115" s="79" t="str">
        <f>REPLACE(INDEX(GroupVertices[Group],MATCH(Vertices[[#This Row],[Vertex]],GroupVertices[Vertex],0)),1,1,"")</f>
        <v>12</v>
      </c>
      <c r="BA115" s="48">
        <v>2</v>
      </c>
      <c r="BB115" s="49">
        <v>7.6923076923076925</v>
      </c>
      <c r="BC115" s="48">
        <v>0</v>
      </c>
      <c r="BD115" s="49">
        <v>0</v>
      </c>
      <c r="BE115" s="48">
        <v>0</v>
      </c>
      <c r="BF115" s="49">
        <v>0</v>
      </c>
      <c r="BG115" s="48">
        <v>24</v>
      </c>
      <c r="BH115" s="49">
        <v>92.3076923076923</v>
      </c>
      <c r="BI115" s="48">
        <v>26</v>
      </c>
      <c r="BJ115" s="48" t="s">
        <v>579</v>
      </c>
      <c r="BK115" s="48" t="s">
        <v>579</v>
      </c>
      <c r="BL115" s="48" t="s">
        <v>650</v>
      </c>
      <c r="BM115" s="48" t="s">
        <v>650</v>
      </c>
      <c r="BN115" s="48" t="s">
        <v>717</v>
      </c>
      <c r="BO115" s="48" t="s">
        <v>717</v>
      </c>
      <c r="BP115" s="124" t="s">
        <v>3971</v>
      </c>
      <c r="BQ115" s="124" t="s">
        <v>3971</v>
      </c>
      <c r="BR115" s="124" t="s">
        <v>4064</v>
      </c>
      <c r="BS115" s="124" t="s">
        <v>4064</v>
      </c>
      <c r="BT115" s="2"/>
      <c r="BU115" s="3"/>
      <c r="BV115" s="3"/>
      <c r="BW115" s="3"/>
      <c r="BX115" s="3"/>
    </row>
    <row r="116" spans="1:76" ht="15">
      <c r="A116" s="65" t="s">
        <v>414</v>
      </c>
      <c r="B116" s="66"/>
      <c r="C116" s="66"/>
      <c r="D116" s="67">
        <v>100</v>
      </c>
      <c r="E116" s="69"/>
      <c r="F116" s="103" t="s">
        <v>2503</v>
      </c>
      <c r="G116" s="66"/>
      <c r="H116" s="70" t="s">
        <v>414</v>
      </c>
      <c r="I116" s="71"/>
      <c r="J116" s="71" t="s">
        <v>159</v>
      </c>
      <c r="K116" s="70" t="s">
        <v>2850</v>
      </c>
      <c r="L116" s="74">
        <v>1</v>
      </c>
      <c r="M116" s="75">
        <v>6143.22802734375</v>
      </c>
      <c r="N116" s="75">
        <v>3222.22119140625</v>
      </c>
      <c r="O116" s="76"/>
      <c r="P116" s="77"/>
      <c r="Q116" s="77"/>
      <c r="R116" s="89"/>
      <c r="S116" s="48">
        <v>1</v>
      </c>
      <c r="T116" s="48">
        <v>0</v>
      </c>
      <c r="U116" s="49">
        <v>0</v>
      </c>
      <c r="V116" s="49">
        <v>0.2</v>
      </c>
      <c r="W116" s="49">
        <v>0</v>
      </c>
      <c r="X116" s="49">
        <v>0.693692</v>
      </c>
      <c r="Y116" s="49">
        <v>0</v>
      </c>
      <c r="Z116" s="49">
        <v>0</v>
      </c>
      <c r="AA116" s="72">
        <v>116</v>
      </c>
      <c r="AB116" s="72"/>
      <c r="AC116" s="73"/>
      <c r="AD116" s="79" t="s">
        <v>1778</v>
      </c>
      <c r="AE116" s="79">
        <v>13261</v>
      </c>
      <c r="AF116" s="79">
        <v>123861</v>
      </c>
      <c r="AG116" s="79">
        <v>45638</v>
      </c>
      <c r="AH116" s="79">
        <v>7928</v>
      </c>
      <c r="AI116" s="79"/>
      <c r="AJ116" s="79" t="s">
        <v>1953</v>
      </c>
      <c r="AK116" s="79" t="s">
        <v>2100</v>
      </c>
      <c r="AL116" s="79"/>
      <c r="AM116" s="79"/>
      <c r="AN116" s="81">
        <v>39736.1606712963</v>
      </c>
      <c r="AO116" s="83" t="s">
        <v>2354</v>
      </c>
      <c r="AP116" s="79" t="b">
        <v>0</v>
      </c>
      <c r="AQ116" s="79" t="b">
        <v>0</v>
      </c>
      <c r="AR116" s="79" t="b">
        <v>0</v>
      </c>
      <c r="AS116" s="79"/>
      <c r="AT116" s="79">
        <v>1986</v>
      </c>
      <c r="AU116" s="83" t="s">
        <v>2420</v>
      </c>
      <c r="AV116" s="79" t="b">
        <v>1</v>
      </c>
      <c r="AW116" s="79" t="s">
        <v>2546</v>
      </c>
      <c r="AX116" s="83" t="s">
        <v>2660</v>
      </c>
      <c r="AY116" s="79" t="s">
        <v>65</v>
      </c>
      <c r="AZ116" s="79" t="str">
        <f>REPLACE(INDEX(GroupVertices[Group],MATCH(Vertices[[#This Row],[Vertex]],GroupVertices[Vertex],0)),1,1,"")</f>
        <v>12</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5" t="s">
        <v>415</v>
      </c>
      <c r="B117" s="66"/>
      <c r="C117" s="66"/>
      <c r="D117" s="67">
        <v>100</v>
      </c>
      <c r="E117" s="69"/>
      <c r="F117" s="103" t="s">
        <v>2504</v>
      </c>
      <c r="G117" s="66"/>
      <c r="H117" s="70" t="s">
        <v>415</v>
      </c>
      <c r="I117" s="71"/>
      <c r="J117" s="71" t="s">
        <v>159</v>
      </c>
      <c r="K117" s="70" t="s">
        <v>2851</v>
      </c>
      <c r="L117" s="74">
        <v>1</v>
      </c>
      <c r="M117" s="75">
        <v>5692.10595703125</v>
      </c>
      <c r="N117" s="75">
        <v>3222.22119140625</v>
      </c>
      <c r="O117" s="76"/>
      <c r="P117" s="77"/>
      <c r="Q117" s="77"/>
      <c r="R117" s="89"/>
      <c r="S117" s="48">
        <v>1</v>
      </c>
      <c r="T117" s="48">
        <v>0</v>
      </c>
      <c r="U117" s="49">
        <v>0</v>
      </c>
      <c r="V117" s="49">
        <v>0.2</v>
      </c>
      <c r="W117" s="49">
        <v>0</v>
      </c>
      <c r="X117" s="49">
        <v>0.693692</v>
      </c>
      <c r="Y117" s="49">
        <v>0</v>
      </c>
      <c r="Z117" s="49">
        <v>0</v>
      </c>
      <c r="AA117" s="72">
        <v>117</v>
      </c>
      <c r="AB117" s="72"/>
      <c r="AC117" s="73"/>
      <c r="AD117" s="79" t="s">
        <v>1779</v>
      </c>
      <c r="AE117" s="79">
        <v>292</v>
      </c>
      <c r="AF117" s="79">
        <v>1858</v>
      </c>
      <c r="AG117" s="79">
        <v>8828</v>
      </c>
      <c r="AH117" s="79">
        <v>14</v>
      </c>
      <c r="AI117" s="79"/>
      <c r="AJ117" s="79" t="s">
        <v>1954</v>
      </c>
      <c r="AK117" s="79"/>
      <c r="AL117" s="79"/>
      <c r="AM117" s="79"/>
      <c r="AN117" s="81">
        <v>42655.81398148148</v>
      </c>
      <c r="AO117" s="83" t="s">
        <v>2355</v>
      </c>
      <c r="AP117" s="79" t="b">
        <v>1</v>
      </c>
      <c r="AQ117" s="79" t="b">
        <v>0</v>
      </c>
      <c r="AR117" s="79" t="b">
        <v>0</v>
      </c>
      <c r="AS117" s="79"/>
      <c r="AT117" s="79">
        <v>6</v>
      </c>
      <c r="AU117" s="79"/>
      <c r="AV117" s="79" t="b">
        <v>1</v>
      </c>
      <c r="AW117" s="79" t="s">
        <v>2546</v>
      </c>
      <c r="AX117" s="83" t="s">
        <v>2661</v>
      </c>
      <c r="AY117" s="79" t="s">
        <v>65</v>
      </c>
      <c r="AZ117" s="79" t="str">
        <f>REPLACE(INDEX(GroupVertices[Group],MATCH(Vertices[[#This Row],[Vertex]],GroupVertices[Vertex],0)),1,1,"")</f>
        <v>12</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5" t="s">
        <v>416</v>
      </c>
      <c r="B118" s="66"/>
      <c r="C118" s="66"/>
      <c r="D118" s="67">
        <v>100</v>
      </c>
      <c r="E118" s="69"/>
      <c r="F118" s="103" t="s">
        <v>2505</v>
      </c>
      <c r="G118" s="66"/>
      <c r="H118" s="70" t="s">
        <v>416</v>
      </c>
      <c r="I118" s="71"/>
      <c r="J118" s="71" t="s">
        <v>159</v>
      </c>
      <c r="K118" s="70" t="s">
        <v>2852</v>
      </c>
      <c r="L118" s="74">
        <v>1</v>
      </c>
      <c r="M118" s="75">
        <v>5692.10595703125</v>
      </c>
      <c r="N118" s="75">
        <v>2470.85107421875</v>
      </c>
      <c r="O118" s="76"/>
      <c r="P118" s="77"/>
      <c r="Q118" s="77"/>
      <c r="R118" s="89"/>
      <c r="S118" s="48">
        <v>1</v>
      </c>
      <c r="T118" s="48">
        <v>0</v>
      </c>
      <c r="U118" s="49">
        <v>0</v>
      </c>
      <c r="V118" s="49">
        <v>0.2</v>
      </c>
      <c r="W118" s="49">
        <v>0</v>
      </c>
      <c r="X118" s="49">
        <v>0.693692</v>
      </c>
      <c r="Y118" s="49">
        <v>0</v>
      </c>
      <c r="Z118" s="49">
        <v>0</v>
      </c>
      <c r="AA118" s="72">
        <v>118</v>
      </c>
      <c r="AB118" s="72"/>
      <c r="AC118" s="73"/>
      <c r="AD118" s="79" t="s">
        <v>1780</v>
      </c>
      <c r="AE118" s="79">
        <v>2344</v>
      </c>
      <c r="AF118" s="79">
        <v>8149</v>
      </c>
      <c r="AG118" s="79">
        <v>2681</v>
      </c>
      <c r="AH118" s="79">
        <v>263</v>
      </c>
      <c r="AI118" s="79"/>
      <c r="AJ118" s="79" t="s">
        <v>1955</v>
      </c>
      <c r="AK118" s="79" t="s">
        <v>2032</v>
      </c>
      <c r="AL118" s="83" t="s">
        <v>2201</v>
      </c>
      <c r="AM118" s="79"/>
      <c r="AN118" s="81">
        <v>39695.02496527778</v>
      </c>
      <c r="AO118" s="83" t="s">
        <v>2356</v>
      </c>
      <c r="AP118" s="79" t="b">
        <v>0</v>
      </c>
      <c r="AQ118" s="79" t="b">
        <v>0</v>
      </c>
      <c r="AR118" s="79" t="b">
        <v>1</v>
      </c>
      <c r="AS118" s="79"/>
      <c r="AT118" s="79">
        <v>161</v>
      </c>
      <c r="AU118" s="83" t="s">
        <v>2420</v>
      </c>
      <c r="AV118" s="79" t="b">
        <v>1</v>
      </c>
      <c r="AW118" s="79" t="s">
        <v>2546</v>
      </c>
      <c r="AX118" s="83" t="s">
        <v>2662</v>
      </c>
      <c r="AY118" s="79" t="s">
        <v>65</v>
      </c>
      <c r="AZ118" s="79" t="str">
        <f>REPLACE(INDEX(GroupVertices[Group],MATCH(Vertices[[#This Row],[Vertex]],GroupVertices[Vertex],0)),1,1,"")</f>
        <v>12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5" t="s">
        <v>296</v>
      </c>
      <c r="B119" s="66"/>
      <c r="C119" s="66"/>
      <c r="D119" s="67">
        <v>100</v>
      </c>
      <c r="E119" s="69"/>
      <c r="F119" s="103" t="s">
        <v>902</v>
      </c>
      <c r="G119" s="66"/>
      <c r="H119" s="70" t="s">
        <v>296</v>
      </c>
      <c r="I119" s="71"/>
      <c r="J119" s="71" t="s">
        <v>159</v>
      </c>
      <c r="K119" s="70" t="s">
        <v>2853</v>
      </c>
      <c r="L119" s="74">
        <v>1</v>
      </c>
      <c r="M119" s="75">
        <v>2162.73486328125</v>
      </c>
      <c r="N119" s="75">
        <v>1307.6727294921875</v>
      </c>
      <c r="O119" s="76"/>
      <c r="P119" s="77"/>
      <c r="Q119" s="77"/>
      <c r="R119" s="89"/>
      <c r="S119" s="48">
        <v>1</v>
      </c>
      <c r="T119" s="48">
        <v>1</v>
      </c>
      <c r="U119" s="49">
        <v>0</v>
      </c>
      <c r="V119" s="49">
        <v>0</v>
      </c>
      <c r="W119" s="49">
        <v>0</v>
      </c>
      <c r="X119" s="49">
        <v>0.999997</v>
      </c>
      <c r="Y119" s="49">
        <v>0</v>
      </c>
      <c r="Z119" s="49" t="s">
        <v>3519</v>
      </c>
      <c r="AA119" s="72">
        <v>119</v>
      </c>
      <c r="AB119" s="72"/>
      <c r="AC119" s="73"/>
      <c r="AD119" s="79" t="s">
        <v>1781</v>
      </c>
      <c r="AE119" s="79">
        <v>220</v>
      </c>
      <c r="AF119" s="79">
        <v>4707</v>
      </c>
      <c r="AG119" s="79">
        <v>18714</v>
      </c>
      <c r="AH119" s="79">
        <v>18</v>
      </c>
      <c r="AI119" s="79"/>
      <c r="AJ119" s="79" t="s">
        <v>1956</v>
      </c>
      <c r="AK119" s="79"/>
      <c r="AL119" s="83" t="s">
        <v>2202</v>
      </c>
      <c r="AM119" s="79"/>
      <c r="AN119" s="81">
        <v>42478.412777777776</v>
      </c>
      <c r="AO119" s="83" t="s">
        <v>2357</v>
      </c>
      <c r="AP119" s="79" t="b">
        <v>0</v>
      </c>
      <c r="AQ119" s="79" t="b">
        <v>0</v>
      </c>
      <c r="AR119" s="79" t="b">
        <v>0</v>
      </c>
      <c r="AS119" s="79"/>
      <c r="AT119" s="79">
        <v>12</v>
      </c>
      <c r="AU119" s="83" t="s">
        <v>2420</v>
      </c>
      <c r="AV119" s="79" t="b">
        <v>1</v>
      </c>
      <c r="AW119" s="79" t="s">
        <v>2546</v>
      </c>
      <c r="AX119" s="83" t="s">
        <v>2663</v>
      </c>
      <c r="AY119" s="79" t="s">
        <v>66</v>
      </c>
      <c r="AZ119" s="79" t="str">
        <f>REPLACE(INDEX(GroupVertices[Group],MATCH(Vertices[[#This Row],[Vertex]],GroupVertices[Vertex],0)),1,1,"")</f>
        <v>2</v>
      </c>
      <c r="BA119" s="48">
        <v>0</v>
      </c>
      <c r="BB119" s="49">
        <v>0</v>
      </c>
      <c r="BC119" s="48">
        <v>0</v>
      </c>
      <c r="BD119" s="49">
        <v>0</v>
      </c>
      <c r="BE119" s="48">
        <v>0</v>
      </c>
      <c r="BF119" s="49">
        <v>0</v>
      </c>
      <c r="BG119" s="48">
        <v>31</v>
      </c>
      <c r="BH119" s="49">
        <v>100</v>
      </c>
      <c r="BI119" s="48">
        <v>31</v>
      </c>
      <c r="BJ119" s="48" t="s">
        <v>580</v>
      </c>
      <c r="BK119" s="48" t="s">
        <v>580</v>
      </c>
      <c r="BL119" s="48" t="s">
        <v>651</v>
      </c>
      <c r="BM119" s="48" t="s">
        <v>651</v>
      </c>
      <c r="BN119" s="48" t="s">
        <v>718</v>
      </c>
      <c r="BO119" s="48" t="s">
        <v>718</v>
      </c>
      <c r="BP119" s="124" t="s">
        <v>3972</v>
      </c>
      <c r="BQ119" s="124" t="s">
        <v>3972</v>
      </c>
      <c r="BR119" s="124" t="s">
        <v>4065</v>
      </c>
      <c r="BS119" s="124" t="s">
        <v>4065</v>
      </c>
      <c r="BT119" s="2"/>
      <c r="BU119" s="3"/>
      <c r="BV119" s="3"/>
      <c r="BW119" s="3"/>
      <c r="BX119" s="3"/>
    </row>
    <row r="120" spans="1:76" ht="15">
      <c r="A120" s="65" t="s">
        <v>297</v>
      </c>
      <c r="B120" s="66"/>
      <c r="C120" s="66"/>
      <c r="D120" s="67">
        <v>100</v>
      </c>
      <c r="E120" s="69"/>
      <c r="F120" s="103" t="s">
        <v>2506</v>
      </c>
      <c r="G120" s="66"/>
      <c r="H120" s="70" t="s">
        <v>297</v>
      </c>
      <c r="I120" s="71"/>
      <c r="J120" s="71" t="s">
        <v>159</v>
      </c>
      <c r="K120" s="70" t="s">
        <v>2854</v>
      </c>
      <c r="L120" s="74">
        <v>1</v>
      </c>
      <c r="M120" s="75">
        <v>490.92755126953125</v>
      </c>
      <c r="N120" s="75">
        <v>1307.6727294921875</v>
      </c>
      <c r="O120" s="76"/>
      <c r="P120" s="77"/>
      <c r="Q120" s="77"/>
      <c r="R120" s="89"/>
      <c r="S120" s="48">
        <v>1</v>
      </c>
      <c r="T120" s="48">
        <v>1</v>
      </c>
      <c r="U120" s="49">
        <v>0</v>
      </c>
      <c r="V120" s="49">
        <v>0</v>
      </c>
      <c r="W120" s="49">
        <v>0</v>
      </c>
      <c r="X120" s="49">
        <v>0.999997</v>
      </c>
      <c r="Y120" s="49">
        <v>0</v>
      </c>
      <c r="Z120" s="49" t="s">
        <v>3519</v>
      </c>
      <c r="AA120" s="72">
        <v>120</v>
      </c>
      <c r="AB120" s="72"/>
      <c r="AC120" s="73"/>
      <c r="AD120" s="79" t="s">
        <v>1782</v>
      </c>
      <c r="AE120" s="79">
        <v>7</v>
      </c>
      <c r="AF120" s="79">
        <v>27450</v>
      </c>
      <c r="AG120" s="79">
        <v>26619</v>
      </c>
      <c r="AH120" s="79">
        <v>2</v>
      </c>
      <c r="AI120" s="79"/>
      <c r="AJ120" s="79" t="s">
        <v>1957</v>
      </c>
      <c r="AK120" s="79" t="s">
        <v>2101</v>
      </c>
      <c r="AL120" s="83" t="s">
        <v>2203</v>
      </c>
      <c r="AM120" s="79"/>
      <c r="AN120" s="81">
        <v>40227.66063657407</v>
      </c>
      <c r="AO120" s="83" t="s">
        <v>2358</v>
      </c>
      <c r="AP120" s="79" t="b">
        <v>1</v>
      </c>
      <c r="AQ120" s="79" t="b">
        <v>0</v>
      </c>
      <c r="AR120" s="79" t="b">
        <v>0</v>
      </c>
      <c r="AS120" s="79"/>
      <c r="AT120" s="79">
        <v>89</v>
      </c>
      <c r="AU120" s="83" t="s">
        <v>2420</v>
      </c>
      <c r="AV120" s="79" t="b">
        <v>1</v>
      </c>
      <c r="AW120" s="79" t="s">
        <v>2546</v>
      </c>
      <c r="AX120" s="83" t="s">
        <v>2664</v>
      </c>
      <c r="AY120" s="79" t="s">
        <v>66</v>
      </c>
      <c r="AZ120" s="79" t="str">
        <f>REPLACE(INDEX(GroupVertices[Group],MATCH(Vertices[[#This Row],[Vertex]],GroupVertices[Vertex],0)),1,1,"")</f>
        <v>2</v>
      </c>
      <c r="BA120" s="48">
        <v>1</v>
      </c>
      <c r="BB120" s="49">
        <v>7.6923076923076925</v>
      </c>
      <c r="BC120" s="48">
        <v>2</v>
      </c>
      <c r="BD120" s="49">
        <v>15.384615384615385</v>
      </c>
      <c r="BE120" s="48">
        <v>0</v>
      </c>
      <c r="BF120" s="49">
        <v>0</v>
      </c>
      <c r="BG120" s="48">
        <v>10</v>
      </c>
      <c r="BH120" s="49">
        <v>76.92307692307692</v>
      </c>
      <c r="BI120" s="48">
        <v>13</v>
      </c>
      <c r="BJ120" s="48" t="s">
        <v>581</v>
      </c>
      <c r="BK120" s="48" t="s">
        <v>581</v>
      </c>
      <c r="BL120" s="48" t="s">
        <v>652</v>
      </c>
      <c r="BM120" s="48" t="s">
        <v>652</v>
      </c>
      <c r="BN120" s="48" t="s">
        <v>719</v>
      </c>
      <c r="BO120" s="48" t="s">
        <v>719</v>
      </c>
      <c r="BP120" s="124" t="s">
        <v>3973</v>
      </c>
      <c r="BQ120" s="124" t="s">
        <v>3973</v>
      </c>
      <c r="BR120" s="124" t="s">
        <v>4066</v>
      </c>
      <c r="BS120" s="124" t="s">
        <v>4066</v>
      </c>
      <c r="BT120" s="2"/>
      <c r="BU120" s="3"/>
      <c r="BV120" s="3"/>
      <c r="BW120" s="3"/>
      <c r="BX120" s="3"/>
    </row>
    <row r="121" spans="1:76" ht="15">
      <c r="A121" s="65" t="s">
        <v>298</v>
      </c>
      <c r="B121" s="66"/>
      <c r="C121" s="66"/>
      <c r="D121" s="67">
        <v>100</v>
      </c>
      <c r="E121" s="69"/>
      <c r="F121" s="103" t="s">
        <v>903</v>
      </c>
      <c r="G121" s="66"/>
      <c r="H121" s="70" t="s">
        <v>298</v>
      </c>
      <c r="I121" s="71"/>
      <c r="J121" s="71" t="s">
        <v>159</v>
      </c>
      <c r="K121" s="70" t="s">
        <v>2855</v>
      </c>
      <c r="L121" s="74">
        <v>1</v>
      </c>
      <c r="M121" s="75">
        <v>1048.1966552734375</v>
      </c>
      <c r="N121" s="75">
        <v>1307.6727294921875</v>
      </c>
      <c r="O121" s="76"/>
      <c r="P121" s="77"/>
      <c r="Q121" s="77"/>
      <c r="R121" s="89"/>
      <c r="S121" s="48">
        <v>1</v>
      </c>
      <c r="T121" s="48">
        <v>1</v>
      </c>
      <c r="U121" s="49">
        <v>0</v>
      </c>
      <c r="V121" s="49">
        <v>0</v>
      </c>
      <c r="W121" s="49">
        <v>0</v>
      </c>
      <c r="X121" s="49">
        <v>0.999997</v>
      </c>
      <c r="Y121" s="49">
        <v>0</v>
      </c>
      <c r="Z121" s="49" t="s">
        <v>3519</v>
      </c>
      <c r="AA121" s="72">
        <v>121</v>
      </c>
      <c r="AB121" s="72"/>
      <c r="AC121" s="73"/>
      <c r="AD121" s="79" t="s">
        <v>1604</v>
      </c>
      <c r="AE121" s="79">
        <v>316</v>
      </c>
      <c r="AF121" s="79">
        <v>67057</v>
      </c>
      <c r="AG121" s="79">
        <v>26415</v>
      </c>
      <c r="AH121" s="79">
        <v>328</v>
      </c>
      <c r="AI121" s="79"/>
      <c r="AJ121" s="79" t="s">
        <v>1958</v>
      </c>
      <c r="AK121" s="79" t="s">
        <v>2102</v>
      </c>
      <c r="AL121" s="83" t="s">
        <v>2204</v>
      </c>
      <c r="AM121" s="79"/>
      <c r="AN121" s="81">
        <v>41817.24055555555</v>
      </c>
      <c r="AO121" s="83" t="s">
        <v>2359</v>
      </c>
      <c r="AP121" s="79" t="b">
        <v>0</v>
      </c>
      <c r="AQ121" s="79" t="b">
        <v>0</v>
      </c>
      <c r="AR121" s="79" t="b">
        <v>0</v>
      </c>
      <c r="AS121" s="79"/>
      <c r="AT121" s="79">
        <v>189</v>
      </c>
      <c r="AU121" s="83" t="s">
        <v>2420</v>
      </c>
      <c r="AV121" s="79" t="b">
        <v>1</v>
      </c>
      <c r="AW121" s="79" t="s">
        <v>2546</v>
      </c>
      <c r="AX121" s="83" t="s">
        <v>2665</v>
      </c>
      <c r="AY121" s="79" t="s">
        <v>66</v>
      </c>
      <c r="AZ121" s="79" t="str">
        <f>REPLACE(INDEX(GroupVertices[Group],MATCH(Vertices[[#This Row],[Vertex]],GroupVertices[Vertex],0)),1,1,"")</f>
        <v>2</v>
      </c>
      <c r="BA121" s="48">
        <v>0</v>
      </c>
      <c r="BB121" s="49">
        <v>0</v>
      </c>
      <c r="BC121" s="48">
        <v>0</v>
      </c>
      <c r="BD121" s="49">
        <v>0</v>
      </c>
      <c r="BE121" s="48">
        <v>0</v>
      </c>
      <c r="BF121" s="49">
        <v>0</v>
      </c>
      <c r="BG121" s="48">
        <v>24</v>
      </c>
      <c r="BH121" s="49">
        <v>100</v>
      </c>
      <c r="BI121" s="48">
        <v>24</v>
      </c>
      <c r="BJ121" s="48" t="s">
        <v>582</v>
      </c>
      <c r="BK121" s="48" t="s">
        <v>582</v>
      </c>
      <c r="BL121" s="48" t="s">
        <v>653</v>
      </c>
      <c r="BM121" s="48" t="s">
        <v>653</v>
      </c>
      <c r="BN121" s="48" t="s">
        <v>720</v>
      </c>
      <c r="BO121" s="48" t="s">
        <v>720</v>
      </c>
      <c r="BP121" s="124" t="s">
        <v>3974</v>
      </c>
      <c r="BQ121" s="124" t="s">
        <v>3974</v>
      </c>
      <c r="BR121" s="124" t="s">
        <v>4067</v>
      </c>
      <c r="BS121" s="124" t="s">
        <v>4067</v>
      </c>
      <c r="BT121" s="2"/>
      <c r="BU121" s="3"/>
      <c r="BV121" s="3"/>
      <c r="BW121" s="3"/>
      <c r="BX121" s="3"/>
    </row>
    <row r="122" spans="1:76" ht="15">
      <c r="A122" s="65" t="s">
        <v>299</v>
      </c>
      <c r="B122" s="66"/>
      <c r="C122" s="66"/>
      <c r="D122" s="67">
        <v>100</v>
      </c>
      <c r="E122" s="69"/>
      <c r="F122" s="103" t="s">
        <v>904</v>
      </c>
      <c r="G122" s="66"/>
      <c r="H122" s="70" t="s">
        <v>299</v>
      </c>
      <c r="I122" s="71"/>
      <c r="J122" s="71" t="s">
        <v>159</v>
      </c>
      <c r="K122" s="70" t="s">
        <v>2856</v>
      </c>
      <c r="L122" s="74">
        <v>1</v>
      </c>
      <c r="M122" s="75">
        <v>1605.4658203125</v>
      </c>
      <c r="N122" s="75">
        <v>1307.6727294921875</v>
      </c>
      <c r="O122" s="76"/>
      <c r="P122" s="77"/>
      <c r="Q122" s="77"/>
      <c r="R122" s="89"/>
      <c r="S122" s="48">
        <v>1</v>
      </c>
      <c r="T122" s="48">
        <v>1</v>
      </c>
      <c r="U122" s="49">
        <v>0</v>
      </c>
      <c r="V122" s="49">
        <v>0</v>
      </c>
      <c r="W122" s="49">
        <v>0</v>
      </c>
      <c r="X122" s="49">
        <v>0.999997</v>
      </c>
      <c r="Y122" s="49">
        <v>0</v>
      </c>
      <c r="Z122" s="49" t="s">
        <v>3519</v>
      </c>
      <c r="AA122" s="72">
        <v>122</v>
      </c>
      <c r="AB122" s="72"/>
      <c r="AC122" s="73"/>
      <c r="AD122" s="79" t="s">
        <v>299</v>
      </c>
      <c r="AE122" s="79">
        <v>1621</v>
      </c>
      <c r="AF122" s="79">
        <v>7380</v>
      </c>
      <c r="AG122" s="79">
        <v>73262</v>
      </c>
      <c r="AH122" s="79">
        <v>8198</v>
      </c>
      <c r="AI122" s="79"/>
      <c r="AJ122" s="79" t="s">
        <v>1959</v>
      </c>
      <c r="AK122" s="79" t="s">
        <v>1618</v>
      </c>
      <c r="AL122" s="83" t="s">
        <v>2205</v>
      </c>
      <c r="AM122" s="79"/>
      <c r="AN122" s="81">
        <v>41023.45112268518</v>
      </c>
      <c r="AO122" s="83" t="s">
        <v>2360</v>
      </c>
      <c r="AP122" s="79" t="b">
        <v>0</v>
      </c>
      <c r="AQ122" s="79" t="b">
        <v>0</v>
      </c>
      <c r="AR122" s="79" t="b">
        <v>0</v>
      </c>
      <c r="AS122" s="79"/>
      <c r="AT122" s="79">
        <v>81</v>
      </c>
      <c r="AU122" s="83" t="s">
        <v>2432</v>
      </c>
      <c r="AV122" s="79" t="b">
        <v>0</v>
      </c>
      <c r="AW122" s="79" t="s">
        <v>2546</v>
      </c>
      <c r="AX122" s="83" t="s">
        <v>2666</v>
      </c>
      <c r="AY122" s="79" t="s">
        <v>66</v>
      </c>
      <c r="AZ122" s="79" t="str">
        <f>REPLACE(INDEX(GroupVertices[Group],MATCH(Vertices[[#This Row],[Vertex]],GroupVertices[Vertex],0)),1,1,"")</f>
        <v>2</v>
      </c>
      <c r="BA122" s="48">
        <v>0</v>
      </c>
      <c r="BB122" s="49">
        <v>0</v>
      </c>
      <c r="BC122" s="48">
        <v>0</v>
      </c>
      <c r="BD122" s="49">
        <v>0</v>
      </c>
      <c r="BE122" s="48">
        <v>0</v>
      </c>
      <c r="BF122" s="49">
        <v>0</v>
      </c>
      <c r="BG122" s="48">
        <v>24</v>
      </c>
      <c r="BH122" s="49">
        <v>100</v>
      </c>
      <c r="BI122" s="48">
        <v>24</v>
      </c>
      <c r="BJ122" s="48" t="s">
        <v>582</v>
      </c>
      <c r="BK122" s="48" t="s">
        <v>582</v>
      </c>
      <c r="BL122" s="48" t="s">
        <v>653</v>
      </c>
      <c r="BM122" s="48" t="s">
        <v>653</v>
      </c>
      <c r="BN122" s="48" t="s">
        <v>720</v>
      </c>
      <c r="BO122" s="48" t="s">
        <v>720</v>
      </c>
      <c r="BP122" s="124" t="s">
        <v>3974</v>
      </c>
      <c r="BQ122" s="124" t="s">
        <v>3974</v>
      </c>
      <c r="BR122" s="124" t="s">
        <v>4067</v>
      </c>
      <c r="BS122" s="124" t="s">
        <v>4067</v>
      </c>
      <c r="BT122" s="2"/>
      <c r="BU122" s="3"/>
      <c r="BV122" s="3"/>
      <c r="BW122" s="3"/>
      <c r="BX122" s="3"/>
    </row>
    <row r="123" spans="1:76" ht="15">
      <c r="A123" s="65" t="s">
        <v>300</v>
      </c>
      <c r="B123" s="66"/>
      <c r="C123" s="66"/>
      <c r="D123" s="67">
        <v>100</v>
      </c>
      <c r="E123" s="69"/>
      <c r="F123" s="103" t="s">
        <v>905</v>
      </c>
      <c r="G123" s="66"/>
      <c r="H123" s="70" t="s">
        <v>300</v>
      </c>
      <c r="I123" s="71"/>
      <c r="J123" s="71" t="s">
        <v>159</v>
      </c>
      <c r="K123" s="70" t="s">
        <v>2857</v>
      </c>
      <c r="L123" s="74">
        <v>1</v>
      </c>
      <c r="M123" s="75">
        <v>7971.60205078125</v>
      </c>
      <c r="N123" s="75">
        <v>1741.1553955078125</v>
      </c>
      <c r="O123" s="76"/>
      <c r="P123" s="77"/>
      <c r="Q123" s="77"/>
      <c r="R123" s="89"/>
      <c r="S123" s="48">
        <v>0</v>
      </c>
      <c r="T123" s="48">
        <v>1</v>
      </c>
      <c r="U123" s="49">
        <v>0</v>
      </c>
      <c r="V123" s="49">
        <v>1</v>
      </c>
      <c r="W123" s="49">
        <v>0</v>
      </c>
      <c r="X123" s="49">
        <v>0.701753</v>
      </c>
      <c r="Y123" s="49">
        <v>0</v>
      </c>
      <c r="Z123" s="49">
        <v>0</v>
      </c>
      <c r="AA123" s="72">
        <v>123</v>
      </c>
      <c r="AB123" s="72"/>
      <c r="AC123" s="73"/>
      <c r="AD123" s="79" t="s">
        <v>1783</v>
      </c>
      <c r="AE123" s="79">
        <v>4917</v>
      </c>
      <c r="AF123" s="79">
        <v>13470</v>
      </c>
      <c r="AG123" s="79">
        <v>33909</v>
      </c>
      <c r="AH123" s="79">
        <v>22103</v>
      </c>
      <c r="AI123" s="79"/>
      <c r="AJ123" s="79" t="s">
        <v>1960</v>
      </c>
      <c r="AK123" s="79" t="s">
        <v>2103</v>
      </c>
      <c r="AL123" s="83" t="s">
        <v>2206</v>
      </c>
      <c r="AM123" s="79"/>
      <c r="AN123" s="81">
        <v>40496.875439814816</v>
      </c>
      <c r="AO123" s="83" t="s">
        <v>2361</v>
      </c>
      <c r="AP123" s="79" t="b">
        <v>0</v>
      </c>
      <c r="AQ123" s="79" t="b">
        <v>0</v>
      </c>
      <c r="AR123" s="79" t="b">
        <v>0</v>
      </c>
      <c r="AS123" s="79"/>
      <c r="AT123" s="79">
        <v>337</v>
      </c>
      <c r="AU123" s="83" t="s">
        <v>2432</v>
      </c>
      <c r="AV123" s="79" t="b">
        <v>0</v>
      </c>
      <c r="AW123" s="79" t="s">
        <v>2546</v>
      </c>
      <c r="AX123" s="83" t="s">
        <v>2667</v>
      </c>
      <c r="AY123" s="79" t="s">
        <v>66</v>
      </c>
      <c r="AZ123" s="79" t="str">
        <f>REPLACE(INDEX(GroupVertices[Group],MATCH(Vertices[[#This Row],[Vertex]],GroupVertices[Vertex],0)),1,1,"")</f>
        <v>24</v>
      </c>
      <c r="BA123" s="48">
        <v>1</v>
      </c>
      <c r="BB123" s="49">
        <v>3.3333333333333335</v>
      </c>
      <c r="BC123" s="48">
        <v>0</v>
      </c>
      <c r="BD123" s="49">
        <v>0</v>
      </c>
      <c r="BE123" s="48">
        <v>0</v>
      </c>
      <c r="BF123" s="49">
        <v>0</v>
      </c>
      <c r="BG123" s="48">
        <v>29</v>
      </c>
      <c r="BH123" s="49">
        <v>96.66666666666667</v>
      </c>
      <c r="BI123" s="48">
        <v>30</v>
      </c>
      <c r="BJ123" s="48"/>
      <c r="BK123" s="48"/>
      <c r="BL123" s="48"/>
      <c r="BM123" s="48"/>
      <c r="BN123" s="48"/>
      <c r="BO123" s="48"/>
      <c r="BP123" s="124" t="s">
        <v>3975</v>
      </c>
      <c r="BQ123" s="124" t="s">
        <v>3975</v>
      </c>
      <c r="BR123" s="124" t="s">
        <v>4068</v>
      </c>
      <c r="BS123" s="124" t="s">
        <v>4068</v>
      </c>
      <c r="BT123" s="2"/>
      <c r="BU123" s="3"/>
      <c r="BV123" s="3"/>
      <c r="BW123" s="3"/>
      <c r="BX123" s="3"/>
    </row>
    <row r="124" spans="1:76" ht="15">
      <c r="A124" s="65" t="s">
        <v>321</v>
      </c>
      <c r="B124" s="66"/>
      <c r="C124" s="66"/>
      <c r="D124" s="67">
        <v>100</v>
      </c>
      <c r="E124" s="69"/>
      <c r="F124" s="103" t="s">
        <v>2507</v>
      </c>
      <c r="G124" s="66"/>
      <c r="H124" s="70" t="s">
        <v>321</v>
      </c>
      <c r="I124" s="71"/>
      <c r="J124" s="71" t="s">
        <v>159</v>
      </c>
      <c r="K124" s="70" t="s">
        <v>2858</v>
      </c>
      <c r="L124" s="74">
        <v>1</v>
      </c>
      <c r="M124" s="75">
        <v>7971.60205078125</v>
      </c>
      <c r="N124" s="75">
        <v>1408.818603515625</v>
      </c>
      <c r="O124" s="76"/>
      <c r="P124" s="77"/>
      <c r="Q124" s="77"/>
      <c r="R124" s="89"/>
      <c r="S124" s="48">
        <v>2</v>
      </c>
      <c r="T124" s="48">
        <v>1</v>
      </c>
      <c r="U124" s="49">
        <v>0</v>
      </c>
      <c r="V124" s="49">
        <v>1</v>
      </c>
      <c r="W124" s="49">
        <v>0</v>
      </c>
      <c r="X124" s="49">
        <v>1.298242</v>
      </c>
      <c r="Y124" s="49">
        <v>0</v>
      </c>
      <c r="Z124" s="49">
        <v>0</v>
      </c>
      <c r="AA124" s="72">
        <v>124</v>
      </c>
      <c r="AB124" s="72"/>
      <c r="AC124" s="73"/>
      <c r="AD124" s="79" t="s">
        <v>1784</v>
      </c>
      <c r="AE124" s="79">
        <v>626</v>
      </c>
      <c r="AF124" s="79">
        <v>22</v>
      </c>
      <c r="AG124" s="79">
        <v>7</v>
      </c>
      <c r="AH124" s="79">
        <v>36</v>
      </c>
      <c r="AI124" s="79"/>
      <c r="AJ124" s="79" t="s">
        <v>1961</v>
      </c>
      <c r="AK124" s="79" t="s">
        <v>2104</v>
      </c>
      <c r="AL124" s="83" t="s">
        <v>2207</v>
      </c>
      <c r="AM124" s="79"/>
      <c r="AN124" s="81">
        <v>43651.505891203706</v>
      </c>
      <c r="AO124" s="83" t="s">
        <v>2362</v>
      </c>
      <c r="AP124" s="79" t="b">
        <v>1</v>
      </c>
      <c r="AQ124" s="79" t="b">
        <v>0</v>
      </c>
      <c r="AR124" s="79" t="b">
        <v>0</v>
      </c>
      <c r="AS124" s="79"/>
      <c r="AT124" s="79">
        <v>0</v>
      </c>
      <c r="AU124" s="79"/>
      <c r="AV124" s="79" t="b">
        <v>0</v>
      </c>
      <c r="AW124" s="79" t="s">
        <v>2546</v>
      </c>
      <c r="AX124" s="83" t="s">
        <v>2668</v>
      </c>
      <c r="AY124" s="79" t="s">
        <v>66</v>
      </c>
      <c r="AZ124" s="79" t="str">
        <f>REPLACE(INDEX(GroupVertices[Group],MATCH(Vertices[[#This Row],[Vertex]],GroupVertices[Vertex],0)),1,1,"")</f>
        <v>24</v>
      </c>
      <c r="BA124" s="48">
        <v>7</v>
      </c>
      <c r="BB124" s="49">
        <v>3.7433155080213902</v>
      </c>
      <c r="BC124" s="48">
        <v>0</v>
      </c>
      <c r="BD124" s="49">
        <v>0</v>
      </c>
      <c r="BE124" s="48">
        <v>0</v>
      </c>
      <c r="BF124" s="49">
        <v>0</v>
      </c>
      <c r="BG124" s="48">
        <v>180</v>
      </c>
      <c r="BH124" s="49">
        <v>96.2566844919786</v>
      </c>
      <c r="BI124" s="48">
        <v>187</v>
      </c>
      <c r="BJ124" s="48" t="s">
        <v>597</v>
      </c>
      <c r="BK124" s="48" t="s">
        <v>597</v>
      </c>
      <c r="BL124" s="48" t="s">
        <v>647</v>
      </c>
      <c r="BM124" s="48" t="s">
        <v>647</v>
      </c>
      <c r="BN124" s="48" t="s">
        <v>741</v>
      </c>
      <c r="BO124" s="48" t="s">
        <v>3922</v>
      </c>
      <c r="BP124" s="124" t="s">
        <v>3976</v>
      </c>
      <c r="BQ124" s="124" t="s">
        <v>4022</v>
      </c>
      <c r="BR124" s="124" t="s">
        <v>4069</v>
      </c>
      <c r="BS124" s="124" t="s">
        <v>4107</v>
      </c>
      <c r="BT124" s="2"/>
      <c r="BU124" s="3"/>
      <c r="BV124" s="3"/>
      <c r="BW124" s="3"/>
      <c r="BX124" s="3"/>
    </row>
    <row r="125" spans="1:76" ht="15">
      <c r="A125" s="65" t="s">
        <v>301</v>
      </c>
      <c r="B125" s="66"/>
      <c r="C125" s="66"/>
      <c r="D125" s="67">
        <v>100</v>
      </c>
      <c r="E125" s="69"/>
      <c r="F125" s="103" t="s">
        <v>906</v>
      </c>
      <c r="G125" s="66"/>
      <c r="H125" s="70" t="s">
        <v>301</v>
      </c>
      <c r="I125" s="71"/>
      <c r="J125" s="71" t="s">
        <v>159</v>
      </c>
      <c r="K125" s="70" t="s">
        <v>2859</v>
      </c>
      <c r="L125" s="74">
        <v>1</v>
      </c>
      <c r="M125" s="75">
        <v>5692.10595703125</v>
      </c>
      <c r="N125" s="75">
        <v>1426.88037109375</v>
      </c>
      <c r="O125" s="76"/>
      <c r="P125" s="77"/>
      <c r="Q125" s="77"/>
      <c r="R125" s="89"/>
      <c r="S125" s="48">
        <v>0</v>
      </c>
      <c r="T125" s="48">
        <v>1</v>
      </c>
      <c r="U125" s="49">
        <v>0</v>
      </c>
      <c r="V125" s="49">
        <v>0.166667</v>
      </c>
      <c r="W125" s="49">
        <v>0</v>
      </c>
      <c r="X125" s="49">
        <v>0.564383</v>
      </c>
      <c r="Y125" s="49">
        <v>0</v>
      </c>
      <c r="Z125" s="49">
        <v>0</v>
      </c>
      <c r="AA125" s="72">
        <v>125</v>
      </c>
      <c r="AB125" s="72"/>
      <c r="AC125" s="73"/>
      <c r="AD125" s="79" t="s">
        <v>1785</v>
      </c>
      <c r="AE125" s="79">
        <v>268</v>
      </c>
      <c r="AF125" s="79">
        <v>174</v>
      </c>
      <c r="AG125" s="79">
        <v>382</v>
      </c>
      <c r="AH125" s="79">
        <v>539</v>
      </c>
      <c r="AI125" s="79"/>
      <c r="AJ125" s="79" t="s">
        <v>1962</v>
      </c>
      <c r="AK125" s="79"/>
      <c r="AL125" s="79"/>
      <c r="AM125" s="79"/>
      <c r="AN125" s="81">
        <v>43497.77380787037</v>
      </c>
      <c r="AO125" s="83" t="s">
        <v>2363</v>
      </c>
      <c r="AP125" s="79" t="b">
        <v>0</v>
      </c>
      <c r="AQ125" s="79" t="b">
        <v>0</v>
      </c>
      <c r="AR125" s="79" t="b">
        <v>0</v>
      </c>
      <c r="AS125" s="79"/>
      <c r="AT125" s="79">
        <v>2</v>
      </c>
      <c r="AU125" s="83" t="s">
        <v>2420</v>
      </c>
      <c r="AV125" s="79" t="b">
        <v>0</v>
      </c>
      <c r="AW125" s="79" t="s">
        <v>2546</v>
      </c>
      <c r="AX125" s="83" t="s">
        <v>2669</v>
      </c>
      <c r="AY125" s="79" t="s">
        <v>66</v>
      </c>
      <c r="AZ125" s="79" t="str">
        <f>REPLACE(INDEX(GroupVertices[Group],MATCH(Vertices[[#This Row],[Vertex]],GroupVertices[Vertex],0)),1,1,"")</f>
        <v>11</v>
      </c>
      <c r="BA125" s="48">
        <v>0</v>
      </c>
      <c r="BB125" s="49">
        <v>0</v>
      </c>
      <c r="BC125" s="48">
        <v>0</v>
      </c>
      <c r="BD125" s="49">
        <v>0</v>
      </c>
      <c r="BE125" s="48">
        <v>0</v>
      </c>
      <c r="BF125" s="49">
        <v>0</v>
      </c>
      <c r="BG125" s="48">
        <v>19</v>
      </c>
      <c r="BH125" s="49">
        <v>100</v>
      </c>
      <c r="BI125" s="48">
        <v>19</v>
      </c>
      <c r="BJ125" s="48" t="s">
        <v>583</v>
      </c>
      <c r="BK125" s="48" t="s">
        <v>583</v>
      </c>
      <c r="BL125" s="48" t="s">
        <v>654</v>
      </c>
      <c r="BM125" s="48" t="s">
        <v>654</v>
      </c>
      <c r="BN125" s="48" t="s">
        <v>721</v>
      </c>
      <c r="BO125" s="48" t="s">
        <v>721</v>
      </c>
      <c r="BP125" s="124" t="s">
        <v>3977</v>
      </c>
      <c r="BQ125" s="124" t="s">
        <v>3977</v>
      </c>
      <c r="BR125" s="124" t="s">
        <v>4070</v>
      </c>
      <c r="BS125" s="124" t="s">
        <v>4070</v>
      </c>
      <c r="BT125" s="2"/>
      <c r="BU125" s="3"/>
      <c r="BV125" s="3"/>
      <c r="BW125" s="3"/>
      <c r="BX125" s="3"/>
    </row>
    <row r="126" spans="1:76" ht="15">
      <c r="A126" s="65" t="s">
        <v>325</v>
      </c>
      <c r="B126" s="66"/>
      <c r="C126" s="66"/>
      <c r="D126" s="67">
        <v>102.70270270270271</v>
      </c>
      <c r="E126" s="69"/>
      <c r="F126" s="103" t="s">
        <v>2508</v>
      </c>
      <c r="G126" s="66"/>
      <c r="H126" s="70" t="s">
        <v>325</v>
      </c>
      <c r="I126" s="71"/>
      <c r="J126" s="71" t="s">
        <v>75</v>
      </c>
      <c r="K126" s="70" t="s">
        <v>2860</v>
      </c>
      <c r="L126" s="74">
        <v>31.024024024024023</v>
      </c>
      <c r="M126" s="75">
        <v>6143.22802734375</v>
      </c>
      <c r="N126" s="75">
        <v>668.2857666015625</v>
      </c>
      <c r="O126" s="76"/>
      <c r="P126" s="77"/>
      <c r="Q126" s="77"/>
      <c r="R126" s="89"/>
      <c r="S126" s="48">
        <v>3</v>
      </c>
      <c r="T126" s="48">
        <v>1</v>
      </c>
      <c r="U126" s="49">
        <v>4</v>
      </c>
      <c r="V126" s="49">
        <v>0.25</v>
      </c>
      <c r="W126" s="49">
        <v>0</v>
      </c>
      <c r="X126" s="49">
        <v>1.462529</v>
      </c>
      <c r="Y126" s="49">
        <v>0</v>
      </c>
      <c r="Z126" s="49">
        <v>0</v>
      </c>
      <c r="AA126" s="72">
        <v>126</v>
      </c>
      <c r="AB126" s="72"/>
      <c r="AC126" s="73"/>
      <c r="AD126" s="79" t="s">
        <v>1786</v>
      </c>
      <c r="AE126" s="79">
        <v>620</v>
      </c>
      <c r="AF126" s="79">
        <v>7118</v>
      </c>
      <c r="AG126" s="79">
        <v>14912</v>
      </c>
      <c r="AH126" s="79">
        <v>1750</v>
      </c>
      <c r="AI126" s="79"/>
      <c r="AJ126" s="79" t="s">
        <v>1963</v>
      </c>
      <c r="AK126" s="79" t="s">
        <v>2105</v>
      </c>
      <c r="AL126" s="83" t="s">
        <v>2208</v>
      </c>
      <c r="AM126" s="79"/>
      <c r="AN126" s="81">
        <v>42126.779710648145</v>
      </c>
      <c r="AO126" s="83" t="s">
        <v>2364</v>
      </c>
      <c r="AP126" s="79" t="b">
        <v>0</v>
      </c>
      <c r="AQ126" s="79" t="b">
        <v>0</v>
      </c>
      <c r="AR126" s="79" t="b">
        <v>1</v>
      </c>
      <c r="AS126" s="79"/>
      <c r="AT126" s="79">
        <v>37</v>
      </c>
      <c r="AU126" s="83" t="s">
        <v>2420</v>
      </c>
      <c r="AV126" s="79" t="b">
        <v>0</v>
      </c>
      <c r="AW126" s="79" t="s">
        <v>2546</v>
      </c>
      <c r="AX126" s="83" t="s">
        <v>2670</v>
      </c>
      <c r="AY126" s="79" t="s">
        <v>66</v>
      </c>
      <c r="AZ126" s="79" t="str">
        <f>REPLACE(INDEX(GroupVertices[Group],MATCH(Vertices[[#This Row],[Vertex]],GroupVertices[Vertex],0)),1,1,"")</f>
        <v>11</v>
      </c>
      <c r="BA126" s="48">
        <v>1</v>
      </c>
      <c r="BB126" s="49">
        <v>2</v>
      </c>
      <c r="BC126" s="48">
        <v>1</v>
      </c>
      <c r="BD126" s="49">
        <v>2</v>
      </c>
      <c r="BE126" s="48">
        <v>0</v>
      </c>
      <c r="BF126" s="49">
        <v>0</v>
      </c>
      <c r="BG126" s="48">
        <v>48</v>
      </c>
      <c r="BH126" s="49">
        <v>96</v>
      </c>
      <c r="BI126" s="48">
        <v>50</v>
      </c>
      <c r="BJ126" s="48" t="s">
        <v>3861</v>
      </c>
      <c r="BK126" s="48" t="s">
        <v>3861</v>
      </c>
      <c r="BL126" s="48" t="s">
        <v>654</v>
      </c>
      <c r="BM126" s="48" t="s">
        <v>654</v>
      </c>
      <c r="BN126" s="48" t="s">
        <v>3899</v>
      </c>
      <c r="BO126" s="48" t="s">
        <v>3923</v>
      </c>
      <c r="BP126" s="124" t="s">
        <v>3978</v>
      </c>
      <c r="BQ126" s="124" t="s">
        <v>4023</v>
      </c>
      <c r="BR126" s="124" t="s">
        <v>4071</v>
      </c>
      <c r="BS126" s="124" t="s">
        <v>4108</v>
      </c>
      <c r="BT126" s="2"/>
      <c r="BU126" s="3"/>
      <c r="BV126" s="3"/>
      <c r="BW126" s="3"/>
      <c r="BX126" s="3"/>
    </row>
    <row r="127" spans="1:76" ht="15">
      <c r="A127" s="65" t="s">
        <v>302</v>
      </c>
      <c r="B127" s="66"/>
      <c r="C127" s="66"/>
      <c r="D127" s="67">
        <v>100</v>
      </c>
      <c r="E127" s="69"/>
      <c r="F127" s="103" t="s">
        <v>907</v>
      </c>
      <c r="G127" s="66"/>
      <c r="H127" s="70" t="s">
        <v>302</v>
      </c>
      <c r="I127" s="71"/>
      <c r="J127" s="71" t="s">
        <v>159</v>
      </c>
      <c r="K127" s="70" t="s">
        <v>2861</v>
      </c>
      <c r="L127" s="74">
        <v>1</v>
      </c>
      <c r="M127" s="75">
        <v>2162.73486328125</v>
      </c>
      <c r="N127" s="75">
        <v>2665.91845703125</v>
      </c>
      <c r="O127" s="76"/>
      <c r="P127" s="77"/>
      <c r="Q127" s="77"/>
      <c r="R127" s="89"/>
      <c r="S127" s="48">
        <v>1</v>
      </c>
      <c r="T127" s="48">
        <v>1</v>
      </c>
      <c r="U127" s="49">
        <v>0</v>
      </c>
      <c r="V127" s="49">
        <v>0</v>
      </c>
      <c r="W127" s="49">
        <v>0</v>
      </c>
      <c r="X127" s="49">
        <v>0.999997</v>
      </c>
      <c r="Y127" s="49">
        <v>0</v>
      </c>
      <c r="Z127" s="49" t="s">
        <v>3519</v>
      </c>
      <c r="AA127" s="72">
        <v>127</v>
      </c>
      <c r="AB127" s="72"/>
      <c r="AC127" s="73"/>
      <c r="AD127" s="79" t="s">
        <v>1787</v>
      </c>
      <c r="AE127" s="79">
        <v>300</v>
      </c>
      <c r="AF127" s="79">
        <v>132</v>
      </c>
      <c r="AG127" s="79">
        <v>327</v>
      </c>
      <c r="AH127" s="79">
        <v>201</v>
      </c>
      <c r="AI127" s="79"/>
      <c r="AJ127" s="79" t="s">
        <v>1964</v>
      </c>
      <c r="AK127" s="79"/>
      <c r="AL127" s="83" t="s">
        <v>2209</v>
      </c>
      <c r="AM127" s="79"/>
      <c r="AN127" s="81">
        <v>43082.86267361111</v>
      </c>
      <c r="AO127" s="83" t="s">
        <v>2365</v>
      </c>
      <c r="AP127" s="79" t="b">
        <v>0</v>
      </c>
      <c r="AQ127" s="79" t="b">
        <v>0</v>
      </c>
      <c r="AR127" s="79" t="b">
        <v>0</v>
      </c>
      <c r="AS127" s="79"/>
      <c r="AT127" s="79">
        <v>0</v>
      </c>
      <c r="AU127" s="83" t="s">
        <v>2420</v>
      </c>
      <c r="AV127" s="79" t="b">
        <v>0</v>
      </c>
      <c r="AW127" s="79" t="s">
        <v>2546</v>
      </c>
      <c r="AX127" s="83" t="s">
        <v>2671</v>
      </c>
      <c r="AY127" s="79" t="s">
        <v>66</v>
      </c>
      <c r="AZ127" s="79" t="str">
        <f>REPLACE(INDEX(GroupVertices[Group],MATCH(Vertices[[#This Row],[Vertex]],GroupVertices[Vertex],0)),1,1,"")</f>
        <v>2</v>
      </c>
      <c r="BA127" s="48">
        <v>0</v>
      </c>
      <c r="BB127" s="49">
        <v>0</v>
      </c>
      <c r="BC127" s="48">
        <v>2</v>
      </c>
      <c r="BD127" s="49">
        <v>2.857142857142857</v>
      </c>
      <c r="BE127" s="48">
        <v>0</v>
      </c>
      <c r="BF127" s="49">
        <v>0</v>
      </c>
      <c r="BG127" s="48">
        <v>68</v>
      </c>
      <c r="BH127" s="49">
        <v>97.14285714285714</v>
      </c>
      <c r="BI127" s="48">
        <v>70</v>
      </c>
      <c r="BJ127" s="48" t="s">
        <v>3862</v>
      </c>
      <c r="BK127" s="48" t="s">
        <v>3862</v>
      </c>
      <c r="BL127" s="48" t="s">
        <v>655</v>
      </c>
      <c r="BM127" s="48" t="s">
        <v>655</v>
      </c>
      <c r="BN127" s="48" t="s">
        <v>3900</v>
      </c>
      <c r="BO127" s="48" t="s">
        <v>3924</v>
      </c>
      <c r="BP127" s="124" t="s">
        <v>3979</v>
      </c>
      <c r="BQ127" s="124" t="s">
        <v>4024</v>
      </c>
      <c r="BR127" s="124" t="s">
        <v>4072</v>
      </c>
      <c r="BS127" s="124" t="s">
        <v>4109</v>
      </c>
      <c r="BT127" s="2"/>
      <c r="BU127" s="3"/>
      <c r="BV127" s="3"/>
      <c r="BW127" s="3"/>
      <c r="BX127" s="3"/>
    </row>
    <row r="128" spans="1:76" ht="15">
      <c r="A128" s="65" t="s">
        <v>303</v>
      </c>
      <c r="B128" s="66"/>
      <c r="C128" s="66"/>
      <c r="D128" s="67">
        <v>100</v>
      </c>
      <c r="E128" s="69"/>
      <c r="F128" s="103" t="s">
        <v>2509</v>
      </c>
      <c r="G128" s="66"/>
      <c r="H128" s="70" t="s">
        <v>303</v>
      </c>
      <c r="I128" s="71"/>
      <c r="J128" s="71" t="s">
        <v>159</v>
      </c>
      <c r="K128" s="70" t="s">
        <v>2862</v>
      </c>
      <c r="L128" s="74">
        <v>1</v>
      </c>
      <c r="M128" s="75">
        <v>2720.00390625</v>
      </c>
      <c r="N128" s="75">
        <v>4024.1640625</v>
      </c>
      <c r="O128" s="76"/>
      <c r="P128" s="77"/>
      <c r="Q128" s="77"/>
      <c r="R128" s="89"/>
      <c r="S128" s="48">
        <v>1</v>
      </c>
      <c r="T128" s="48">
        <v>1</v>
      </c>
      <c r="U128" s="49">
        <v>0</v>
      </c>
      <c r="V128" s="49">
        <v>0</v>
      </c>
      <c r="W128" s="49">
        <v>0</v>
      </c>
      <c r="X128" s="49">
        <v>0.999997</v>
      </c>
      <c r="Y128" s="49">
        <v>0</v>
      </c>
      <c r="Z128" s="49" t="s">
        <v>3519</v>
      </c>
      <c r="AA128" s="72">
        <v>128</v>
      </c>
      <c r="AB128" s="72"/>
      <c r="AC128" s="73"/>
      <c r="AD128" s="79" t="s">
        <v>1788</v>
      </c>
      <c r="AE128" s="79">
        <v>727</v>
      </c>
      <c r="AF128" s="79">
        <v>427</v>
      </c>
      <c r="AG128" s="79">
        <v>7634</v>
      </c>
      <c r="AH128" s="79">
        <v>2205</v>
      </c>
      <c r="AI128" s="79"/>
      <c r="AJ128" s="79" t="s">
        <v>1965</v>
      </c>
      <c r="AK128" s="79" t="s">
        <v>2106</v>
      </c>
      <c r="AL128" s="79"/>
      <c r="AM128" s="79"/>
      <c r="AN128" s="81">
        <v>40212.76299768518</v>
      </c>
      <c r="AO128" s="83" t="s">
        <v>2366</v>
      </c>
      <c r="AP128" s="79" t="b">
        <v>0</v>
      </c>
      <c r="AQ128" s="79" t="b">
        <v>0</v>
      </c>
      <c r="AR128" s="79" t="b">
        <v>1</v>
      </c>
      <c r="AS128" s="79"/>
      <c r="AT128" s="79">
        <v>4</v>
      </c>
      <c r="AU128" s="83" t="s">
        <v>2427</v>
      </c>
      <c r="AV128" s="79" t="b">
        <v>0</v>
      </c>
      <c r="AW128" s="79" t="s">
        <v>2546</v>
      </c>
      <c r="AX128" s="83" t="s">
        <v>2672</v>
      </c>
      <c r="AY128" s="79" t="s">
        <v>66</v>
      </c>
      <c r="AZ128" s="79" t="str">
        <f>REPLACE(INDEX(GroupVertices[Group],MATCH(Vertices[[#This Row],[Vertex]],GroupVertices[Vertex],0)),1,1,"")</f>
        <v>2</v>
      </c>
      <c r="BA128" s="48">
        <v>1</v>
      </c>
      <c r="BB128" s="49">
        <v>7.6923076923076925</v>
      </c>
      <c r="BC128" s="48">
        <v>0</v>
      </c>
      <c r="BD128" s="49">
        <v>0</v>
      </c>
      <c r="BE128" s="48">
        <v>0</v>
      </c>
      <c r="BF128" s="49">
        <v>0</v>
      </c>
      <c r="BG128" s="48">
        <v>12</v>
      </c>
      <c r="BH128" s="49">
        <v>92.3076923076923</v>
      </c>
      <c r="BI128" s="48">
        <v>13</v>
      </c>
      <c r="BJ128" s="48" t="s">
        <v>586</v>
      </c>
      <c r="BK128" s="48" t="s">
        <v>586</v>
      </c>
      <c r="BL128" s="48" t="s">
        <v>634</v>
      </c>
      <c r="BM128" s="48" t="s">
        <v>634</v>
      </c>
      <c r="BN128" s="48" t="s">
        <v>701</v>
      </c>
      <c r="BO128" s="48" t="s">
        <v>701</v>
      </c>
      <c r="BP128" s="124" t="s">
        <v>3980</v>
      </c>
      <c r="BQ128" s="124" t="s">
        <v>3980</v>
      </c>
      <c r="BR128" s="124" t="s">
        <v>4073</v>
      </c>
      <c r="BS128" s="124" t="s">
        <v>4073</v>
      </c>
      <c r="BT128" s="2"/>
      <c r="BU128" s="3"/>
      <c r="BV128" s="3"/>
      <c r="BW128" s="3"/>
      <c r="BX128" s="3"/>
    </row>
    <row r="129" spans="1:76" ht="15">
      <c r="A129" s="65" t="s">
        <v>304</v>
      </c>
      <c r="B129" s="66"/>
      <c r="C129" s="66"/>
      <c r="D129" s="67">
        <v>100</v>
      </c>
      <c r="E129" s="69"/>
      <c r="F129" s="103" t="s">
        <v>908</v>
      </c>
      <c r="G129" s="66"/>
      <c r="H129" s="70" t="s">
        <v>304</v>
      </c>
      <c r="I129" s="71"/>
      <c r="J129" s="71" t="s">
        <v>159</v>
      </c>
      <c r="K129" s="70" t="s">
        <v>2863</v>
      </c>
      <c r="L129" s="74">
        <v>1</v>
      </c>
      <c r="M129" s="75">
        <v>3976.7080078125</v>
      </c>
      <c r="N129" s="75">
        <v>7886.5537109375</v>
      </c>
      <c r="O129" s="76"/>
      <c r="P129" s="77"/>
      <c r="Q129" s="77"/>
      <c r="R129" s="89"/>
      <c r="S129" s="48">
        <v>0</v>
      </c>
      <c r="T129" s="48">
        <v>1</v>
      </c>
      <c r="U129" s="49">
        <v>0</v>
      </c>
      <c r="V129" s="49">
        <v>0.013889</v>
      </c>
      <c r="W129" s="49">
        <v>0.019829</v>
      </c>
      <c r="X129" s="49">
        <v>0.344558</v>
      </c>
      <c r="Y129" s="49">
        <v>0</v>
      </c>
      <c r="Z129" s="49">
        <v>0</v>
      </c>
      <c r="AA129" s="72">
        <v>129</v>
      </c>
      <c r="AB129" s="72"/>
      <c r="AC129" s="73"/>
      <c r="AD129" s="79" t="s">
        <v>1789</v>
      </c>
      <c r="AE129" s="79">
        <v>841</v>
      </c>
      <c r="AF129" s="79">
        <v>229</v>
      </c>
      <c r="AG129" s="79">
        <v>106</v>
      </c>
      <c r="AH129" s="79">
        <v>219</v>
      </c>
      <c r="AI129" s="79"/>
      <c r="AJ129" s="79" t="s">
        <v>1966</v>
      </c>
      <c r="AK129" s="79"/>
      <c r="AL129" s="83" t="s">
        <v>2210</v>
      </c>
      <c r="AM129" s="79"/>
      <c r="AN129" s="81">
        <v>43511.074328703704</v>
      </c>
      <c r="AO129" s="83" t="s">
        <v>2367</v>
      </c>
      <c r="AP129" s="79" t="b">
        <v>0</v>
      </c>
      <c r="AQ129" s="79" t="b">
        <v>0</v>
      </c>
      <c r="AR129" s="79" t="b">
        <v>0</v>
      </c>
      <c r="AS129" s="79"/>
      <c r="AT129" s="79">
        <v>4</v>
      </c>
      <c r="AU129" s="83" t="s">
        <v>2420</v>
      </c>
      <c r="AV129" s="79" t="b">
        <v>0</v>
      </c>
      <c r="AW129" s="79" t="s">
        <v>2546</v>
      </c>
      <c r="AX129" s="83" t="s">
        <v>2673</v>
      </c>
      <c r="AY129" s="79" t="s">
        <v>66</v>
      </c>
      <c r="AZ129" s="79" t="str">
        <f>REPLACE(INDEX(GroupVertices[Group],MATCH(Vertices[[#This Row],[Vertex]],GroupVertices[Vertex],0)),1,1,"")</f>
        <v>3</v>
      </c>
      <c r="BA129" s="48">
        <v>0</v>
      </c>
      <c r="BB129" s="49">
        <v>0</v>
      </c>
      <c r="BC129" s="48">
        <v>0</v>
      </c>
      <c r="BD129" s="49">
        <v>0</v>
      </c>
      <c r="BE129" s="48">
        <v>0</v>
      </c>
      <c r="BF129" s="49">
        <v>0</v>
      </c>
      <c r="BG129" s="48">
        <v>21</v>
      </c>
      <c r="BH129" s="49">
        <v>100</v>
      </c>
      <c r="BI129" s="48">
        <v>21</v>
      </c>
      <c r="BJ129" s="48" t="s">
        <v>587</v>
      </c>
      <c r="BK129" s="48" t="s">
        <v>587</v>
      </c>
      <c r="BL129" s="48" t="s">
        <v>656</v>
      </c>
      <c r="BM129" s="48" t="s">
        <v>656</v>
      </c>
      <c r="BN129" s="48" t="s">
        <v>724</v>
      </c>
      <c r="BO129" s="48" t="s">
        <v>724</v>
      </c>
      <c r="BP129" s="124" t="s">
        <v>3953</v>
      </c>
      <c r="BQ129" s="124" t="s">
        <v>3953</v>
      </c>
      <c r="BR129" s="124" t="s">
        <v>4050</v>
      </c>
      <c r="BS129" s="124" t="s">
        <v>4050</v>
      </c>
      <c r="BT129" s="2"/>
      <c r="BU129" s="3"/>
      <c r="BV129" s="3"/>
      <c r="BW129" s="3"/>
      <c r="BX129" s="3"/>
    </row>
    <row r="130" spans="1:76" ht="15">
      <c r="A130" s="65" t="s">
        <v>305</v>
      </c>
      <c r="B130" s="66"/>
      <c r="C130" s="66"/>
      <c r="D130" s="67">
        <v>100</v>
      </c>
      <c r="E130" s="69"/>
      <c r="F130" s="103" t="s">
        <v>2510</v>
      </c>
      <c r="G130" s="66"/>
      <c r="H130" s="70" t="s">
        <v>305</v>
      </c>
      <c r="I130" s="71"/>
      <c r="J130" s="71" t="s">
        <v>159</v>
      </c>
      <c r="K130" s="70" t="s">
        <v>2864</v>
      </c>
      <c r="L130" s="74">
        <v>1</v>
      </c>
      <c r="M130" s="75">
        <v>7043.005859375</v>
      </c>
      <c r="N130" s="75">
        <v>5693.072265625</v>
      </c>
      <c r="O130" s="76"/>
      <c r="P130" s="77"/>
      <c r="Q130" s="77"/>
      <c r="R130" s="89"/>
      <c r="S130" s="48">
        <v>0</v>
      </c>
      <c r="T130" s="48">
        <v>1</v>
      </c>
      <c r="U130" s="49">
        <v>0</v>
      </c>
      <c r="V130" s="49">
        <v>0.142857</v>
      </c>
      <c r="W130" s="49">
        <v>0</v>
      </c>
      <c r="X130" s="49">
        <v>0.595237</v>
      </c>
      <c r="Y130" s="49">
        <v>0</v>
      </c>
      <c r="Z130" s="49">
        <v>0</v>
      </c>
      <c r="AA130" s="72">
        <v>130</v>
      </c>
      <c r="AB130" s="72"/>
      <c r="AC130" s="73"/>
      <c r="AD130" s="79" t="s">
        <v>1790</v>
      </c>
      <c r="AE130" s="79">
        <v>11000</v>
      </c>
      <c r="AF130" s="79">
        <v>11609</v>
      </c>
      <c r="AG130" s="79">
        <v>576</v>
      </c>
      <c r="AH130" s="79">
        <v>429</v>
      </c>
      <c r="AI130" s="79"/>
      <c r="AJ130" s="79" t="s">
        <v>1967</v>
      </c>
      <c r="AK130" s="79" t="s">
        <v>2099</v>
      </c>
      <c r="AL130" s="83" t="s">
        <v>2211</v>
      </c>
      <c r="AM130" s="79"/>
      <c r="AN130" s="81">
        <v>39988.84075231481</v>
      </c>
      <c r="AO130" s="83" t="s">
        <v>2368</v>
      </c>
      <c r="AP130" s="79" t="b">
        <v>0</v>
      </c>
      <c r="AQ130" s="79" t="b">
        <v>0</v>
      </c>
      <c r="AR130" s="79" t="b">
        <v>1</v>
      </c>
      <c r="AS130" s="79"/>
      <c r="AT130" s="79">
        <v>270</v>
      </c>
      <c r="AU130" s="83" t="s">
        <v>2420</v>
      </c>
      <c r="AV130" s="79" t="b">
        <v>0</v>
      </c>
      <c r="AW130" s="79" t="s">
        <v>2546</v>
      </c>
      <c r="AX130" s="83" t="s">
        <v>2674</v>
      </c>
      <c r="AY130" s="79" t="s">
        <v>66</v>
      </c>
      <c r="AZ130" s="79" t="str">
        <f>REPLACE(INDEX(GroupVertices[Group],MATCH(Vertices[[#This Row],[Vertex]],GroupVertices[Vertex],0)),1,1,"")</f>
        <v>9</v>
      </c>
      <c r="BA130" s="48">
        <v>1</v>
      </c>
      <c r="BB130" s="49">
        <v>9.090909090909092</v>
      </c>
      <c r="BC130" s="48">
        <v>0</v>
      </c>
      <c r="BD130" s="49">
        <v>0</v>
      </c>
      <c r="BE130" s="48">
        <v>0</v>
      </c>
      <c r="BF130" s="49">
        <v>0</v>
      </c>
      <c r="BG130" s="48">
        <v>10</v>
      </c>
      <c r="BH130" s="49">
        <v>90.9090909090909</v>
      </c>
      <c r="BI130" s="48">
        <v>11</v>
      </c>
      <c r="BJ130" s="48"/>
      <c r="BK130" s="48"/>
      <c r="BL130" s="48"/>
      <c r="BM130" s="48"/>
      <c r="BN130" s="48" t="s">
        <v>725</v>
      </c>
      <c r="BO130" s="48" t="s">
        <v>725</v>
      </c>
      <c r="BP130" s="124" t="s">
        <v>3981</v>
      </c>
      <c r="BQ130" s="124" t="s">
        <v>3981</v>
      </c>
      <c r="BR130" s="124" t="s">
        <v>3761</v>
      </c>
      <c r="BS130" s="124" t="s">
        <v>3761</v>
      </c>
      <c r="BT130" s="2"/>
      <c r="BU130" s="3"/>
      <c r="BV130" s="3"/>
      <c r="BW130" s="3"/>
      <c r="BX130" s="3"/>
    </row>
    <row r="131" spans="1:76" ht="15">
      <c r="A131" s="65" t="s">
        <v>315</v>
      </c>
      <c r="B131" s="66"/>
      <c r="C131" s="66"/>
      <c r="D131" s="67">
        <v>108.10810810810811</v>
      </c>
      <c r="E131" s="69"/>
      <c r="F131" s="103" t="s">
        <v>2511</v>
      </c>
      <c r="G131" s="66"/>
      <c r="H131" s="70" t="s">
        <v>315</v>
      </c>
      <c r="I131" s="71"/>
      <c r="J131" s="71" t="s">
        <v>75</v>
      </c>
      <c r="K131" s="70" t="s">
        <v>2865</v>
      </c>
      <c r="L131" s="74">
        <v>91.07207207207207</v>
      </c>
      <c r="M131" s="75">
        <v>7626.6259765625</v>
      </c>
      <c r="N131" s="75">
        <v>6379.419921875</v>
      </c>
      <c r="O131" s="76"/>
      <c r="P131" s="77"/>
      <c r="Q131" s="77"/>
      <c r="R131" s="89"/>
      <c r="S131" s="48">
        <v>5</v>
      </c>
      <c r="T131" s="48">
        <v>1</v>
      </c>
      <c r="U131" s="49">
        <v>12</v>
      </c>
      <c r="V131" s="49">
        <v>0.25</v>
      </c>
      <c r="W131" s="49">
        <v>0</v>
      </c>
      <c r="X131" s="49">
        <v>2.61904</v>
      </c>
      <c r="Y131" s="49">
        <v>0</v>
      </c>
      <c r="Z131" s="49">
        <v>0</v>
      </c>
      <c r="AA131" s="72">
        <v>131</v>
      </c>
      <c r="AB131" s="72"/>
      <c r="AC131" s="73"/>
      <c r="AD131" s="79" t="s">
        <v>1791</v>
      </c>
      <c r="AE131" s="79">
        <v>11298</v>
      </c>
      <c r="AF131" s="79">
        <v>13562</v>
      </c>
      <c r="AG131" s="79">
        <v>2779</v>
      </c>
      <c r="AH131" s="79">
        <v>1487</v>
      </c>
      <c r="AI131" s="79"/>
      <c r="AJ131" s="79" t="s">
        <v>1968</v>
      </c>
      <c r="AK131" s="79" t="s">
        <v>2031</v>
      </c>
      <c r="AL131" s="83" t="s">
        <v>2212</v>
      </c>
      <c r="AM131" s="79"/>
      <c r="AN131" s="81">
        <v>41730.067349537036</v>
      </c>
      <c r="AO131" s="83" t="s">
        <v>2369</v>
      </c>
      <c r="AP131" s="79" t="b">
        <v>1</v>
      </c>
      <c r="AQ131" s="79" t="b">
        <v>0</v>
      </c>
      <c r="AR131" s="79" t="b">
        <v>1</v>
      </c>
      <c r="AS131" s="79"/>
      <c r="AT131" s="79">
        <v>236</v>
      </c>
      <c r="AU131" s="83" t="s">
        <v>2420</v>
      </c>
      <c r="AV131" s="79" t="b">
        <v>0</v>
      </c>
      <c r="AW131" s="79" t="s">
        <v>2546</v>
      </c>
      <c r="AX131" s="83" t="s">
        <v>2675</v>
      </c>
      <c r="AY131" s="79" t="s">
        <v>66</v>
      </c>
      <c r="AZ131" s="79" t="str">
        <f>REPLACE(INDEX(GroupVertices[Group],MATCH(Vertices[[#This Row],[Vertex]],GroupVertices[Vertex],0)),1,1,"")</f>
        <v>9</v>
      </c>
      <c r="BA131" s="48">
        <v>1</v>
      </c>
      <c r="BB131" s="49">
        <v>9.090909090909092</v>
      </c>
      <c r="BC131" s="48">
        <v>0</v>
      </c>
      <c r="BD131" s="49">
        <v>0</v>
      </c>
      <c r="BE131" s="48">
        <v>0</v>
      </c>
      <c r="BF131" s="49">
        <v>0</v>
      </c>
      <c r="BG131" s="48">
        <v>10</v>
      </c>
      <c r="BH131" s="49">
        <v>90.9090909090909</v>
      </c>
      <c r="BI131" s="48">
        <v>11</v>
      </c>
      <c r="BJ131" s="48"/>
      <c r="BK131" s="48"/>
      <c r="BL131" s="48"/>
      <c r="BM131" s="48"/>
      <c r="BN131" s="48" t="s">
        <v>725</v>
      </c>
      <c r="BO131" s="48" t="s">
        <v>725</v>
      </c>
      <c r="BP131" s="124" t="s">
        <v>3981</v>
      </c>
      <c r="BQ131" s="124" t="s">
        <v>3981</v>
      </c>
      <c r="BR131" s="124" t="s">
        <v>3761</v>
      </c>
      <c r="BS131" s="124" t="s">
        <v>3761</v>
      </c>
      <c r="BT131" s="2"/>
      <c r="BU131" s="3"/>
      <c r="BV131" s="3"/>
      <c r="BW131" s="3"/>
      <c r="BX131" s="3"/>
    </row>
    <row r="132" spans="1:76" ht="15">
      <c r="A132" s="65" t="s">
        <v>306</v>
      </c>
      <c r="B132" s="66"/>
      <c r="C132" s="66"/>
      <c r="D132" s="67">
        <v>100</v>
      </c>
      <c r="E132" s="69"/>
      <c r="F132" s="103" t="s">
        <v>2512</v>
      </c>
      <c r="G132" s="66"/>
      <c r="H132" s="70" t="s">
        <v>306</v>
      </c>
      <c r="I132" s="71"/>
      <c r="J132" s="71" t="s">
        <v>159</v>
      </c>
      <c r="K132" s="70" t="s">
        <v>2866</v>
      </c>
      <c r="L132" s="74">
        <v>1</v>
      </c>
      <c r="M132" s="75">
        <v>3277.273193359375</v>
      </c>
      <c r="N132" s="75">
        <v>4024.1640625</v>
      </c>
      <c r="O132" s="76"/>
      <c r="P132" s="77"/>
      <c r="Q132" s="77"/>
      <c r="R132" s="89"/>
      <c r="S132" s="48">
        <v>1</v>
      </c>
      <c r="T132" s="48">
        <v>1</v>
      </c>
      <c r="U132" s="49">
        <v>0</v>
      </c>
      <c r="V132" s="49">
        <v>0</v>
      </c>
      <c r="W132" s="49">
        <v>0</v>
      </c>
      <c r="X132" s="49">
        <v>0.999997</v>
      </c>
      <c r="Y132" s="49">
        <v>0</v>
      </c>
      <c r="Z132" s="49" t="s">
        <v>3519</v>
      </c>
      <c r="AA132" s="72">
        <v>132</v>
      </c>
      <c r="AB132" s="72"/>
      <c r="AC132" s="73"/>
      <c r="AD132" s="79" t="s">
        <v>1792</v>
      </c>
      <c r="AE132" s="79">
        <v>584</v>
      </c>
      <c r="AF132" s="79">
        <v>324</v>
      </c>
      <c r="AG132" s="79">
        <v>2359</v>
      </c>
      <c r="AH132" s="79">
        <v>1285</v>
      </c>
      <c r="AI132" s="79"/>
      <c r="AJ132" s="79" t="s">
        <v>1969</v>
      </c>
      <c r="AK132" s="79" t="s">
        <v>1620</v>
      </c>
      <c r="AL132" s="83" t="s">
        <v>2213</v>
      </c>
      <c r="AM132" s="79"/>
      <c r="AN132" s="81">
        <v>41816.295219907406</v>
      </c>
      <c r="AO132" s="83" t="s">
        <v>2370</v>
      </c>
      <c r="AP132" s="79" t="b">
        <v>0</v>
      </c>
      <c r="AQ132" s="79" t="b">
        <v>0</v>
      </c>
      <c r="AR132" s="79" t="b">
        <v>1</v>
      </c>
      <c r="AS132" s="79"/>
      <c r="AT132" s="79">
        <v>3</v>
      </c>
      <c r="AU132" s="83" t="s">
        <v>2420</v>
      </c>
      <c r="AV132" s="79" t="b">
        <v>0</v>
      </c>
      <c r="AW132" s="79" t="s">
        <v>2546</v>
      </c>
      <c r="AX132" s="83" t="s">
        <v>2676</v>
      </c>
      <c r="AY132" s="79" t="s">
        <v>66</v>
      </c>
      <c r="AZ132" s="79" t="str">
        <f>REPLACE(INDEX(GroupVertices[Group],MATCH(Vertices[[#This Row],[Vertex]],GroupVertices[Vertex],0)),1,1,"")</f>
        <v>2</v>
      </c>
      <c r="BA132" s="48">
        <v>0</v>
      </c>
      <c r="BB132" s="49">
        <v>0</v>
      </c>
      <c r="BC132" s="48">
        <v>0</v>
      </c>
      <c r="BD132" s="49">
        <v>0</v>
      </c>
      <c r="BE132" s="48">
        <v>0</v>
      </c>
      <c r="BF132" s="49">
        <v>0</v>
      </c>
      <c r="BG132" s="48">
        <v>4</v>
      </c>
      <c r="BH132" s="49">
        <v>100</v>
      </c>
      <c r="BI132" s="48">
        <v>4</v>
      </c>
      <c r="BJ132" s="48"/>
      <c r="BK132" s="48"/>
      <c r="BL132" s="48"/>
      <c r="BM132" s="48"/>
      <c r="BN132" s="48" t="s">
        <v>701</v>
      </c>
      <c r="BO132" s="48" t="s">
        <v>701</v>
      </c>
      <c r="BP132" s="124" t="s">
        <v>3982</v>
      </c>
      <c r="BQ132" s="124" t="s">
        <v>3982</v>
      </c>
      <c r="BR132" s="124" t="s">
        <v>4074</v>
      </c>
      <c r="BS132" s="124" t="s">
        <v>4074</v>
      </c>
      <c r="BT132" s="2"/>
      <c r="BU132" s="3"/>
      <c r="BV132" s="3"/>
      <c r="BW132" s="3"/>
      <c r="BX132" s="3"/>
    </row>
    <row r="133" spans="1:76" ht="15">
      <c r="A133" s="65" t="s">
        <v>308</v>
      </c>
      <c r="B133" s="66"/>
      <c r="C133" s="66"/>
      <c r="D133" s="67">
        <v>100</v>
      </c>
      <c r="E133" s="69"/>
      <c r="F133" s="103" t="s">
        <v>2513</v>
      </c>
      <c r="G133" s="66"/>
      <c r="H133" s="70" t="s">
        <v>308</v>
      </c>
      <c r="I133" s="71"/>
      <c r="J133" s="71" t="s">
        <v>159</v>
      </c>
      <c r="K133" s="70" t="s">
        <v>2867</v>
      </c>
      <c r="L133" s="74">
        <v>1</v>
      </c>
      <c r="M133" s="75">
        <v>8210.24609375</v>
      </c>
      <c r="N133" s="75">
        <v>7065.767578125</v>
      </c>
      <c r="O133" s="76"/>
      <c r="P133" s="77"/>
      <c r="Q133" s="77"/>
      <c r="R133" s="89"/>
      <c r="S133" s="48">
        <v>0</v>
      </c>
      <c r="T133" s="48">
        <v>1</v>
      </c>
      <c r="U133" s="49">
        <v>0</v>
      </c>
      <c r="V133" s="49">
        <v>0.142857</v>
      </c>
      <c r="W133" s="49">
        <v>0</v>
      </c>
      <c r="X133" s="49">
        <v>0.595237</v>
      </c>
      <c r="Y133" s="49">
        <v>0</v>
      </c>
      <c r="Z133" s="49">
        <v>0</v>
      </c>
      <c r="AA133" s="72">
        <v>133</v>
      </c>
      <c r="AB133" s="72"/>
      <c r="AC133" s="73"/>
      <c r="AD133" s="79" t="s">
        <v>1793</v>
      </c>
      <c r="AE133" s="79">
        <v>29</v>
      </c>
      <c r="AF133" s="79">
        <v>118</v>
      </c>
      <c r="AG133" s="79">
        <v>2279</v>
      </c>
      <c r="AH133" s="79">
        <v>1061</v>
      </c>
      <c r="AI133" s="79"/>
      <c r="AJ133" s="79" t="s">
        <v>1970</v>
      </c>
      <c r="AK133" s="79" t="s">
        <v>2099</v>
      </c>
      <c r="AL133" s="79"/>
      <c r="AM133" s="79"/>
      <c r="AN133" s="81">
        <v>41292.779398148145</v>
      </c>
      <c r="AO133" s="79"/>
      <c r="AP133" s="79" t="b">
        <v>1</v>
      </c>
      <c r="AQ133" s="79" t="b">
        <v>0</v>
      </c>
      <c r="AR133" s="79" t="b">
        <v>0</v>
      </c>
      <c r="AS133" s="79"/>
      <c r="AT133" s="79">
        <v>210</v>
      </c>
      <c r="AU133" s="83" t="s">
        <v>2420</v>
      </c>
      <c r="AV133" s="79" t="b">
        <v>0</v>
      </c>
      <c r="AW133" s="79" t="s">
        <v>2546</v>
      </c>
      <c r="AX133" s="83" t="s">
        <v>2677</v>
      </c>
      <c r="AY133" s="79" t="s">
        <v>66</v>
      </c>
      <c r="AZ133" s="79" t="str">
        <f>REPLACE(INDEX(GroupVertices[Group],MATCH(Vertices[[#This Row],[Vertex]],GroupVertices[Vertex],0)),1,1,"")</f>
        <v>9</v>
      </c>
      <c r="BA133" s="48">
        <v>1</v>
      </c>
      <c r="BB133" s="49">
        <v>9.090909090909092</v>
      </c>
      <c r="BC133" s="48">
        <v>0</v>
      </c>
      <c r="BD133" s="49">
        <v>0</v>
      </c>
      <c r="BE133" s="48">
        <v>0</v>
      </c>
      <c r="BF133" s="49">
        <v>0</v>
      </c>
      <c r="BG133" s="48">
        <v>10</v>
      </c>
      <c r="BH133" s="49">
        <v>90.9090909090909</v>
      </c>
      <c r="BI133" s="48">
        <v>11</v>
      </c>
      <c r="BJ133" s="48"/>
      <c r="BK133" s="48"/>
      <c r="BL133" s="48"/>
      <c r="BM133" s="48"/>
      <c r="BN133" s="48" t="s">
        <v>725</v>
      </c>
      <c r="BO133" s="48" t="s">
        <v>725</v>
      </c>
      <c r="BP133" s="124" t="s">
        <v>3981</v>
      </c>
      <c r="BQ133" s="124" t="s">
        <v>3981</v>
      </c>
      <c r="BR133" s="124" t="s">
        <v>3761</v>
      </c>
      <c r="BS133" s="124" t="s">
        <v>3761</v>
      </c>
      <c r="BT133" s="2"/>
      <c r="BU133" s="3"/>
      <c r="BV133" s="3"/>
      <c r="BW133" s="3"/>
      <c r="BX133" s="3"/>
    </row>
    <row r="134" spans="1:76" ht="15">
      <c r="A134" s="65" t="s">
        <v>309</v>
      </c>
      <c r="B134" s="66"/>
      <c r="C134" s="66"/>
      <c r="D134" s="67">
        <v>100</v>
      </c>
      <c r="E134" s="69"/>
      <c r="F134" s="103" t="s">
        <v>909</v>
      </c>
      <c r="G134" s="66"/>
      <c r="H134" s="70" t="s">
        <v>309</v>
      </c>
      <c r="I134" s="71"/>
      <c r="J134" s="71" t="s">
        <v>159</v>
      </c>
      <c r="K134" s="70" t="s">
        <v>2868</v>
      </c>
      <c r="L134" s="74">
        <v>1</v>
      </c>
      <c r="M134" s="75">
        <v>490.92755126953125</v>
      </c>
      <c r="N134" s="75">
        <v>3345.041259765625</v>
      </c>
      <c r="O134" s="76"/>
      <c r="P134" s="77"/>
      <c r="Q134" s="77"/>
      <c r="R134" s="89"/>
      <c r="S134" s="48">
        <v>1</v>
      </c>
      <c r="T134" s="48">
        <v>1</v>
      </c>
      <c r="U134" s="49">
        <v>0</v>
      </c>
      <c r="V134" s="49">
        <v>0</v>
      </c>
      <c r="W134" s="49">
        <v>0</v>
      </c>
      <c r="X134" s="49">
        <v>0.999997</v>
      </c>
      <c r="Y134" s="49">
        <v>0</v>
      </c>
      <c r="Z134" s="49" t="s">
        <v>3519</v>
      </c>
      <c r="AA134" s="72">
        <v>134</v>
      </c>
      <c r="AB134" s="72"/>
      <c r="AC134" s="73"/>
      <c r="AD134" s="79" t="s">
        <v>1794</v>
      </c>
      <c r="AE134" s="79">
        <v>581</v>
      </c>
      <c r="AF134" s="79">
        <v>84</v>
      </c>
      <c r="AG134" s="79">
        <v>998</v>
      </c>
      <c r="AH134" s="79">
        <v>0</v>
      </c>
      <c r="AI134" s="79"/>
      <c r="AJ134" s="79" t="s">
        <v>1971</v>
      </c>
      <c r="AK134" s="79" t="s">
        <v>2107</v>
      </c>
      <c r="AL134" s="83" t="s">
        <v>2214</v>
      </c>
      <c r="AM134" s="79"/>
      <c r="AN134" s="81">
        <v>41451.48100694444</v>
      </c>
      <c r="AO134" s="83" t="s">
        <v>2371</v>
      </c>
      <c r="AP134" s="79" t="b">
        <v>1</v>
      </c>
      <c r="AQ134" s="79" t="b">
        <v>0</v>
      </c>
      <c r="AR134" s="79" t="b">
        <v>1</v>
      </c>
      <c r="AS134" s="79"/>
      <c r="AT134" s="79">
        <v>0</v>
      </c>
      <c r="AU134" s="83" t="s">
        <v>2420</v>
      </c>
      <c r="AV134" s="79" t="b">
        <v>0</v>
      </c>
      <c r="AW134" s="79" t="s">
        <v>2546</v>
      </c>
      <c r="AX134" s="83" t="s">
        <v>2678</v>
      </c>
      <c r="AY134" s="79" t="s">
        <v>66</v>
      </c>
      <c r="AZ134" s="79" t="str">
        <f>REPLACE(INDEX(GroupVertices[Group],MATCH(Vertices[[#This Row],[Vertex]],GroupVertices[Vertex],0)),1,1,"")</f>
        <v>2</v>
      </c>
      <c r="BA134" s="48">
        <v>2</v>
      </c>
      <c r="BB134" s="49">
        <v>5.555555555555555</v>
      </c>
      <c r="BC134" s="48">
        <v>1</v>
      </c>
      <c r="BD134" s="49">
        <v>2.7777777777777777</v>
      </c>
      <c r="BE134" s="48">
        <v>0</v>
      </c>
      <c r="BF134" s="49">
        <v>0</v>
      </c>
      <c r="BG134" s="48">
        <v>33</v>
      </c>
      <c r="BH134" s="49">
        <v>91.66666666666667</v>
      </c>
      <c r="BI134" s="48">
        <v>36</v>
      </c>
      <c r="BJ134" s="48" t="s">
        <v>3863</v>
      </c>
      <c r="BK134" s="48" t="s">
        <v>3863</v>
      </c>
      <c r="BL134" s="48" t="s">
        <v>636</v>
      </c>
      <c r="BM134" s="48" t="s">
        <v>636</v>
      </c>
      <c r="BN134" s="48" t="s">
        <v>3901</v>
      </c>
      <c r="BO134" s="48" t="s">
        <v>3925</v>
      </c>
      <c r="BP134" s="124" t="s">
        <v>3983</v>
      </c>
      <c r="BQ134" s="124" t="s">
        <v>3983</v>
      </c>
      <c r="BR134" s="124" t="s">
        <v>4075</v>
      </c>
      <c r="BS134" s="124" t="s">
        <v>4075</v>
      </c>
      <c r="BT134" s="2"/>
      <c r="BU134" s="3"/>
      <c r="BV134" s="3"/>
      <c r="BW134" s="3"/>
      <c r="BX134" s="3"/>
    </row>
    <row r="135" spans="1:76" ht="15">
      <c r="A135" s="65" t="s">
        <v>310</v>
      </c>
      <c r="B135" s="66"/>
      <c r="C135" s="66"/>
      <c r="D135" s="67">
        <v>100</v>
      </c>
      <c r="E135" s="69"/>
      <c r="F135" s="103" t="s">
        <v>2514</v>
      </c>
      <c r="G135" s="66"/>
      <c r="H135" s="70" t="s">
        <v>310</v>
      </c>
      <c r="I135" s="71"/>
      <c r="J135" s="71" t="s">
        <v>159</v>
      </c>
      <c r="K135" s="70" t="s">
        <v>2869</v>
      </c>
      <c r="L135" s="74">
        <v>1</v>
      </c>
      <c r="M135" s="75">
        <v>8279.4267578125</v>
      </c>
      <c r="N135" s="75">
        <v>5765.80859375</v>
      </c>
      <c r="O135" s="76"/>
      <c r="P135" s="77"/>
      <c r="Q135" s="77"/>
      <c r="R135" s="89"/>
      <c r="S135" s="48">
        <v>0</v>
      </c>
      <c r="T135" s="48">
        <v>1</v>
      </c>
      <c r="U135" s="49">
        <v>0</v>
      </c>
      <c r="V135" s="49">
        <v>0.142857</v>
      </c>
      <c r="W135" s="49">
        <v>0</v>
      </c>
      <c r="X135" s="49">
        <v>0.595237</v>
      </c>
      <c r="Y135" s="49">
        <v>0</v>
      </c>
      <c r="Z135" s="49">
        <v>0</v>
      </c>
      <c r="AA135" s="72">
        <v>135</v>
      </c>
      <c r="AB135" s="72"/>
      <c r="AC135" s="73"/>
      <c r="AD135" s="79" t="s">
        <v>1795</v>
      </c>
      <c r="AE135" s="79">
        <v>977</v>
      </c>
      <c r="AF135" s="79">
        <v>1960</v>
      </c>
      <c r="AG135" s="79">
        <v>2602</v>
      </c>
      <c r="AH135" s="79">
        <v>6525</v>
      </c>
      <c r="AI135" s="79"/>
      <c r="AJ135" s="79"/>
      <c r="AK135" s="79" t="s">
        <v>2108</v>
      </c>
      <c r="AL135" s="83" t="s">
        <v>2215</v>
      </c>
      <c r="AM135" s="79"/>
      <c r="AN135" s="81">
        <v>39946.97347222222</v>
      </c>
      <c r="AO135" s="83" t="s">
        <v>2372</v>
      </c>
      <c r="AP135" s="79" t="b">
        <v>0</v>
      </c>
      <c r="AQ135" s="79" t="b">
        <v>0</v>
      </c>
      <c r="AR135" s="79" t="b">
        <v>1</v>
      </c>
      <c r="AS135" s="79"/>
      <c r="AT135" s="79">
        <v>133</v>
      </c>
      <c r="AU135" s="83" t="s">
        <v>2433</v>
      </c>
      <c r="AV135" s="79" t="b">
        <v>0</v>
      </c>
      <c r="AW135" s="79" t="s">
        <v>2546</v>
      </c>
      <c r="AX135" s="83" t="s">
        <v>2679</v>
      </c>
      <c r="AY135" s="79" t="s">
        <v>66</v>
      </c>
      <c r="AZ135" s="79" t="str">
        <f>REPLACE(INDEX(GroupVertices[Group],MATCH(Vertices[[#This Row],[Vertex]],GroupVertices[Vertex],0)),1,1,"")</f>
        <v>9</v>
      </c>
      <c r="BA135" s="48">
        <v>1</v>
      </c>
      <c r="BB135" s="49">
        <v>9.090909090909092</v>
      </c>
      <c r="BC135" s="48">
        <v>0</v>
      </c>
      <c r="BD135" s="49">
        <v>0</v>
      </c>
      <c r="BE135" s="48">
        <v>0</v>
      </c>
      <c r="BF135" s="49">
        <v>0</v>
      </c>
      <c r="BG135" s="48">
        <v>10</v>
      </c>
      <c r="BH135" s="49">
        <v>90.9090909090909</v>
      </c>
      <c r="BI135" s="48">
        <v>11</v>
      </c>
      <c r="BJ135" s="48"/>
      <c r="BK135" s="48"/>
      <c r="BL135" s="48"/>
      <c r="BM135" s="48"/>
      <c r="BN135" s="48" t="s">
        <v>725</v>
      </c>
      <c r="BO135" s="48" t="s">
        <v>725</v>
      </c>
      <c r="BP135" s="124" t="s">
        <v>3981</v>
      </c>
      <c r="BQ135" s="124" t="s">
        <v>3981</v>
      </c>
      <c r="BR135" s="124" t="s">
        <v>3761</v>
      </c>
      <c r="BS135" s="124" t="s">
        <v>3761</v>
      </c>
      <c r="BT135" s="2"/>
      <c r="BU135" s="3"/>
      <c r="BV135" s="3"/>
      <c r="BW135" s="3"/>
      <c r="BX135" s="3"/>
    </row>
    <row r="136" spans="1:76" ht="15">
      <c r="A136" s="65" t="s">
        <v>311</v>
      </c>
      <c r="B136" s="66"/>
      <c r="C136" s="66"/>
      <c r="D136" s="67">
        <v>100</v>
      </c>
      <c r="E136" s="69"/>
      <c r="F136" s="103" t="s">
        <v>910</v>
      </c>
      <c r="G136" s="66"/>
      <c r="H136" s="70" t="s">
        <v>311</v>
      </c>
      <c r="I136" s="71"/>
      <c r="J136" s="71" t="s">
        <v>159</v>
      </c>
      <c r="K136" s="70" t="s">
        <v>2870</v>
      </c>
      <c r="L136" s="74">
        <v>1</v>
      </c>
      <c r="M136" s="75">
        <v>2162.73486328125</v>
      </c>
      <c r="N136" s="75">
        <v>4024.1640625</v>
      </c>
      <c r="O136" s="76"/>
      <c r="P136" s="77"/>
      <c r="Q136" s="77"/>
      <c r="R136" s="89"/>
      <c r="S136" s="48">
        <v>1</v>
      </c>
      <c r="T136" s="48">
        <v>1</v>
      </c>
      <c r="U136" s="49">
        <v>0</v>
      </c>
      <c r="V136" s="49">
        <v>0</v>
      </c>
      <c r="W136" s="49">
        <v>0</v>
      </c>
      <c r="X136" s="49">
        <v>0.999997</v>
      </c>
      <c r="Y136" s="49">
        <v>0</v>
      </c>
      <c r="Z136" s="49" t="s">
        <v>3519</v>
      </c>
      <c r="AA136" s="72">
        <v>136</v>
      </c>
      <c r="AB136" s="72"/>
      <c r="AC136" s="73"/>
      <c r="AD136" s="79" t="s">
        <v>1796</v>
      </c>
      <c r="AE136" s="79">
        <v>849</v>
      </c>
      <c r="AF136" s="79">
        <v>458</v>
      </c>
      <c r="AG136" s="79">
        <v>836</v>
      </c>
      <c r="AH136" s="79">
        <v>76</v>
      </c>
      <c r="AI136" s="79"/>
      <c r="AJ136" s="79" t="s">
        <v>1972</v>
      </c>
      <c r="AK136" s="79" t="s">
        <v>2109</v>
      </c>
      <c r="AL136" s="83" t="s">
        <v>2216</v>
      </c>
      <c r="AM136" s="79"/>
      <c r="AN136" s="81">
        <v>39980.98546296296</v>
      </c>
      <c r="AO136" s="83" t="s">
        <v>2373</v>
      </c>
      <c r="AP136" s="79" t="b">
        <v>0</v>
      </c>
      <c r="AQ136" s="79" t="b">
        <v>0</v>
      </c>
      <c r="AR136" s="79" t="b">
        <v>0</v>
      </c>
      <c r="AS136" s="79"/>
      <c r="AT136" s="79">
        <v>10</v>
      </c>
      <c r="AU136" s="83" t="s">
        <v>2420</v>
      </c>
      <c r="AV136" s="79" t="b">
        <v>0</v>
      </c>
      <c r="AW136" s="79" t="s">
        <v>2546</v>
      </c>
      <c r="AX136" s="83" t="s">
        <v>2680</v>
      </c>
      <c r="AY136" s="79" t="s">
        <v>66</v>
      </c>
      <c r="AZ136" s="79" t="str">
        <f>REPLACE(INDEX(GroupVertices[Group],MATCH(Vertices[[#This Row],[Vertex]],GroupVertices[Vertex],0)),1,1,"")</f>
        <v>2</v>
      </c>
      <c r="BA136" s="48">
        <v>0</v>
      </c>
      <c r="BB136" s="49">
        <v>0</v>
      </c>
      <c r="BC136" s="48">
        <v>0</v>
      </c>
      <c r="BD136" s="49">
        <v>0</v>
      </c>
      <c r="BE136" s="48">
        <v>0</v>
      </c>
      <c r="BF136" s="49">
        <v>0</v>
      </c>
      <c r="BG136" s="48">
        <v>8</v>
      </c>
      <c r="BH136" s="49">
        <v>100</v>
      </c>
      <c r="BI136" s="48">
        <v>8</v>
      </c>
      <c r="BJ136" s="48" t="s">
        <v>591</v>
      </c>
      <c r="BK136" s="48" t="s">
        <v>591</v>
      </c>
      <c r="BL136" s="48" t="s">
        <v>658</v>
      </c>
      <c r="BM136" s="48" t="s">
        <v>658</v>
      </c>
      <c r="BN136" s="48" t="s">
        <v>729</v>
      </c>
      <c r="BO136" s="48" t="s">
        <v>729</v>
      </c>
      <c r="BP136" s="124" t="s">
        <v>3984</v>
      </c>
      <c r="BQ136" s="124" t="s">
        <v>3984</v>
      </c>
      <c r="BR136" s="124" t="s">
        <v>4076</v>
      </c>
      <c r="BS136" s="124" t="s">
        <v>4076</v>
      </c>
      <c r="BT136" s="2"/>
      <c r="BU136" s="3"/>
      <c r="BV136" s="3"/>
      <c r="BW136" s="3"/>
      <c r="BX136" s="3"/>
    </row>
    <row r="137" spans="1:76" ht="15">
      <c r="A137" s="65" t="s">
        <v>312</v>
      </c>
      <c r="B137" s="66"/>
      <c r="C137" s="66"/>
      <c r="D137" s="67">
        <v>100</v>
      </c>
      <c r="E137" s="69"/>
      <c r="F137" s="103" t="s">
        <v>911</v>
      </c>
      <c r="G137" s="66"/>
      <c r="H137" s="70" t="s">
        <v>312</v>
      </c>
      <c r="I137" s="71"/>
      <c r="J137" s="71" t="s">
        <v>159</v>
      </c>
      <c r="K137" s="70" t="s">
        <v>2871</v>
      </c>
      <c r="L137" s="74">
        <v>1</v>
      </c>
      <c r="M137" s="75">
        <v>6772.146484375</v>
      </c>
      <c r="N137" s="75">
        <v>2246.885009765625</v>
      </c>
      <c r="O137" s="76"/>
      <c r="P137" s="77"/>
      <c r="Q137" s="77"/>
      <c r="R137" s="89"/>
      <c r="S137" s="48">
        <v>0</v>
      </c>
      <c r="T137" s="48">
        <v>1</v>
      </c>
      <c r="U137" s="49">
        <v>0</v>
      </c>
      <c r="V137" s="49">
        <v>0.333333</v>
      </c>
      <c r="W137" s="49">
        <v>0</v>
      </c>
      <c r="X137" s="49">
        <v>0.638296</v>
      </c>
      <c r="Y137" s="49">
        <v>0</v>
      </c>
      <c r="Z137" s="49">
        <v>0</v>
      </c>
      <c r="AA137" s="72">
        <v>137</v>
      </c>
      <c r="AB137" s="72"/>
      <c r="AC137" s="73"/>
      <c r="AD137" s="79" t="s">
        <v>1797</v>
      </c>
      <c r="AE137" s="79">
        <v>2409</v>
      </c>
      <c r="AF137" s="79">
        <v>3019</v>
      </c>
      <c r="AG137" s="79">
        <v>15823</v>
      </c>
      <c r="AH137" s="79">
        <v>3983</v>
      </c>
      <c r="AI137" s="79"/>
      <c r="AJ137" s="79" t="s">
        <v>1973</v>
      </c>
      <c r="AK137" s="79" t="s">
        <v>2110</v>
      </c>
      <c r="AL137" s="83" t="s">
        <v>2217</v>
      </c>
      <c r="AM137" s="79"/>
      <c r="AN137" s="81">
        <v>39885.81607638889</v>
      </c>
      <c r="AO137" s="83" t="s">
        <v>2374</v>
      </c>
      <c r="AP137" s="79" t="b">
        <v>0</v>
      </c>
      <c r="AQ137" s="79" t="b">
        <v>0</v>
      </c>
      <c r="AR137" s="79" t="b">
        <v>1</v>
      </c>
      <c r="AS137" s="79"/>
      <c r="AT137" s="79">
        <v>76</v>
      </c>
      <c r="AU137" s="83" t="s">
        <v>2420</v>
      </c>
      <c r="AV137" s="79" t="b">
        <v>0</v>
      </c>
      <c r="AW137" s="79" t="s">
        <v>2546</v>
      </c>
      <c r="AX137" s="83" t="s">
        <v>2681</v>
      </c>
      <c r="AY137" s="79" t="s">
        <v>66</v>
      </c>
      <c r="AZ137" s="79" t="str">
        <f>REPLACE(INDEX(GroupVertices[Group],MATCH(Vertices[[#This Row],[Vertex]],GroupVertices[Vertex],0)),1,1,"")</f>
        <v>15</v>
      </c>
      <c r="BA137" s="48">
        <v>0</v>
      </c>
      <c r="BB137" s="49">
        <v>0</v>
      </c>
      <c r="BC137" s="48">
        <v>2</v>
      </c>
      <c r="BD137" s="49">
        <v>7.142857142857143</v>
      </c>
      <c r="BE137" s="48">
        <v>0</v>
      </c>
      <c r="BF137" s="49">
        <v>0</v>
      </c>
      <c r="BG137" s="48">
        <v>26</v>
      </c>
      <c r="BH137" s="49">
        <v>92.85714285714286</v>
      </c>
      <c r="BI137" s="48">
        <v>28</v>
      </c>
      <c r="BJ137" s="48"/>
      <c r="BK137" s="48"/>
      <c r="BL137" s="48"/>
      <c r="BM137" s="48"/>
      <c r="BN137" s="48" t="s">
        <v>730</v>
      </c>
      <c r="BO137" s="48" t="s">
        <v>730</v>
      </c>
      <c r="BP137" s="124" t="s">
        <v>3661</v>
      </c>
      <c r="BQ137" s="124" t="s">
        <v>3661</v>
      </c>
      <c r="BR137" s="124" t="s">
        <v>3765</v>
      </c>
      <c r="BS137" s="124" t="s">
        <v>3765</v>
      </c>
      <c r="BT137" s="2"/>
      <c r="BU137" s="3"/>
      <c r="BV137" s="3"/>
      <c r="BW137" s="3"/>
      <c r="BX137" s="3"/>
    </row>
    <row r="138" spans="1:76" ht="15">
      <c r="A138" s="65" t="s">
        <v>313</v>
      </c>
      <c r="B138" s="66"/>
      <c r="C138" s="66"/>
      <c r="D138" s="67">
        <v>101.35135135135135</v>
      </c>
      <c r="E138" s="69"/>
      <c r="F138" s="103" t="s">
        <v>912</v>
      </c>
      <c r="G138" s="66"/>
      <c r="H138" s="70" t="s">
        <v>313</v>
      </c>
      <c r="I138" s="71"/>
      <c r="J138" s="71" t="s">
        <v>75</v>
      </c>
      <c r="K138" s="70" t="s">
        <v>2872</v>
      </c>
      <c r="L138" s="74">
        <v>16.01201201201201</v>
      </c>
      <c r="M138" s="75">
        <v>6772.146484375</v>
      </c>
      <c r="N138" s="75">
        <v>1625.5599365234375</v>
      </c>
      <c r="O138" s="76"/>
      <c r="P138" s="77"/>
      <c r="Q138" s="77"/>
      <c r="R138" s="89"/>
      <c r="S138" s="48">
        <v>3</v>
      </c>
      <c r="T138" s="48">
        <v>1</v>
      </c>
      <c r="U138" s="49">
        <v>2</v>
      </c>
      <c r="V138" s="49">
        <v>0.5</v>
      </c>
      <c r="W138" s="49">
        <v>0</v>
      </c>
      <c r="X138" s="49">
        <v>1.7234</v>
      </c>
      <c r="Y138" s="49">
        <v>0</v>
      </c>
      <c r="Z138" s="49">
        <v>0</v>
      </c>
      <c r="AA138" s="72">
        <v>138</v>
      </c>
      <c r="AB138" s="72"/>
      <c r="AC138" s="73"/>
      <c r="AD138" s="79" t="s">
        <v>1798</v>
      </c>
      <c r="AE138" s="79">
        <v>7194</v>
      </c>
      <c r="AF138" s="79">
        <v>8048</v>
      </c>
      <c r="AG138" s="79">
        <v>35733</v>
      </c>
      <c r="AH138" s="79">
        <v>3962</v>
      </c>
      <c r="AI138" s="79"/>
      <c r="AJ138" s="79" t="s">
        <v>1974</v>
      </c>
      <c r="AK138" s="79" t="s">
        <v>2111</v>
      </c>
      <c r="AL138" s="83" t="s">
        <v>2218</v>
      </c>
      <c r="AM138" s="79"/>
      <c r="AN138" s="81">
        <v>40557.72956018519</v>
      </c>
      <c r="AO138" s="83" t="s">
        <v>2375</v>
      </c>
      <c r="AP138" s="79" t="b">
        <v>0</v>
      </c>
      <c r="AQ138" s="79" t="b">
        <v>0</v>
      </c>
      <c r="AR138" s="79" t="b">
        <v>1</v>
      </c>
      <c r="AS138" s="79"/>
      <c r="AT138" s="79">
        <v>97</v>
      </c>
      <c r="AU138" s="83" t="s">
        <v>2420</v>
      </c>
      <c r="AV138" s="79" t="b">
        <v>0</v>
      </c>
      <c r="AW138" s="79" t="s">
        <v>2546</v>
      </c>
      <c r="AX138" s="83" t="s">
        <v>2682</v>
      </c>
      <c r="AY138" s="79" t="s">
        <v>66</v>
      </c>
      <c r="AZ138" s="79" t="str">
        <f>REPLACE(INDEX(GroupVertices[Group],MATCH(Vertices[[#This Row],[Vertex]],GroupVertices[Vertex],0)),1,1,"")</f>
        <v>15</v>
      </c>
      <c r="BA138" s="48">
        <v>0</v>
      </c>
      <c r="BB138" s="49">
        <v>0</v>
      </c>
      <c r="BC138" s="48">
        <v>2</v>
      </c>
      <c r="BD138" s="49">
        <v>7.142857142857143</v>
      </c>
      <c r="BE138" s="48">
        <v>0</v>
      </c>
      <c r="BF138" s="49">
        <v>0</v>
      </c>
      <c r="BG138" s="48">
        <v>26</v>
      </c>
      <c r="BH138" s="49">
        <v>92.85714285714286</v>
      </c>
      <c r="BI138" s="48">
        <v>28</v>
      </c>
      <c r="BJ138" s="48" t="s">
        <v>592</v>
      </c>
      <c r="BK138" s="48" t="s">
        <v>592</v>
      </c>
      <c r="BL138" s="48" t="s">
        <v>659</v>
      </c>
      <c r="BM138" s="48" t="s">
        <v>659</v>
      </c>
      <c r="BN138" s="48" t="s">
        <v>731</v>
      </c>
      <c r="BO138" s="48" t="s">
        <v>731</v>
      </c>
      <c r="BP138" s="124" t="s">
        <v>3661</v>
      </c>
      <c r="BQ138" s="124" t="s">
        <v>3661</v>
      </c>
      <c r="BR138" s="124" t="s">
        <v>3765</v>
      </c>
      <c r="BS138" s="124" t="s">
        <v>3765</v>
      </c>
      <c r="BT138" s="2"/>
      <c r="BU138" s="3"/>
      <c r="BV138" s="3"/>
      <c r="BW138" s="3"/>
      <c r="BX138" s="3"/>
    </row>
    <row r="139" spans="1:76" ht="15">
      <c r="A139" s="65" t="s">
        <v>314</v>
      </c>
      <c r="B139" s="66"/>
      <c r="C139" s="66"/>
      <c r="D139" s="67">
        <v>100</v>
      </c>
      <c r="E139" s="69"/>
      <c r="F139" s="103" t="s">
        <v>913</v>
      </c>
      <c r="G139" s="66"/>
      <c r="H139" s="70" t="s">
        <v>314</v>
      </c>
      <c r="I139" s="71"/>
      <c r="J139" s="71" t="s">
        <v>159</v>
      </c>
      <c r="K139" s="70" t="s">
        <v>2873</v>
      </c>
      <c r="L139" s="74">
        <v>1</v>
      </c>
      <c r="M139" s="75">
        <v>7154.27392578125</v>
      </c>
      <c r="N139" s="75">
        <v>2246.885009765625</v>
      </c>
      <c r="O139" s="76"/>
      <c r="P139" s="77"/>
      <c r="Q139" s="77"/>
      <c r="R139" s="89"/>
      <c r="S139" s="48">
        <v>0</v>
      </c>
      <c r="T139" s="48">
        <v>1</v>
      </c>
      <c r="U139" s="49">
        <v>0</v>
      </c>
      <c r="V139" s="49">
        <v>0.333333</v>
      </c>
      <c r="W139" s="49">
        <v>0</v>
      </c>
      <c r="X139" s="49">
        <v>0.638296</v>
      </c>
      <c r="Y139" s="49">
        <v>0</v>
      </c>
      <c r="Z139" s="49">
        <v>0</v>
      </c>
      <c r="AA139" s="72">
        <v>139</v>
      </c>
      <c r="AB139" s="72"/>
      <c r="AC139" s="73"/>
      <c r="AD139" s="79" t="s">
        <v>1799</v>
      </c>
      <c r="AE139" s="79">
        <v>693</v>
      </c>
      <c r="AF139" s="79">
        <v>1467</v>
      </c>
      <c r="AG139" s="79">
        <v>10027</v>
      </c>
      <c r="AH139" s="79">
        <v>7753</v>
      </c>
      <c r="AI139" s="79"/>
      <c r="AJ139" s="79" t="s">
        <v>1975</v>
      </c>
      <c r="AK139" s="79" t="s">
        <v>2112</v>
      </c>
      <c r="AL139" s="79"/>
      <c r="AM139" s="79"/>
      <c r="AN139" s="81">
        <v>40357.275046296294</v>
      </c>
      <c r="AO139" s="83" t="s">
        <v>2376</v>
      </c>
      <c r="AP139" s="79" t="b">
        <v>0</v>
      </c>
      <c r="AQ139" s="79" t="b">
        <v>0</v>
      </c>
      <c r="AR139" s="79" t="b">
        <v>1</v>
      </c>
      <c r="AS139" s="79"/>
      <c r="AT139" s="79">
        <v>24</v>
      </c>
      <c r="AU139" s="83" t="s">
        <v>2421</v>
      </c>
      <c r="AV139" s="79" t="b">
        <v>0</v>
      </c>
      <c r="AW139" s="79" t="s">
        <v>2546</v>
      </c>
      <c r="AX139" s="83" t="s">
        <v>2683</v>
      </c>
      <c r="AY139" s="79" t="s">
        <v>66</v>
      </c>
      <c r="AZ139" s="79" t="str">
        <f>REPLACE(INDEX(GroupVertices[Group],MATCH(Vertices[[#This Row],[Vertex]],GroupVertices[Vertex],0)),1,1,"")</f>
        <v>15</v>
      </c>
      <c r="BA139" s="48">
        <v>0</v>
      </c>
      <c r="BB139" s="49">
        <v>0</v>
      </c>
      <c r="BC139" s="48">
        <v>2</v>
      </c>
      <c r="BD139" s="49">
        <v>7.142857142857143</v>
      </c>
      <c r="BE139" s="48">
        <v>0</v>
      </c>
      <c r="BF139" s="49">
        <v>0</v>
      </c>
      <c r="BG139" s="48">
        <v>26</v>
      </c>
      <c r="BH139" s="49">
        <v>92.85714285714286</v>
      </c>
      <c r="BI139" s="48">
        <v>28</v>
      </c>
      <c r="BJ139" s="48"/>
      <c r="BK139" s="48"/>
      <c r="BL139" s="48"/>
      <c r="BM139" s="48"/>
      <c r="BN139" s="48" t="s">
        <v>730</v>
      </c>
      <c r="BO139" s="48" t="s">
        <v>730</v>
      </c>
      <c r="BP139" s="124" t="s">
        <v>3661</v>
      </c>
      <c r="BQ139" s="124" t="s">
        <v>3661</v>
      </c>
      <c r="BR139" s="124" t="s">
        <v>3765</v>
      </c>
      <c r="BS139" s="124" t="s">
        <v>3765</v>
      </c>
      <c r="BT139" s="2"/>
      <c r="BU139" s="3"/>
      <c r="BV139" s="3"/>
      <c r="BW139" s="3"/>
      <c r="BX139" s="3"/>
    </row>
    <row r="140" spans="1:76" ht="15">
      <c r="A140" s="65" t="s">
        <v>316</v>
      </c>
      <c r="B140" s="66"/>
      <c r="C140" s="66"/>
      <c r="D140" s="67">
        <v>100</v>
      </c>
      <c r="E140" s="69"/>
      <c r="F140" s="103" t="s">
        <v>2515</v>
      </c>
      <c r="G140" s="66"/>
      <c r="H140" s="70" t="s">
        <v>316</v>
      </c>
      <c r="I140" s="71"/>
      <c r="J140" s="71" t="s">
        <v>159</v>
      </c>
      <c r="K140" s="70" t="s">
        <v>2874</v>
      </c>
      <c r="L140" s="74">
        <v>1</v>
      </c>
      <c r="M140" s="75">
        <v>6973.82470703125</v>
      </c>
      <c r="N140" s="75">
        <v>6993.03125</v>
      </c>
      <c r="O140" s="76"/>
      <c r="P140" s="77"/>
      <c r="Q140" s="77"/>
      <c r="R140" s="89"/>
      <c r="S140" s="48">
        <v>0</v>
      </c>
      <c r="T140" s="48">
        <v>1</v>
      </c>
      <c r="U140" s="49">
        <v>0</v>
      </c>
      <c r="V140" s="49">
        <v>0.142857</v>
      </c>
      <c r="W140" s="49">
        <v>0</v>
      </c>
      <c r="X140" s="49">
        <v>0.595237</v>
      </c>
      <c r="Y140" s="49">
        <v>0</v>
      </c>
      <c r="Z140" s="49">
        <v>0</v>
      </c>
      <c r="AA140" s="72">
        <v>140</v>
      </c>
      <c r="AB140" s="72"/>
      <c r="AC140" s="73"/>
      <c r="AD140" s="79" t="s">
        <v>1800</v>
      </c>
      <c r="AE140" s="79">
        <v>47</v>
      </c>
      <c r="AF140" s="79">
        <v>53</v>
      </c>
      <c r="AG140" s="79">
        <v>120</v>
      </c>
      <c r="AH140" s="79">
        <v>59</v>
      </c>
      <c r="AI140" s="79"/>
      <c r="AJ140" s="79" t="s">
        <v>1976</v>
      </c>
      <c r="AK140" s="79"/>
      <c r="AL140" s="79"/>
      <c r="AM140" s="79"/>
      <c r="AN140" s="81">
        <v>42222.75739583333</v>
      </c>
      <c r="AO140" s="79"/>
      <c r="AP140" s="79" t="b">
        <v>1</v>
      </c>
      <c r="AQ140" s="79" t="b">
        <v>0</v>
      </c>
      <c r="AR140" s="79" t="b">
        <v>0</v>
      </c>
      <c r="AS140" s="79"/>
      <c r="AT140" s="79">
        <v>1</v>
      </c>
      <c r="AU140" s="83" t="s">
        <v>2420</v>
      </c>
      <c r="AV140" s="79" t="b">
        <v>0</v>
      </c>
      <c r="AW140" s="79" t="s">
        <v>2546</v>
      </c>
      <c r="AX140" s="83" t="s">
        <v>2684</v>
      </c>
      <c r="AY140" s="79" t="s">
        <v>66</v>
      </c>
      <c r="AZ140" s="79" t="str">
        <f>REPLACE(INDEX(GroupVertices[Group],MATCH(Vertices[[#This Row],[Vertex]],GroupVertices[Vertex],0)),1,1,"")</f>
        <v>9</v>
      </c>
      <c r="BA140" s="48">
        <v>1</v>
      </c>
      <c r="BB140" s="49">
        <v>9.090909090909092</v>
      </c>
      <c r="BC140" s="48">
        <v>0</v>
      </c>
      <c r="BD140" s="49">
        <v>0</v>
      </c>
      <c r="BE140" s="48">
        <v>0</v>
      </c>
      <c r="BF140" s="49">
        <v>0</v>
      </c>
      <c r="BG140" s="48">
        <v>10</v>
      </c>
      <c r="BH140" s="49">
        <v>90.9090909090909</v>
      </c>
      <c r="BI140" s="48">
        <v>11</v>
      </c>
      <c r="BJ140" s="48"/>
      <c r="BK140" s="48"/>
      <c r="BL140" s="48"/>
      <c r="BM140" s="48"/>
      <c r="BN140" s="48" t="s">
        <v>725</v>
      </c>
      <c r="BO140" s="48" t="s">
        <v>725</v>
      </c>
      <c r="BP140" s="124" t="s">
        <v>3981</v>
      </c>
      <c r="BQ140" s="124" t="s">
        <v>3981</v>
      </c>
      <c r="BR140" s="124" t="s">
        <v>3761</v>
      </c>
      <c r="BS140" s="124" t="s">
        <v>3761</v>
      </c>
      <c r="BT140" s="2"/>
      <c r="BU140" s="3"/>
      <c r="BV140" s="3"/>
      <c r="BW140" s="3"/>
      <c r="BX140" s="3"/>
    </row>
    <row r="141" spans="1:76" ht="15">
      <c r="A141" s="65" t="s">
        <v>317</v>
      </c>
      <c r="B141" s="66"/>
      <c r="C141" s="66"/>
      <c r="D141" s="67">
        <v>100</v>
      </c>
      <c r="E141" s="69"/>
      <c r="F141" s="103" t="s">
        <v>914</v>
      </c>
      <c r="G141" s="66"/>
      <c r="H141" s="70" t="s">
        <v>317</v>
      </c>
      <c r="I141" s="71"/>
      <c r="J141" s="71" t="s">
        <v>159</v>
      </c>
      <c r="K141" s="70" t="s">
        <v>2875</v>
      </c>
      <c r="L141" s="74">
        <v>1</v>
      </c>
      <c r="M141" s="75">
        <v>8491.7197265625</v>
      </c>
      <c r="N141" s="75">
        <v>6716.4169921875</v>
      </c>
      <c r="O141" s="76"/>
      <c r="P141" s="77"/>
      <c r="Q141" s="77"/>
      <c r="R141" s="89"/>
      <c r="S141" s="48">
        <v>0</v>
      </c>
      <c r="T141" s="48">
        <v>1</v>
      </c>
      <c r="U141" s="49">
        <v>0</v>
      </c>
      <c r="V141" s="49">
        <v>0.142857</v>
      </c>
      <c r="W141" s="49">
        <v>0</v>
      </c>
      <c r="X141" s="49">
        <v>0.517784</v>
      </c>
      <c r="Y141" s="49">
        <v>0</v>
      </c>
      <c r="Z141" s="49">
        <v>0</v>
      </c>
      <c r="AA141" s="72">
        <v>141</v>
      </c>
      <c r="AB141" s="72"/>
      <c r="AC141" s="73"/>
      <c r="AD141" s="79" t="s">
        <v>1801</v>
      </c>
      <c r="AE141" s="79">
        <v>121</v>
      </c>
      <c r="AF141" s="79">
        <v>506</v>
      </c>
      <c r="AG141" s="79">
        <v>411</v>
      </c>
      <c r="AH141" s="79">
        <v>85</v>
      </c>
      <c r="AI141" s="79"/>
      <c r="AJ141" s="79"/>
      <c r="AK141" s="79" t="s">
        <v>2113</v>
      </c>
      <c r="AL141" s="79"/>
      <c r="AM141" s="79"/>
      <c r="AN141" s="81">
        <v>40624.869791666664</v>
      </c>
      <c r="AO141" s="79"/>
      <c r="AP141" s="79" t="b">
        <v>1</v>
      </c>
      <c r="AQ141" s="79" t="b">
        <v>0</v>
      </c>
      <c r="AR141" s="79" t="b">
        <v>0</v>
      </c>
      <c r="AS141" s="79"/>
      <c r="AT141" s="79">
        <v>13</v>
      </c>
      <c r="AU141" s="83" t="s">
        <v>2420</v>
      </c>
      <c r="AV141" s="79" t="b">
        <v>0</v>
      </c>
      <c r="AW141" s="79" t="s">
        <v>2546</v>
      </c>
      <c r="AX141" s="83" t="s">
        <v>2685</v>
      </c>
      <c r="AY141" s="79" t="s">
        <v>66</v>
      </c>
      <c r="AZ141" s="79" t="str">
        <f>REPLACE(INDEX(GroupVertices[Group],MATCH(Vertices[[#This Row],[Vertex]],GroupVertices[Vertex],0)),1,1,"")</f>
        <v>8</v>
      </c>
      <c r="BA141" s="48">
        <v>0</v>
      </c>
      <c r="BB141" s="49">
        <v>0</v>
      </c>
      <c r="BC141" s="48">
        <v>1</v>
      </c>
      <c r="BD141" s="49">
        <v>4.166666666666667</v>
      </c>
      <c r="BE141" s="48">
        <v>0</v>
      </c>
      <c r="BF141" s="49">
        <v>0</v>
      </c>
      <c r="BG141" s="48">
        <v>23</v>
      </c>
      <c r="BH141" s="49">
        <v>95.83333333333333</v>
      </c>
      <c r="BI141" s="48">
        <v>24</v>
      </c>
      <c r="BJ141" s="48" t="s">
        <v>593</v>
      </c>
      <c r="BK141" s="48" t="s">
        <v>593</v>
      </c>
      <c r="BL141" s="48" t="s">
        <v>657</v>
      </c>
      <c r="BM141" s="48" t="s">
        <v>657</v>
      </c>
      <c r="BN141" s="48" t="s">
        <v>732</v>
      </c>
      <c r="BO141" s="48" t="s">
        <v>732</v>
      </c>
      <c r="BP141" s="124" t="s">
        <v>3985</v>
      </c>
      <c r="BQ141" s="124" t="s">
        <v>3985</v>
      </c>
      <c r="BR141" s="124" t="s">
        <v>4077</v>
      </c>
      <c r="BS141" s="124" t="s">
        <v>4077</v>
      </c>
      <c r="BT141" s="2"/>
      <c r="BU141" s="3"/>
      <c r="BV141" s="3"/>
      <c r="BW141" s="3"/>
      <c r="BX141" s="3"/>
    </row>
    <row r="142" spans="1:76" ht="15">
      <c r="A142" s="65" t="s">
        <v>318</v>
      </c>
      <c r="B142" s="66"/>
      <c r="C142" s="66"/>
      <c r="D142" s="67">
        <v>114.1891891891892</v>
      </c>
      <c r="E142" s="69"/>
      <c r="F142" s="103" t="s">
        <v>915</v>
      </c>
      <c r="G142" s="66"/>
      <c r="H142" s="70" t="s">
        <v>318</v>
      </c>
      <c r="I142" s="71"/>
      <c r="J142" s="71" t="s">
        <v>159</v>
      </c>
      <c r="K142" s="70" t="s">
        <v>2876</v>
      </c>
      <c r="L142" s="74">
        <v>158.62612612612614</v>
      </c>
      <c r="M142" s="75">
        <v>4758.2265625</v>
      </c>
      <c r="N142" s="75">
        <v>5935.95751953125</v>
      </c>
      <c r="O142" s="76"/>
      <c r="P142" s="77"/>
      <c r="Q142" s="77"/>
      <c r="R142" s="89"/>
      <c r="S142" s="48">
        <v>1</v>
      </c>
      <c r="T142" s="48">
        <v>8</v>
      </c>
      <c r="U142" s="49">
        <v>21</v>
      </c>
      <c r="V142" s="49">
        <v>0.1</v>
      </c>
      <c r="W142" s="49">
        <v>0</v>
      </c>
      <c r="X142" s="49">
        <v>2.344892</v>
      </c>
      <c r="Y142" s="49">
        <v>0.125</v>
      </c>
      <c r="Z142" s="49">
        <v>0.125</v>
      </c>
      <c r="AA142" s="72">
        <v>142</v>
      </c>
      <c r="AB142" s="72"/>
      <c r="AC142" s="73"/>
      <c r="AD142" s="79" t="s">
        <v>1802</v>
      </c>
      <c r="AE142" s="79">
        <v>30692</v>
      </c>
      <c r="AF142" s="79">
        <v>31576</v>
      </c>
      <c r="AG142" s="79">
        <v>1059738</v>
      </c>
      <c r="AH142" s="79">
        <v>2945</v>
      </c>
      <c r="AI142" s="79"/>
      <c r="AJ142" s="79" t="s">
        <v>1977</v>
      </c>
      <c r="AK142" s="79"/>
      <c r="AL142" s="83" t="s">
        <v>2219</v>
      </c>
      <c r="AM142" s="79"/>
      <c r="AN142" s="81">
        <v>42200.193240740744</v>
      </c>
      <c r="AO142" s="83" t="s">
        <v>2377</v>
      </c>
      <c r="AP142" s="79" t="b">
        <v>1</v>
      </c>
      <c r="AQ142" s="79" t="b">
        <v>0</v>
      </c>
      <c r="AR142" s="79" t="b">
        <v>1</v>
      </c>
      <c r="AS142" s="79"/>
      <c r="AT142" s="79">
        <v>1538</v>
      </c>
      <c r="AU142" s="83" t="s">
        <v>2420</v>
      </c>
      <c r="AV142" s="79" t="b">
        <v>0</v>
      </c>
      <c r="AW142" s="79" t="s">
        <v>2546</v>
      </c>
      <c r="AX142" s="83" t="s">
        <v>2686</v>
      </c>
      <c r="AY142" s="79" t="s">
        <v>66</v>
      </c>
      <c r="AZ142" s="79" t="str">
        <f>REPLACE(INDEX(GroupVertices[Group],MATCH(Vertices[[#This Row],[Vertex]],GroupVertices[Vertex],0)),1,1,"")</f>
        <v>5</v>
      </c>
      <c r="BA142" s="48">
        <v>0</v>
      </c>
      <c r="BB142" s="49">
        <v>0</v>
      </c>
      <c r="BC142" s="48">
        <v>3</v>
      </c>
      <c r="BD142" s="49">
        <v>12.5</v>
      </c>
      <c r="BE142" s="48">
        <v>0</v>
      </c>
      <c r="BF142" s="49">
        <v>0</v>
      </c>
      <c r="BG142" s="48">
        <v>21</v>
      </c>
      <c r="BH142" s="49">
        <v>87.5</v>
      </c>
      <c r="BI142" s="48">
        <v>24</v>
      </c>
      <c r="BJ142" s="48"/>
      <c r="BK142" s="48"/>
      <c r="BL142" s="48"/>
      <c r="BM142" s="48"/>
      <c r="BN142" s="48" t="s">
        <v>733</v>
      </c>
      <c r="BO142" s="48" t="s">
        <v>733</v>
      </c>
      <c r="BP142" s="124" t="s">
        <v>3986</v>
      </c>
      <c r="BQ142" s="124" t="s">
        <v>3986</v>
      </c>
      <c r="BR142" s="124" t="s">
        <v>4078</v>
      </c>
      <c r="BS142" s="124" t="s">
        <v>4078</v>
      </c>
      <c r="BT142" s="2"/>
      <c r="BU142" s="3"/>
      <c r="BV142" s="3"/>
      <c r="BW142" s="3"/>
      <c r="BX142" s="3"/>
    </row>
    <row r="143" spans="1:76" ht="15">
      <c r="A143" s="65" t="s">
        <v>417</v>
      </c>
      <c r="B143" s="66"/>
      <c r="C143" s="66"/>
      <c r="D143" s="67">
        <v>100</v>
      </c>
      <c r="E143" s="69"/>
      <c r="F143" s="103" t="s">
        <v>2516</v>
      </c>
      <c r="G143" s="66"/>
      <c r="H143" s="70" t="s">
        <v>417</v>
      </c>
      <c r="I143" s="71"/>
      <c r="J143" s="71" t="s">
        <v>159</v>
      </c>
      <c r="K143" s="70" t="s">
        <v>2877</v>
      </c>
      <c r="L143" s="74">
        <v>1</v>
      </c>
      <c r="M143" s="75">
        <v>4559.60791015625</v>
      </c>
      <c r="N143" s="75">
        <v>5750.00634765625</v>
      </c>
      <c r="O143" s="76"/>
      <c r="P143" s="77"/>
      <c r="Q143" s="77"/>
      <c r="R143" s="89"/>
      <c r="S143" s="48">
        <v>2</v>
      </c>
      <c r="T143" s="48">
        <v>0</v>
      </c>
      <c r="U143" s="49">
        <v>0</v>
      </c>
      <c r="V143" s="49">
        <v>0.0625</v>
      </c>
      <c r="W143" s="49">
        <v>0</v>
      </c>
      <c r="X143" s="49">
        <v>0.652588</v>
      </c>
      <c r="Y143" s="49">
        <v>1</v>
      </c>
      <c r="Z143" s="49">
        <v>0</v>
      </c>
      <c r="AA143" s="72">
        <v>143</v>
      </c>
      <c r="AB143" s="72"/>
      <c r="AC143" s="73"/>
      <c r="AD143" s="79" t="s">
        <v>1803</v>
      </c>
      <c r="AE143" s="79">
        <v>3</v>
      </c>
      <c r="AF143" s="79">
        <v>67263</v>
      </c>
      <c r="AG143" s="79">
        <v>567</v>
      </c>
      <c r="AH143" s="79">
        <v>49</v>
      </c>
      <c r="AI143" s="79"/>
      <c r="AJ143" s="79" t="s">
        <v>1978</v>
      </c>
      <c r="AK143" s="79" t="s">
        <v>2093</v>
      </c>
      <c r="AL143" s="83" t="s">
        <v>2220</v>
      </c>
      <c r="AM143" s="79"/>
      <c r="AN143" s="81">
        <v>42480.60152777778</v>
      </c>
      <c r="AO143" s="83" t="s">
        <v>2378</v>
      </c>
      <c r="AP143" s="79" t="b">
        <v>0</v>
      </c>
      <c r="AQ143" s="79" t="b">
        <v>0</v>
      </c>
      <c r="AR143" s="79" t="b">
        <v>0</v>
      </c>
      <c r="AS143" s="79"/>
      <c r="AT143" s="79">
        <v>585</v>
      </c>
      <c r="AU143" s="83" t="s">
        <v>2420</v>
      </c>
      <c r="AV143" s="79" t="b">
        <v>1</v>
      </c>
      <c r="AW143" s="79" t="s">
        <v>2546</v>
      </c>
      <c r="AX143" s="83" t="s">
        <v>2687</v>
      </c>
      <c r="AY143" s="79" t="s">
        <v>65</v>
      </c>
      <c r="AZ143" s="79" t="str">
        <f>REPLACE(INDEX(GroupVertices[Group],MATCH(Vertices[[#This Row],[Vertex]],GroupVertices[Vertex],0)),1,1,"")</f>
        <v>5</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319</v>
      </c>
      <c r="B144" s="66"/>
      <c r="C144" s="66"/>
      <c r="D144" s="67">
        <v>125</v>
      </c>
      <c r="E144" s="69"/>
      <c r="F144" s="103" t="s">
        <v>916</v>
      </c>
      <c r="G144" s="66"/>
      <c r="H144" s="70" t="s">
        <v>319</v>
      </c>
      <c r="I144" s="71"/>
      <c r="J144" s="71" t="s">
        <v>159</v>
      </c>
      <c r="K144" s="70" t="s">
        <v>2878</v>
      </c>
      <c r="L144" s="74">
        <v>278.72222222222223</v>
      </c>
      <c r="M144" s="75">
        <v>4383.333984375</v>
      </c>
      <c r="N144" s="75">
        <v>5584.81591796875</v>
      </c>
      <c r="O144" s="76"/>
      <c r="P144" s="77"/>
      <c r="Q144" s="77"/>
      <c r="R144" s="89"/>
      <c r="S144" s="48">
        <v>1</v>
      </c>
      <c r="T144" s="48">
        <v>9</v>
      </c>
      <c r="U144" s="49">
        <v>37</v>
      </c>
      <c r="V144" s="49">
        <v>0.111111</v>
      </c>
      <c r="W144" s="49">
        <v>0</v>
      </c>
      <c r="X144" s="49">
        <v>2.68352</v>
      </c>
      <c r="Y144" s="49">
        <v>0.09722222222222222</v>
      </c>
      <c r="Z144" s="49">
        <v>0.1111111111111111</v>
      </c>
      <c r="AA144" s="72">
        <v>144</v>
      </c>
      <c r="AB144" s="72"/>
      <c r="AC144" s="73"/>
      <c r="AD144" s="79" t="s">
        <v>1804</v>
      </c>
      <c r="AE144" s="79">
        <v>280</v>
      </c>
      <c r="AF144" s="79">
        <v>564</v>
      </c>
      <c r="AG144" s="79">
        <v>67559</v>
      </c>
      <c r="AH144" s="79">
        <v>64678</v>
      </c>
      <c r="AI144" s="79"/>
      <c r="AJ144" s="79" t="s">
        <v>1979</v>
      </c>
      <c r="AK144" s="79" t="s">
        <v>2067</v>
      </c>
      <c r="AL144" s="79"/>
      <c r="AM144" s="79"/>
      <c r="AN144" s="81">
        <v>41921.142546296294</v>
      </c>
      <c r="AO144" s="79"/>
      <c r="AP144" s="79" t="b">
        <v>1</v>
      </c>
      <c r="AQ144" s="79" t="b">
        <v>0</v>
      </c>
      <c r="AR144" s="79" t="b">
        <v>0</v>
      </c>
      <c r="AS144" s="79"/>
      <c r="AT144" s="79">
        <v>21</v>
      </c>
      <c r="AU144" s="83" t="s">
        <v>2420</v>
      </c>
      <c r="AV144" s="79" t="b">
        <v>0</v>
      </c>
      <c r="AW144" s="79" t="s">
        <v>2546</v>
      </c>
      <c r="AX144" s="83" t="s">
        <v>2688</v>
      </c>
      <c r="AY144" s="79" t="s">
        <v>66</v>
      </c>
      <c r="AZ144" s="79" t="str">
        <f>REPLACE(INDEX(GroupVertices[Group],MATCH(Vertices[[#This Row],[Vertex]],GroupVertices[Vertex],0)),1,1,"")</f>
        <v>5</v>
      </c>
      <c r="BA144" s="48">
        <v>0</v>
      </c>
      <c r="BB144" s="49">
        <v>0</v>
      </c>
      <c r="BC144" s="48">
        <v>9</v>
      </c>
      <c r="BD144" s="49">
        <v>12.857142857142858</v>
      </c>
      <c r="BE144" s="48">
        <v>0</v>
      </c>
      <c r="BF144" s="49">
        <v>0</v>
      </c>
      <c r="BG144" s="48">
        <v>61</v>
      </c>
      <c r="BH144" s="49">
        <v>87.14285714285714</v>
      </c>
      <c r="BI144" s="48">
        <v>70</v>
      </c>
      <c r="BJ144" s="48" t="s">
        <v>3864</v>
      </c>
      <c r="BK144" s="48" t="s">
        <v>3864</v>
      </c>
      <c r="BL144" s="48" t="s">
        <v>634</v>
      </c>
      <c r="BM144" s="48" t="s">
        <v>634</v>
      </c>
      <c r="BN144" s="48" t="s">
        <v>3902</v>
      </c>
      <c r="BO144" s="48" t="s">
        <v>3926</v>
      </c>
      <c r="BP144" s="124" t="s">
        <v>3987</v>
      </c>
      <c r="BQ144" s="124" t="s">
        <v>4025</v>
      </c>
      <c r="BR144" s="124" t="s">
        <v>4079</v>
      </c>
      <c r="BS144" s="124" t="s">
        <v>4110</v>
      </c>
      <c r="BT144" s="2"/>
      <c r="BU144" s="3"/>
      <c r="BV144" s="3"/>
      <c r="BW144" s="3"/>
      <c r="BX144" s="3"/>
    </row>
    <row r="145" spans="1:76" ht="15">
      <c r="A145" s="65" t="s">
        <v>418</v>
      </c>
      <c r="B145" s="66"/>
      <c r="C145" s="66"/>
      <c r="D145" s="67">
        <v>100</v>
      </c>
      <c r="E145" s="69"/>
      <c r="F145" s="103" t="s">
        <v>2517</v>
      </c>
      <c r="G145" s="66"/>
      <c r="H145" s="70" t="s">
        <v>418</v>
      </c>
      <c r="I145" s="71"/>
      <c r="J145" s="71" t="s">
        <v>159</v>
      </c>
      <c r="K145" s="70" t="s">
        <v>2879</v>
      </c>
      <c r="L145" s="74">
        <v>1</v>
      </c>
      <c r="M145" s="75">
        <v>4351.91845703125</v>
      </c>
      <c r="N145" s="75">
        <v>7065.767578125</v>
      </c>
      <c r="O145" s="76"/>
      <c r="P145" s="77"/>
      <c r="Q145" s="77"/>
      <c r="R145" s="89"/>
      <c r="S145" s="48">
        <v>2</v>
      </c>
      <c r="T145" s="48">
        <v>0</v>
      </c>
      <c r="U145" s="49">
        <v>0</v>
      </c>
      <c r="V145" s="49">
        <v>0.0625</v>
      </c>
      <c r="W145" s="49">
        <v>0</v>
      </c>
      <c r="X145" s="49">
        <v>0.652588</v>
      </c>
      <c r="Y145" s="49">
        <v>1</v>
      </c>
      <c r="Z145" s="49">
        <v>0</v>
      </c>
      <c r="AA145" s="72">
        <v>145</v>
      </c>
      <c r="AB145" s="72"/>
      <c r="AC145" s="73"/>
      <c r="AD145" s="79" t="s">
        <v>1805</v>
      </c>
      <c r="AE145" s="79">
        <v>176</v>
      </c>
      <c r="AF145" s="79">
        <v>83</v>
      </c>
      <c r="AG145" s="79">
        <v>216</v>
      </c>
      <c r="AH145" s="79">
        <v>136</v>
      </c>
      <c r="AI145" s="79"/>
      <c r="AJ145" s="79" t="s">
        <v>1980</v>
      </c>
      <c r="AK145" s="79"/>
      <c r="AL145" s="79"/>
      <c r="AM145" s="79"/>
      <c r="AN145" s="81">
        <v>43643.121342592596</v>
      </c>
      <c r="AO145" s="83" t="s">
        <v>2379</v>
      </c>
      <c r="AP145" s="79" t="b">
        <v>1</v>
      </c>
      <c r="AQ145" s="79" t="b">
        <v>0</v>
      </c>
      <c r="AR145" s="79" t="b">
        <v>0</v>
      </c>
      <c r="AS145" s="79"/>
      <c r="AT145" s="79">
        <v>0</v>
      </c>
      <c r="AU145" s="79"/>
      <c r="AV145" s="79" t="b">
        <v>0</v>
      </c>
      <c r="AW145" s="79" t="s">
        <v>2546</v>
      </c>
      <c r="AX145" s="83" t="s">
        <v>2689</v>
      </c>
      <c r="AY145" s="79" t="s">
        <v>65</v>
      </c>
      <c r="AZ145" s="79" t="str">
        <f>REPLACE(INDEX(GroupVertices[Group],MATCH(Vertices[[#This Row],[Vertex]],GroupVertices[Vertex],0)),1,1,"")</f>
        <v>5</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5" t="s">
        <v>419</v>
      </c>
      <c r="B146" s="66"/>
      <c r="C146" s="66"/>
      <c r="D146" s="67">
        <v>100</v>
      </c>
      <c r="E146" s="69"/>
      <c r="F146" s="103" t="s">
        <v>2518</v>
      </c>
      <c r="G146" s="66"/>
      <c r="H146" s="70" t="s">
        <v>419</v>
      </c>
      <c r="I146" s="71"/>
      <c r="J146" s="71" t="s">
        <v>159</v>
      </c>
      <c r="K146" s="70" t="s">
        <v>2880</v>
      </c>
      <c r="L146" s="74">
        <v>1</v>
      </c>
      <c r="M146" s="75">
        <v>3768.20068359375</v>
      </c>
      <c r="N146" s="75">
        <v>5008.9462890625</v>
      </c>
      <c r="O146" s="76"/>
      <c r="P146" s="77"/>
      <c r="Q146" s="77"/>
      <c r="R146" s="89"/>
      <c r="S146" s="48">
        <v>1</v>
      </c>
      <c r="T146" s="48">
        <v>0</v>
      </c>
      <c r="U146" s="49">
        <v>0</v>
      </c>
      <c r="V146" s="49">
        <v>0.058824</v>
      </c>
      <c r="W146" s="49">
        <v>0</v>
      </c>
      <c r="X146" s="49">
        <v>0.403443</v>
      </c>
      <c r="Y146" s="49">
        <v>0</v>
      </c>
      <c r="Z146" s="49">
        <v>0</v>
      </c>
      <c r="AA146" s="72">
        <v>146</v>
      </c>
      <c r="AB146" s="72"/>
      <c r="AC146" s="73"/>
      <c r="AD146" s="79" t="s">
        <v>1806</v>
      </c>
      <c r="AE146" s="79">
        <v>4639</v>
      </c>
      <c r="AF146" s="79">
        <v>3904</v>
      </c>
      <c r="AG146" s="79">
        <v>55481</v>
      </c>
      <c r="AH146" s="79">
        <v>83376</v>
      </c>
      <c r="AI146" s="79"/>
      <c r="AJ146" s="79" t="s">
        <v>1981</v>
      </c>
      <c r="AK146" s="79"/>
      <c r="AL146" s="79"/>
      <c r="AM146" s="79"/>
      <c r="AN146" s="81">
        <v>43199.76648148148</v>
      </c>
      <c r="AO146" s="83" t="s">
        <v>2380</v>
      </c>
      <c r="AP146" s="79" t="b">
        <v>1</v>
      </c>
      <c r="AQ146" s="79" t="b">
        <v>0</v>
      </c>
      <c r="AR146" s="79" t="b">
        <v>0</v>
      </c>
      <c r="AS146" s="79"/>
      <c r="AT146" s="79">
        <v>10</v>
      </c>
      <c r="AU146" s="79"/>
      <c r="AV146" s="79" t="b">
        <v>0</v>
      </c>
      <c r="AW146" s="79" t="s">
        <v>2546</v>
      </c>
      <c r="AX146" s="83" t="s">
        <v>2690</v>
      </c>
      <c r="AY146" s="79" t="s">
        <v>65</v>
      </c>
      <c r="AZ146" s="79" t="str">
        <f>REPLACE(INDEX(GroupVertices[Group],MATCH(Vertices[[#This Row],[Vertex]],GroupVertices[Vertex],0)),1,1,"")</f>
        <v>5</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5" t="s">
        <v>420</v>
      </c>
      <c r="B147" s="66"/>
      <c r="C147" s="66"/>
      <c r="D147" s="67">
        <v>100</v>
      </c>
      <c r="E147" s="69"/>
      <c r="F147" s="103" t="s">
        <v>2519</v>
      </c>
      <c r="G147" s="66"/>
      <c r="H147" s="70" t="s">
        <v>420</v>
      </c>
      <c r="I147" s="71"/>
      <c r="J147" s="71" t="s">
        <v>159</v>
      </c>
      <c r="K147" s="70" t="s">
        <v>2881</v>
      </c>
      <c r="L147" s="74">
        <v>1</v>
      </c>
      <c r="M147" s="75">
        <v>4937.3935546875</v>
      </c>
      <c r="N147" s="75">
        <v>4593.41552734375</v>
      </c>
      <c r="O147" s="76"/>
      <c r="P147" s="77"/>
      <c r="Q147" s="77"/>
      <c r="R147" s="89"/>
      <c r="S147" s="48">
        <v>2</v>
      </c>
      <c r="T147" s="48">
        <v>0</v>
      </c>
      <c r="U147" s="49">
        <v>0</v>
      </c>
      <c r="V147" s="49">
        <v>0.0625</v>
      </c>
      <c r="W147" s="49">
        <v>0</v>
      </c>
      <c r="X147" s="49">
        <v>0.652588</v>
      </c>
      <c r="Y147" s="49">
        <v>1</v>
      </c>
      <c r="Z147" s="49">
        <v>0</v>
      </c>
      <c r="AA147" s="72">
        <v>147</v>
      </c>
      <c r="AB147" s="72"/>
      <c r="AC147" s="73"/>
      <c r="AD147" s="79" t="s">
        <v>1807</v>
      </c>
      <c r="AE147" s="79">
        <v>3167</v>
      </c>
      <c r="AF147" s="79">
        <v>2511</v>
      </c>
      <c r="AG147" s="79">
        <v>21074</v>
      </c>
      <c r="AH147" s="79">
        <v>55584</v>
      </c>
      <c r="AI147" s="79"/>
      <c r="AJ147" s="79" t="s">
        <v>1982</v>
      </c>
      <c r="AK147" s="79" t="s">
        <v>2114</v>
      </c>
      <c r="AL147" s="79"/>
      <c r="AM147" s="79"/>
      <c r="AN147" s="81">
        <v>42777.41465277778</v>
      </c>
      <c r="AO147" s="83" t="s">
        <v>2381</v>
      </c>
      <c r="AP147" s="79" t="b">
        <v>1</v>
      </c>
      <c r="AQ147" s="79" t="b">
        <v>0</v>
      </c>
      <c r="AR147" s="79" t="b">
        <v>0</v>
      </c>
      <c r="AS147" s="79"/>
      <c r="AT147" s="79">
        <v>1</v>
      </c>
      <c r="AU147" s="79"/>
      <c r="AV147" s="79" t="b">
        <v>0</v>
      </c>
      <c r="AW147" s="79" t="s">
        <v>2546</v>
      </c>
      <c r="AX147" s="83" t="s">
        <v>2691</v>
      </c>
      <c r="AY147" s="79" t="s">
        <v>65</v>
      </c>
      <c r="AZ147" s="79" t="str">
        <f>REPLACE(INDEX(GroupVertices[Group],MATCH(Vertices[[#This Row],[Vertex]],GroupVertices[Vertex],0)),1,1,"")</f>
        <v>5</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5" t="s">
        <v>421</v>
      </c>
      <c r="B148" s="66"/>
      <c r="C148" s="66"/>
      <c r="D148" s="67">
        <v>100</v>
      </c>
      <c r="E148" s="69"/>
      <c r="F148" s="103" t="s">
        <v>2520</v>
      </c>
      <c r="G148" s="66"/>
      <c r="H148" s="70" t="s">
        <v>421</v>
      </c>
      <c r="I148" s="71"/>
      <c r="J148" s="71" t="s">
        <v>159</v>
      </c>
      <c r="K148" s="70" t="s">
        <v>2882</v>
      </c>
      <c r="L148" s="74">
        <v>1</v>
      </c>
      <c r="M148" s="75">
        <v>4385.09375</v>
      </c>
      <c r="N148" s="75">
        <v>4407.07373046875</v>
      </c>
      <c r="O148" s="76"/>
      <c r="P148" s="77"/>
      <c r="Q148" s="77"/>
      <c r="R148" s="89"/>
      <c r="S148" s="48">
        <v>2</v>
      </c>
      <c r="T148" s="48">
        <v>0</v>
      </c>
      <c r="U148" s="49">
        <v>0</v>
      </c>
      <c r="V148" s="49">
        <v>0.0625</v>
      </c>
      <c r="W148" s="49">
        <v>0</v>
      </c>
      <c r="X148" s="49">
        <v>0.652588</v>
      </c>
      <c r="Y148" s="49">
        <v>1</v>
      </c>
      <c r="Z148" s="49">
        <v>0</v>
      </c>
      <c r="AA148" s="72">
        <v>148</v>
      </c>
      <c r="AB148" s="72"/>
      <c r="AC148" s="73"/>
      <c r="AD148" s="79" t="s">
        <v>1808</v>
      </c>
      <c r="AE148" s="79">
        <v>4989</v>
      </c>
      <c r="AF148" s="79">
        <v>3764</v>
      </c>
      <c r="AG148" s="79">
        <v>46511</v>
      </c>
      <c r="AH148" s="79">
        <v>32423</v>
      </c>
      <c r="AI148" s="79"/>
      <c r="AJ148" s="79" t="s">
        <v>1983</v>
      </c>
      <c r="AK148" s="79" t="s">
        <v>2115</v>
      </c>
      <c r="AL148" s="79"/>
      <c r="AM148" s="79"/>
      <c r="AN148" s="81">
        <v>39912.86554398148</v>
      </c>
      <c r="AO148" s="83" t="s">
        <v>2382</v>
      </c>
      <c r="AP148" s="79" t="b">
        <v>0</v>
      </c>
      <c r="AQ148" s="79" t="b">
        <v>0</v>
      </c>
      <c r="AR148" s="79" t="b">
        <v>0</v>
      </c>
      <c r="AS148" s="79"/>
      <c r="AT148" s="79">
        <v>25</v>
      </c>
      <c r="AU148" s="83" t="s">
        <v>2424</v>
      </c>
      <c r="AV148" s="79" t="b">
        <v>0</v>
      </c>
      <c r="AW148" s="79" t="s">
        <v>2546</v>
      </c>
      <c r="AX148" s="83" t="s">
        <v>2692</v>
      </c>
      <c r="AY148" s="79" t="s">
        <v>65</v>
      </c>
      <c r="AZ148" s="79" t="str">
        <f>REPLACE(INDEX(GroupVertices[Group],MATCH(Vertices[[#This Row],[Vertex]],GroupVertices[Vertex],0)),1,1,"")</f>
        <v>5</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5" t="s">
        <v>422</v>
      </c>
      <c r="B149" s="66"/>
      <c r="C149" s="66"/>
      <c r="D149" s="67">
        <v>100</v>
      </c>
      <c r="E149" s="69"/>
      <c r="F149" s="103" t="s">
        <v>2521</v>
      </c>
      <c r="G149" s="66"/>
      <c r="H149" s="70" t="s">
        <v>422</v>
      </c>
      <c r="I149" s="71"/>
      <c r="J149" s="71" t="s">
        <v>159</v>
      </c>
      <c r="K149" s="70" t="s">
        <v>2883</v>
      </c>
      <c r="L149" s="74">
        <v>1</v>
      </c>
      <c r="M149" s="75">
        <v>4955.0380859375</v>
      </c>
      <c r="N149" s="75">
        <v>6892.10546875</v>
      </c>
      <c r="O149" s="76"/>
      <c r="P149" s="77"/>
      <c r="Q149" s="77"/>
      <c r="R149" s="89"/>
      <c r="S149" s="48">
        <v>2</v>
      </c>
      <c r="T149" s="48">
        <v>0</v>
      </c>
      <c r="U149" s="49">
        <v>0</v>
      </c>
      <c r="V149" s="49">
        <v>0.0625</v>
      </c>
      <c r="W149" s="49">
        <v>0</v>
      </c>
      <c r="X149" s="49">
        <v>0.652588</v>
      </c>
      <c r="Y149" s="49">
        <v>1</v>
      </c>
      <c r="Z149" s="49">
        <v>0</v>
      </c>
      <c r="AA149" s="72">
        <v>149</v>
      </c>
      <c r="AB149" s="72"/>
      <c r="AC149" s="73"/>
      <c r="AD149" s="79" t="s">
        <v>1809</v>
      </c>
      <c r="AE149" s="79">
        <v>7106</v>
      </c>
      <c r="AF149" s="79">
        <v>7183</v>
      </c>
      <c r="AG149" s="79">
        <v>4017</v>
      </c>
      <c r="AH149" s="79">
        <v>2449</v>
      </c>
      <c r="AI149" s="79"/>
      <c r="AJ149" s="79" t="s">
        <v>1984</v>
      </c>
      <c r="AK149" s="79" t="s">
        <v>2116</v>
      </c>
      <c r="AL149" s="83" t="s">
        <v>2221</v>
      </c>
      <c r="AM149" s="79"/>
      <c r="AN149" s="81">
        <v>40574.63799768518</v>
      </c>
      <c r="AO149" s="83" t="s">
        <v>2383</v>
      </c>
      <c r="AP149" s="79" t="b">
        <v>1</v>
      </c>
      <c r="AQ149" s="79" t="b">
        <v>0</v>
      </c>
      <c r="AR149" s="79" t="b">
        <v>1</v>
      </c>
      <c r="AS149" s="79"/>
      <c r="AT149" s="79">
        <v>1</v>
      </c>
      <c r="AU149" s="83" t="s">
        <v>2420</v>
      </c>
      <c r="AV149" s="79" t="b">
        <v>0</v>
      </c>
      <c r="AW149" s="79" t="s">
        <v>2546</v>
      </c>
      <c r="AX149" s="83" t="s">
        <v>2693</v>
      </c>
      <c r="AY149" s="79" t="s">
        <v>65</v>
      </c>
      <c r="AZ149" s="79" t="str">
        <f>REPLACE(INDEX(GroupVertices[Group],MATCH(Vertices[[#This Row],[Vertex]],GroupVertices[Vertex],0)),1,1,"")</f>
        <v>5</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423</v>
      </c>
      <c r="B150" s="66"/>
      <c r="C150" s="66"/>
      <c r="D150" s="67">
        <v>100</v>
      </c>
      <c r="E150" s="69"/>
      <c r="F150" s="103" t="s">
        <v>2522</v>
      </c>
      <c r="G150" s="66"/>
      <c r="H150" s="70" t="s">
        <v>423</v>
      </c>
      <c r="I150" s="71"/>
      <c r="J150" s="71" t="s">
        <v>159</v>
      </c>
      <c r="K150" s="70" t="s">
        <v>2884</v>
      </c>
      <c r="L150" s="74">
        <v>1</v>
      </c>
      <c r="M150" s="75">
        <v>3927.802978515625</v>
      </c>
      <c r="N150" s="75">
        <v>6337.7939453125</v>
      </c>
      <c r="O150" s="76"/>
      <c r="P150" s="77"/>
      <c r="Q150" s="77"/>
      <c r="R150" s="89"/>
      <c r="S150" s="48">
        <v>2</v>
      </c>
      <c r="T150" s="48">
        <v>0</v>
      </c>
      <c r="U150" s="49">
        <v>0</v>
      </c>
      <c r="V150" s="49">
        <v>0.0625</v>
      </c>
      <c r="W150" s="49">
        <v>0</v>
      </c>
      <c r="X150" s="49">
        <v>0.652588</v>
      </c>
      <c r="Y150" s="49">
        <v>1</v>
      </c>
      <c r="Z150" s="49">
        <v>0</v>
      </c>
      <c r="AA150" s="72">
        <v>150</v>
      </c>
      <c r="AB150" s="72"/>
      <c r="AC150" s="73"/>
      <c r="AD150" s="79" t="s">
        <v>1810</v>
      </c>
      <c r="AE150" s="79">
        <v>10735</v>
      </c>
      <c r="AF150" s="79">
        <v>11533</v>
      </c>
      <c r="AG150" s="79">
        <v>15789</v>
      </c>
      <c r="AH150" s="79">
        <v>18713</v>
      </c>
      <c r="AI150" s="79"/>
      <c r="AJ150" s="79" t="s">
        <v>1985</v>
      </c>
      <c r="AK150" s="79" t="s">
        <v>2116</v>
      </c>
      <c r="AL150" s="79"/>
      <c r="AM150" s="79"/>
      <c r="AN150" s="81">
        <v>40633.03760416667</v>
      </c>
      <c r="AO150" s="83" t="s">
        <v>2384</v>
      </c>
      <c r="AP150" s="79" t="b">
        <v>0</v>
      </c>
      <c r="AQ150" s="79" t="b">
        <v>0</v>
      </c>
      <c r="AR150" s="79" t="b">
        <v>1</v>
      </c>
      <c r="AS150" s="79"/>
      <c r="AT150" s="79">
        <v>11</v>
      </c>
      <c r="AU150" s="83" t="s">
        <v>2425</v>
      </c>
      <c r="AV150" s="79" t="b">
        <v>0</v>
      </c>
      <c r="AW150" s="79" t="s">
        <v>2546</v>
      </c>
      <c r="AX150" s="83" t="s">
        <v>2694</v>
      </c>
      <c r="AY150" s="79" t="s">
        <v>65</v>
      </c>
      <c r="AZ150" s="79" t="str">
        <f>REPLACE(INDEX(GroupVertices[Group],MATCH(Vertices[[#This Row],[Vertex]],GroupVertices[Vertex],0)),1,1,"")</f>
        <v>5</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5" t="s">
        <v>424</v>
      </c>
      <c r="B151" s="66"/>
      <c r="C151" s="66"/>
      <c r="D151" s="67">
        <v>100</v>
      </c>
      <c r="E151" s="69"/>
      <c r="F151" s="103" t="s">
        <v>2523</v>
      </c>
      <c r="G151" s="66"/>
      <c r="H151" s="70" t="s">
        <v>424</v>
      </c>
      <c r="I151" s="71"/>
      <c r="J151" s="71" t="s">
        <v>159</v>
      </c>
      <c r="K151" s="70" t="s">
        <v>2885</v>
      </c>
      <c r="L151" s="74">
        <v>1</v>
      </c>
      <c r="M151" s="75">
        <v>5254.25146484375</v>
      </c>
      <c r="N151" s="75">
        <v>5628.15869140625</v>
      </c>
      <c r="O151" s="76"/>
      <c r="P151" s="77"/>
      <c r="Q151" s="77"/>
      <c r="R151" s="89"/>
      <c r="S151" s="48">
        <v>2</v>
      </c>
      <c r="T151" s="48">
        <v>0</v>
      </c>
      <c r="U151" s="49">
        <v>0</v>
      </c>
      <c r="V151" s="49">
        <v>0.0625</v>
      </c>
      <c r="W151" s="49">
        <v>0</v>
      </c>
      <c r="X151" s="49">
        <v>0.652588</v>
      </c>
      <c r="Y151" s="49">
        <v>1</v>
      </c>
      <c r="Z151" s="49">
        <v>0</v>
      </c>
      <c r="AA151" s="72">
        <v>151</v>
      </c>
      <c r="AB151" s="72"/>
      <c r="AC151" s="73"/>
      <c r="AD151" s="79" t="s">
        <v>1811</v>
      </c>
      <c r="AE151" s="79">
        <v>339</v>
      </c>
      <c r="AF151" s="79">
        <v>2795229</v>
      </c>
      <c r="AG151" s="79">
        <v>4940</v>
      </c>
      <c r="AH151" s="79">
        <v>16</v>
      </c>
      <c r="AI151" s="79"/>
      <c r="AJ151" s="79" t="s">
        <v>1986</v>
      </c>
      <c r="AK151" s="79" t="s">
        <v>2117</v>
      </c>
      <c r="AL151" s="83" t="s">
        <v>2222</v>
      </c>
      <c r="AM151" s="79"/>
      <c r="AN151" s="81">
        <v>40773.69708333333</v>
      </c>
      <c r="AO151" s="83" t="s">
        <v>2385</v>
      </c>
      <c r="AP151" s="79" t="b">
        <v>0</v>
      </c>
      <c r="AQ151" s="79" t="b">
        <v>0</v>
      </c>
      <c r="AR151" s="79" t="b">
        <v>1</v>
      </c>
      <c r="AS151" s="79"/>
      <c r="AT151" s="79">
        <v>12872</v>
      </c>
      <c r="AU151" s="83" t="s">
        <v>2420</v>
      </c>
      <c r="AV151" s="79" t="b">
        <v>1</v>
      </c>
      <c r="AW151" s="79" t="s">
        <v>2546</v>
      </c>
      <c r="AX151" s="83" t="s">
        <v>2695</v>
      </c>
      <c r="AY151" s="79" t="s">
        <v>65</v>
      </c>
      <c r="AZ151" s="79" t="str">
        <f>REPLACE(INDEX(GroupVertices[Group],MATCH(Vertices[[#This Row],[Vertex]],GroupVertices[Vertex],0)),1,1,"")</f>
        <v>5</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5" t="s">
        <v>320</v>
      </c>
      <c r="B152" s="66"/>
      <c r="C152" s="66"/>
      <c r="D152" s="67">
        <v>100</v>
      </c>
      <c r="E152" s="69"/>
      <c r="F152" s="103" t="s">
        <v>917</v>
      </c>
      <c r="G152" s="66"/>
      <c r="H152" s="70" t="s">
        <v>320</v>
      </c>
      <c r="I152" s="71"/>
      <c r="J152" s="71" t="s">
        <v>159</v>
      </c>
      <c r="K152" s="70" t="s">
        <v>2886</v>
      </c>
      <c r="L152" s="74">
        <v>1</v>
      </c>
      <c r="M152" s="75">
        <v>8842.0029296875</v>
      </c>
      <c r="N152" s="75">
        <v>574.364501953125</v>
      </c>
      <c r="O152" s="76"/>
      <c r="P152" s="77"/>
      <c r="Q152" s="77"/>
      <c r="R152" s="89"/>
      <c r="S152" s="48">
        <v>0</v>
      </c>
      <c r="T152" s="48">
        <v>1</v>
      </c>
      <c r="U152" s="49">
        <v>0</v>
      </c>
      <c r="V152" s="49">
        <v>1</v>
      </c>
      <c r="W152" s="49">
        <v>0</v>
      </c>
      <c r="X152" s="49">
        <v>0.999997</v>
      </c>
      <c r="Y152" s="49">
        <v>0</v>
      </c>
      <c r="Z152" s="49">
        <v>0</v>
      </c>
      <c r="AA152" s="72">
        <v>152</v>
      </c>
      <c r="AB152" s="72"/>
      <c r="AC152" s="73"/>
      <c r="AD152" s="79" t="s">
        <v>320</v>
      </c>
      <c r="AE152" s="79">
        <v>120</v>
      </c>
      <c r="AF152" s="79">
        <v>2324</v>
      </c>
      <c r="AG152" s="79">
        <v>11844</v>
      </c>
      <c r="AH152" s="79">
        <v>7705</v>
      </c>
      <c r="AI152" s="79"/>
      <c r="AJ152" s="79" t="s">
        <v>1987</v>
      </c>
      <c r="AK152" s="79"/>
      <c r="AL152" s="79"/>
      <c r="AM152" s="79"/>
      <c r="AN152" s="81">
        <v>40972.73025462963</v>
      </c>
      <c r="AO152" s="79"/>
      <c r="AP152" s="79" t="b">
        <v>1</v>
      </c>
      <c r="AQ152" s="79" t="b">
        <v>0</v>
      </c>
      <c r="AR152" s="79" t="b">
        <v>1</v>
      </c>
      <c r="AS152" s="79"/>
      <c r="AT152" s="79">
        <v>37</v>
      </c>
      <c r="AU152" s="83" t="s">
        <v>2420</v>
      </c>
      <c r="AV152" s="79" t="b">
        <v>0</v>
      </c>
      <c r="AW152" s="79" t="s">
        <v>2546</v>
      </c>
      <c r="AX152" s="83" t="s">
        <v>2696</v>
      </c>
      <c r="AY152" s="79" t="s">
        <v>66</v>
      </c>
      <c r="AZ152" s="79" t="str">
        <f>REPLACE(INDEX(GroupVertices[Group],MATCH(Vertices[[#This Row],[Vertex]],GroupVertices[Vertex],0)),1,1,"")</f>
        <v>23</v>
      </c>
      <c r="BA152" s="48">
        <v>2</v>
      </c>
      <c r="BB152" s="49">
        <v>7.407407407407407</v>
      </c>
      <c r="BC152" s="48">
        <v>1</v>
      </c>
      <c r="BD152" s="49">
        <v>3.7037037037037037</v>
      </c>
      <c r="BE152" s="48">
        <v>0</v>
      </c>
      <c r="BF152" s="49">
        <v>0</v>
      </c>
      <c r="BG152" s="48">
        <v>24</v>
      </c>
      <c r="BH152" s="49">
        <v>88.88888888888889</v>
      </c>
      <c r="BI152" s="48">
        <v>27</v>
      </c>
      <c r="BJ152" s="48"/>
      <c r="BK152" s="48"/>
      <c r="BL152" s="48"/>
      <c r="BM152" s="48"/>
      <c r="BN152" s="48" t="s">
        <v>737</v>
      </c>
      <c r="BO152" s="48" t="s">
        <v>737</v>
      </c>
      <c r="BP152" s="124" t="s">
        <v>3988</v>
      </c>
      <c r="BQ152" s="124" t="s">
        <v>3988</v>
      </c>
      <c r="BR152" s="124" t="s">
        <v>4080</v>
      </c>
      <c r="BS152" s="124" t="s">
        <v>4080</v>
      </c>
      <c r="BT152" s="2"/>
      <c r="BU152" s="3"/>
      <c r="BV152" s="3"/>
      <c r="BW152" s="3"/>
      <c r="BX152" s="3"/>
    </row>
    <row r="153" spans="1:76" ht="15">
      <c r="A153" s="65" t="s">
        <v>425</v>
      </c>
      <c r="B153" s="66"/>
      <c r="C153" s="66"/>
      <c r="D153" s="67">
        <v>100</v>
      </c>
      <c r="E153" s="69"/>
      <c r="F153" s="103" t="s">
        <v>2524</v>
      </c>
      <c r="G153" s="66"/>
      <c r="H153" s="70" t="s">
        <v>425</v>
      </c>
      <c r="I153" s="71"/>
      <c r="J153" s="71" t="s">
        <v>159</v>
      </c>
      <c r="K153" s="70" t="s">
        <v>2887</v>
      </c>
      <c r="L153" s="74">
        <v>1</v>
      </c>
      <c r="M153" s="75">
        <v>8842.0029296875</v>
      </c>
      <c r="N153" s="75">
        <v>1145.11669921875</v>
      </c>
      <c r="O153" s="76"/>
      <c r="P153" s="77"/>
      <c r="Q153" s="77"/>
      <c r="R153" s="89"/>
      <c r="S153" s="48">
        <v>1</v>
      </c>
      <c r="T153" s="48">
        <v>0</v>
      </c>
      <c r="U153" s="49">
        <v>0</v>
      </c>
      <c r="V153" s="49">
        <v>1</v>
      </c>
      <c r="W153" s="49">
        <v>0</v>
      </c>
      <c r="X153" s="49">
        <v>0.999997</v>
      </c>
      <c r="Y153" s="49">
        <v>0</v>
      </c>
      <c r="Z153" s="49">
        <v>0</v>
      </c>
      <c r="AA153" s="72">
        <v>153</v>
      </c>
      <c r="AB153" s="72"/>
      <c r="AC153" s="73"/>
      <c r="AD153" s="79" t="s">
        <v>1812</v>
      </c>
      <c r="AE153" s="79">
        <v>1265</v>
      </c>
      <c r="AF153" s="79">
        <v>1141620</v>
      </c>
      <c r="AG153" s="79">
        <v>11673</v>
      </c>
      <c r="AH153" s="79">
        <v>15340</v>
      </c>
      <c r="AI153" s="79"/>
      <c r="AJ153" s="79" t="s">
        <v>1988</v>
      </c>
      <c r="AK153" s="79" t="s">
        <v>2118</v>
      </c>
      <c r="AL153" s="83" t="s">
        <v>2223</v>
      </c>
      <c r="AM153" s="79"/>
      <c r="AN153" s="81">
        <v>41148.18172453704</v>
      </c>
      <c r="AO153" s="83" t="s">
        <v>2386</v>
      </c>
      <c r="AP153" s="79" t="b">
        <v>1</v>
      </c>
      <c r="AQ153" s="79" t="b">
        <v>0</v>
      </c>
      <c r="AR153" s="79" t="b">
        <v>1</v>
      </c>
      <c r="AS153" s="79"/>
      <c r="AT153" s="79">
        <v>4066</v>
      </c>
      <c r="AU153" s="83" t="s">
        <v>2420</v>
      </c>
      <c r="AV153" s="79" t="b">
        <v>1</v>
      </c>
      <c r="AW153" s="79" t="s">
        <v>2546</v>
      </c>
      <c r="AX153" s="83" t="s">
        <v>2697</v>
      </c>
      <c r="AY153" s="79" t="s">
        <v>65</v>
      </c>
      <c r="AZ153" s="79" t="str">
        <f>REPLACE(INDEX(GroupVertices[Group],MATCH(Vertices[[#This Row],[Vertex]],GroupVertices[Vertex],0)),1,1,"")</f>
        <v>23</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5" t="s">
        <v>322</v>
      </c>
      <c r="B154" s="66"/>
      <c r="C154" s="66"/>
      <c r="D154" s="67">
        <v>100</v>
      </c>
      <c r="E154" s="69"/>
      <c r="F154" s="103" t="s">
        <v>918</v>
      </c>
      <c r="G154" s="66"/>
      <c r="H154" s="70" t="s">
        <v>322</v>
      </c>
      <c r="I154" s="71"/>
      <c r="J154" s="71" t="s">
        <v>159</v>
      </c>
      <c r="K154" s="70" t="s">
        <v>2888</v>
      </c>
      <c r="L154" s="74">
        <v>1</v>
      </c>
      <c r="M154" s="75">
        <v>9786.70703125</v>
      </c>
      <c r="N154" s="75">
        <v>5693.072265625</v>
      </c>
      <c r="O154" s="76"/>
      <c r="P154" s="77"/>
      <c r="Q154" s="77"/>
      <c r="R154" s="89"/>
      <c r="S154" s="48">
        <v>0</v>
      </c>
      <c r="T154" s="48">
        <v>1</v>
      </c>
      <c r="U154" s="49">
        <v>0</v>
      </c>
      <c r="V154" s="49">
        <v>0.142857</v>
      </c>
      <c r="W154" s="49">
        <v>0</v>
      </c>
      <c r="X154" s="49">
        <v>0.517784</v>
      </c>
      <c r="Y154" s="49">
        <v>0</v>
      </c>
      <c r="Z154" s="49">
        <v>0</v>
      </c>
      <c r="AA154" s="72">
        <v>154</v>
      </c>
      <c r="AB154" s="72"/>
      <c r="AC154" s="73"/>
      <c r="AD154" s="79" t="s">
        <v>1813</v>
      </c>
      <c r="AE154" s="79">
        <v>403</v>
      </c>
      <c r="AF154" s="79">
        <v>1147</v>
      </c>
      <c r="AG154" s="79">
        <v>4641</v>
      </c>
      <c r="AH154" s="79">
        <v>131</v>
      </c>
      <c r="AI154" s="79"/>
      <c r="AJ154" s="79" t="s">
        <v>1989</v>
      </c>
      <c r="AK154" s="79" t="s">
        <v>2119</v>
      </c>
      <c r="AL154" s="83" t="s">
        <v>2224</v>
      </c>
      <c r="AM154" s="79"/>
      <c r="AN154" s="81">
        <v>40507.544537037036</v>
      </c>
      <c r="AO154" s="83" t="s">
        <v>2387</v>
      </c>
      <c r="AP154" s="79" t="b">
        <v>0</v>
      </c>
      <c r="AQ154" s="79" t="b">
        <v>0</v>
      </c>
      <c r="AR154" s="79" t="b">
        <v>0</v>
      </c>
      <c r="AS154" s="79"/>
      <c r="AT154" s="79">
        <v>49</v>
      </c>
      <c r="AU154" s="83" t="s">
        <v>2425</v>
      </c>
      <c r="AV154" s="79" t="b">
        <v>0</v>
      </c>
      <c r="AW154" s="79" t="s">
        <v>2546</v>
      </c>
      <c r="AX154" s="83" t="s">
        <v>2698</v>
      </c>
      <c r="AY154" s="79" t="s">
        <v>66</v>
      </c>
      <c r="AZ154" s="79" t="str">
        <f>REPLACE(INDEX(GroupVertices[Group],MATCH(Vertices[[#This Row],[Vertex]],GroupVertices[Vertex],0)),1,1,"")</f>
        <v>8</v>
      </c>
      <c r="BA154" s="48">
        <v>0</v>
      </c>
      <c r="BB154" s="49">
        <v>0</v>
      </c>
      <c r="BC154" s="48">
        <v>1</v>
      </c>
      <c r="BD154" s="49">
        <v>4.166666666666667</v>
      </c>
      <c r="BE154" s="48">
        <v>0</v>
      </c>
      <c r="BF154" s="49">
        <v>0</v>
      </c>
      <c r="BG154" s="48">
        <v>23</v>
      </c>
      <c r="BH154" s="49">
        <v>95.83333333333333</v>
      </c>
      <c r="BI154" s="48">
        <v>24</v>
      </c>
      <c r="BJ154" s="48" t="s">
        <v>593</v>
      </c>
      <c r="BK154" s="48" t="s">
        <v>593</v>
      </c>
      <c r="BL154" s="48" t="s">
        <v>657</v>
      </c>
      <c r="BM154" s="48" t="s">
        <v>657</v>
      </c>
      <c r="BN154" s="48" t="s">
        <v>732</v>
      </c>
      <c r="BO154" s="48" t="s">
        <v>732</v>
      </c>
      <c r="BP154" s="124" t="s">
        <v>3985</v>
      </c>
      <c r="BQ154" s="124" t="s">
        <v>3985</v>
      </c>
      <c r="BR154" s="124" t="s">
        <v>4077</v>
      </c>
      <c r="BS154" s="124" t="s">
        <v>4077</v>
      </c>
      <c r="BT154" s="2"/>
      <c r="BU154" s="3"/>
      <c r="BV154" s="3"/>
      <c r="BW154" s="3"/>
      <c r="BX154" s="3"/>
    </row>
    <row r="155" spans="1:76" ht="15">
      <c r="A155" s="65" t="s">
        <v>323</v>
      </c>
      <c r="B155" s="66"/>
      <c r="C155" s="66"/>
      <c r="D155" s="67">
        <v>100</v>
      </c>
      <c r="E155" s="69"/>
      <c r="F155" s="103" t="s">
        <v>919</v>
      </c>
      <c r="G155" s="66"/>
      <c r="H155" s="70" t="s">
        <v>323</v>
      </c>
      <c r="I155" s="71"/>
      <c r="J155" s="71" t="s">
        <v>159</v>
      </c>
      <c r="K155" s="70" t="s">
        <v>2889</v>
      </c>
      <c r="L155" s="74">
        <v>1</v>
      </c>
      <c r="M155" s="75">
        <v>490.92755126953125</v>
      </c>
      <c r="N155" s="75">
        <v>4024.1640625</v>
      </c>
      <c r="O155" s="76"/>
      <c r="P155" s="77"/>
      <c r="Q155" s="77"/>
      <c r="R155" s="89"/>
      <c r="S155" s="48">
        <v>1</v>
      </c>
      <c r="T155" s="48">
        <v>1</v>
      </c>
      <c r="U155" s="49">
        <v>0</v>
      </c>
      <c r="V155" s="49">
        <v>0</v>
      </c>
      <c r="W155" s="49">
        <v>0</v>
      </c>
      <c r="X155" s="49">
        <v>0.999997</v>
      </c>
      <c r="Y155" s="49">
        <v>0</v>
      </c>
      <c r="Z155" s="49" t="s">
        <v>3519</v>
      </c>
      <c r="AA155" s="72">
        <v>155</v>
      </c>
      <c r="AB155" s="72"/>
      <c r="AC155" s="73"/>
      <c r="AD155" s="79" t="s">
        <v>1814</v>
      </c>
      <c r="AE155" s="79">
        <v>993</v>
      </c>
      <c r="AF155" s="79">
        <v>422</v>
      </c>
      <c r="AG155" s="79">
        <v>888</v>
      </c>
      <c r="AH155" s="79">
        <v>414</v>
      </c>
      <c r="AI155" s="79"/>
      <c r="AJ155" s="79" t="s">
        <v>1990</v>
      </c>
      <c r="AK155" s="79"/>
      <c r="AL155" s="83" t="s">
        <v>2225</v>
      </c>
      <c r="AM155" s="79"/>
      <c r="AN155" s="81">
        <v>41613.453680555554</v>
      </c>
      <c r="AO155" s="83" t="s">
        <v>2388</v>
      </c>
      <c r="AP155" s="79" t="b">
        <v>0</v>
      </c>
      <c r="AQ155" s="79" t="b">
        <v>0</v>
      </c>
      <c r="AR155" s="79" t="b">
        <v>1</v>
      </c>
      <c r="AS155" s="79"/>
      <c r="AT155" s="79">
        <v>6</v>
      </c>
      <c r="AU155" s="83" t="s">
        <v>2420</v>
      </c>
      <c r="AV155" s="79" t="b">
        <v>0</v>
      </c>
      <c r="AW155" s="79" t="s">
        <v>2546</v>
      </c>
      <c r="AX155" s="83" t="s">
        <v>2699</v>
      </c>
      <c r="AY155" s="79" t="s">
        <v>66</v>
      </c>
      <c r="AZ155" s="79" t="str">
        <f>REPLACE(INDEX(GroupVertices[Group],MATCH(Vertices[[#This Row],[Vertex]],GroupVertices[Vertex],0)),1,1,"")</f>
        <v>2</v>
      </c>
      <c r="BA155" s="48">
        <v>0</v>
      </c>
      <c r="BB155" s="49">
        <v>0</v>
      </c>
      <c r="BC155" s="48">
        <v>1</v>
      </c>
      <c r="BD155" s="49">
        <v>3.7037037037037037</v>
      </c>
      <c r="BE155" s="48">
        <v>0</v>
      </c>
      <c r="BF155" s="49">
        <v>0</v>
      </c>
      <c r="BG155" s="48">
        <v>26</v>
      </c>
      <c r="BH155" s="49">
        <v>96.29629629629629</v>
      </c>
      <c r="BI155" s="48">
        <v>27</v>
      </c>
      <c r="BJ155" s="48" t="s">
        <v>598</v>
      </c>
      <c r="BK155" s="48" t="s">
        <v>598</v>
      </c>
      <c r="BL155" s="48" t="s">
        <v>660</v>
      </c>
      <c r="BM155" s="48" t="s">
        <v>660</v>
      </c>
      <c r="BN155" s="48" t="s">
        <v>743</v>
      </c>
      <c r="BO155" s="48" t="s">
        <v>743</v>
      </c>
      <c r="BP155" s="124" t="s">
        <v>3989</v>
      </c>
      <c r="BQ155" s="124" t="s">
        <v>3989</v>
      </c>
      <c r="BR155" s="124" t="s">
        <v>4081</v>
      </c>
      <c r="BS155" s="124" t="s">
        <v>4081</v>
      </c>
      <c r="BT155" s="2"/>
      <c r="BU155" s="3"/>
      <c r="BV155" s="3"/>
      <c r="BW155" s="3"/>
      <c r="BX155" s="3"/>
    </row>
    <row r="156" spans="1:76" ht="15">
      <c r="A156" s="65" t="s">
        <v>324</v>
      </c>
      <c r="B156" s="66"/>
      <c r="C156" s="66"/>
      <c r="D156" s="67">
        <v>100</v>
      </c>
      <c r="E156" s="69"/>
      <c r="F156" s="103" t="s">
        <v>2525</v>
      </c>
      <c r="G156" s="66"/>
      <c r="H156" s="70" t="s">
        <v>324</v>
      </c>
      <c r="I156" s="71"/>
      <c r="J156" s="71" t="s">
        <v>159</v>
      </c>
      <c r="K156" s="70" t="s">
        <v>2890</v>
      </c>
      <c r="L156" s="74">
        <v>1</v>
      </c>
      <c r="M156" s="75">
        <v>1048.1966552734375</v>
      </c>
      <c r="N156" s="75">
        <v>4024.1640625</v>
      </c>
      <c r="O156" s="76"/>
      <c r="P156" s="77"/>
      <c r="Q156" s="77"/>
      <c r="R156" s="89"/>
      <c r="S156" s="48">
        <v>1</v>
      </c>
      <c r="T156" s="48">
        <v>1</v>
      </c>
      <c r="U156" s="49">
        <v>0</v>
      </c>
      <c r="V156" s="49">
        <v>0</v>
      </c>
      <c r="W156" s="49">
        <v>0</v>
      </c>
      <c r="X156" s="49">
        <v>0.999997</v>
      </c>
      <c r="Y156" s="49">
        <v>0</v>
      </c>
      <c r="Z156" s="49" t="s">
        <v>3519</v>
      </c>
      <c r="AA156" s="72">
        <v>156</v>
      </c>
      <c r="AB156" s="72"/>
      <c r="AC156" s="73"/>
      <c r="AD156" s="79" t="s">
        <v>1815</v>
      </c>
      <c r="AE156" s="79">
        <v>2001</v>
      </c>
      <c r="AF156" s="79">
        <v>2527</v>
      </c>
      <c r="AG156" s="79">
        <v>1310</v>
      </c>
      <c r="AH156" s="79">
        <v>2169</v>
      </c>
      <c r="AI156" s="79"/>
      <c r="AJ156" s="79" t="s">
        <v>1991</v>
      </c>
      <c r="AK156" s="79" t="s">
        <v>1619</v>
      </c>
      <c r="AL156" s="79"/>
      <c r="AM156" s="79"/>
      <c r="AN156" s="81">
        <v>40556.036145833335</v>
      </c>
      <c r="AO156" s="83" t="s">
        <v>2389</v>
      </c>
      <c r="AP156" s="79" t="b">
        <v>0</v>
      </c>
      <c r="AQ156" s="79" t="b">
        <v>0</v>
      </c>
      <c r="AR156" s="79" t="b">
        <v>1</v>
      </c>
      <c r="AS156" s="79"/>
      <c r="AT156" s="79">
        <v>15</v>
      </c>
      <c r="AU156" s="83" t="s">
        <v>2428</v>
      </c>
      <c r="AV156" s="79" t="b">
        <v>0</v>
      </c>
      <c r="AW156" s="79" t="s">
        <v>2546</v>
      </c>
      <c r="AX156" s="83" t="s">
        <v>2700</v>
      </c>
      <c r="AY156" s="79" t="s">
        <v>66</v>
      </c>
      <c r="AZ156" s="79" t="str">
        <f>REPLACE(INDEX(GroupVertices[Group],MATCH(Vertices[[#This Row],[Vertex]],GroupVertices[Vertex],0)),1,1,"")</f>
        <v>2</v>
      </c>
      <c r="BA156" s="48">
        <v>0</v>
      </c>
      <c r="BB156" s="49">
        <v>0</v>
      </c>
      <c r="BC156" s="48">
        <v>0</v>
      </c>
      <c r="BD156" s="49">
        <v>0</v>
      </c>
      <c r="BE156" s="48">
        <v>0</v>
      </c>
      <c r="BF156" s="49">
        <v>0</v>
      </c>
      <c r="BG156" s="48">
        <v>1</v>
      </c>
      <c r="BH156" s="49">
        <v>100</v>
      </c>
      <c r="BI156" s="48">
        <v>1</v>
      </c>
      <c r="BJ156" s="48"/>
      <c r="BK156" s="48"/>
      <c r="BL156" s="48"/>
      <c r="BM156" s="48"/>
      <c r="BN156" s="48" t="s">
        <v>701</v>
      </c>
      <c r="BO156" s="48" t="s">
        <v>701</v>
      </c>
      <c r="BP156" s="124" t="s">
        <v>1557</v>
      </c>
      <c r="BQ156" s="124" t="s">
        <v>1557</v>
      </c>
      <c r="BR156" s="124" t="s">
        <v>1557</v>
      </c>
      <c r="BS156" s="124" t="s">
        <v>1557</v>
      </c>
      <c r="BT156" s="2"/>
      <c r="BU156" s="3"/>
      <c r="BV156" s="3"/>
      <c r="BW156" s="3"/>
      <c r="BX156" s="3"/>
    </row>
    <row r="157" spans="1:76" ht="15">
      <c r="A157" s="65" t="s">
        <v>326</v>
      </c>
      <c r="B157" s="66"/>
      <c r="C157" s="66"/>
      <c r="D157" s="67">
        <v>102.70270270270271</v>
      </c>
      <c r="E157" s="69"/>
      <c r="F157" s="103" t="s">
        <v>920</v>
      </c>
      <c r="G157" s="66"/>
      <c r="H157" s="70" t="s">
        <v>326</v>
      </c>
      <c r="I157" s="71"/>
      <c r="J157" s="71" t="s">
        <v>159</v>
      </c>
      <c r="K157" s="70" t="s">
        <v>2891</v>
      </c>
      <c r="L157" s="74">
        <v>31.024024024024023</v>
      </c>
      <c r="M157" s="75">
        <v>5692.10595703125</v>
      </c>
      <c r="N157" s="75">
        <v>668.2857666015625</v>
      </c>
      <c r="O157" s="76"/>
      <c r="P157" s="77"/>
      <c r="Q157" s="77"/>
      <c r="R157" s="89"/>
      <c r="S157" s="48">
        <v>0</v>
      </c>
      <c r="T157" s="48">
        <v>2</v>
      </c>
      <c r="U157" s="49">
        <v>4</v>
      </c>
      <c r="V157" s="49">
        <v>0.25</v>
      </c>
      <c r="W157" s="49">
        <v>0</v>
      </c>
      <c r="X157" s="49">
        <v>0.98452</v>
      </c>
      <c r="Y157" s="49">
        <v>0</v>
      </c>
      <c r="Z157" s="49">
        <v>0</v>
      </c>
      <c r="AA157" s="72">
        <v>157</v>
      </c>
      <c r="AB157" s="72"/>
      <c r="AC157" s="73"/>
      <c r="AD157" s="79" t="s">
        <v>1816</v>
      </c>
      <c r="AE157" s="79">
        <v>1955</v>
      </c>
      <c r="AF157" s="79">
        <v>1724</v>
      </c>
      <c r="AG157" s="79">
        <v>24791</v>
      </c>
      <c r="AH157" s="79">
        <v>144</v>
      </c>
      <c r="AI157" s="79"/>
      <c r="AJ157" s="79" t="s">
        <v>1992</v>
      </c>
      <c r="AK157" s="79" t="s">
        <v>2120</v>
      </c>
      <c r="AL157" s="83" t="s">
        <v>2226</v>
      </c>
      <c r="AM157" s="79"/>
      <c r="AN157" s="81">
        <v>42602.62590277778</v>
      </c>
      <c r="AO157" s="83" t="s">
        <v>2390</v>
      </c>
      <c r="AP157" s="79" t="b">
        <v>0</v>
      </c>
      <c r="AQ157" s="79" t="b">
        <v>0</v>
      </c>
      <c r="AR157" s="79" t="b">
        <v>0</v>
      </c>
      <c r="AS157" s="79"/>
      <c r="AT157" s="79">
        <v>68</v>
      </c>
      <c r="AU157" s="83" t="s">
        <v>2420</v>
      </c>
      <c r="AV157" s="79" t="b">
        <v>0</v>
      </c>
      <c r="AW157" s="79" t="s">
        <v>2546</v>
      </c>
      <c r="AX157" s="83" t="s">
        <v>2701</v>
      </c>
      <c r="AY157" s="79" t="s">
        <v>66</v>
      </c>
      <c r="AZ157" s="79" t="str">
        <f>REPLACE(INDEX(GroupVertices[Group],MATCH(Vertices[[#This Row],[Vertex]],GroupVertices[Vertex],0)),1,1,"")</f>
        <v>11</v>
      </c>
      <c r="BA157" s="48">
        <v>1</v>
      </c>
      <c r="BB157" s="49">
        <v>2.4390243902439024</v>
      </c>
      <c r="BC157" s="48">
        <v>1</v>
      </c>
      <c r="BD157" s="49">
        <v>2.4390243902439024</v>
      </c>
      <c r="BE157" s="48">
        <v>0</v>
      </c>
      <c r="BF157" s="49">
        <v>0</v>
      </c>
      <c r="BG157" s="48">
        <v>39</v>
      </c>
      <c r="BH157" s="49">
        <v>95.1219512195122</v>
      </c>
      <c r="BI157" s="48">
        <v>41</v>
      </c>
      <c r="BJ157" s="48" t="s">
        <v>583</v>
      </c>
      <c r="BK157" s="48" t="s">
        <v>583</v>
      </c>
      <c r="BL157" s="48" t="s">
        <v>654</v>
      </c>
      <c r="BM157" s="48" t="s">
        <v>654</v>
      </c>
      <c r="BN157" s="48" t="s">
        <v>3903</v>
      </c>
      <c r="BO157" s="48" t="s">
        <v>3903</v>
      </c>
      <c r="BP157" s="124" t="s">
        <v>3990</v>
      </c>
      <c r="BQ157" s="124" t="s">
        <v>4026</v>
      </c>
      <c r="BR157" s="124" t="s">
        <v>4082</v>
      </c>
      <c r="BS157" s="124" t="s">
        <v>4111</v>
      </c>
      <c r="BT157" s="2"/>
      <c r="BU157" s="3"/>
      <c r="BV157" s="3"/>
      <c r="BW157" s="3"/>
      <c r="BX157" s="3"/>
    </row>
    <row r="158" spans="1:76" ht="15">
      <c r="A158" s="65" t="s">
        <v>327</v>
      </c>
      <c r="B158" s="66"/>
      <c r="C158" s="66"/>
      <c r="D158" s="67">
        <v>100</v>
      </c>
      <c r="E158" s="69"/>
      <c r="F158" s="103" t="s">
        <v>2526</v>
      </c>
      <c r="G158" s="66"/>
      <c r="H158" s="70" t="s">
        <v>327</v>
      </c>
      <c r="I158" s="71"/>
      <c r="J158" s="71" t="s">
        <v>159</v>
      </c>
      <c r="K158" s="70" t="s">
        <v>2892</v>
      </c>
      <c r="L158" s="74">
        <v>1</v>
      </c>
      <c r="M158" s="75">
        <v>6143.22802734375</v>
      </c>
      <c r="N158" s="75">
        <v>1426.88037109375</v>
      </c>
      <c r="O158" s="76"/>
      <c r="P158" s="77"/>
      <c r="Q158" s="77"/>
      <c r="R158" s="89"/>
      <c r="S158" s="48">
        <v>2</v>
      </c>
      <c r="T158" s="48">
        <v>1</v>
      </c>
      <c r="U158" s="49">
        <v>0</v>
      </c>
      <c r="V158" s="49">
        <v>0.166667</v>
      </c>
      <c r="W158" s="49">
        <v>0</v>
      </c>
      <c r="X158" s="49">
        <v>0.988557</v>
      </c>
      <c r="Y158" s="49">
        <v>0</v>
      </c>
      <c r="Z158" s="49">
        <v>0</v>
      </c>
      <c r="AA158" s="72">
        <v>158</v>
      </c>
      <c r="AB158" s="72"/>
      <c r="AC158" s="73"/>
      <c r="AD158" s="79" t="s">
        <v>1817</v>
      </c>
      <c r="AE158" s="79">
        <v>140</v>
      </c>
      <c r="AF158" s="79">
        <v>139</v>
      </c>
      <c r="AG158" s="79">
        <v>1994</v>
      </c>
      <c r="AH158" s="79">
        <v>3994</v>
      </c>
      <c r="AI158" s="79"/>
      <c r="AJ158" s="79"/>
      <c r="AK158" s="79" t="s">
        <v>2121</v>
      </c>
      <c r="AL158" s="79"/>
      <c r="AM158" s="79"/>
      <c r="AN158" s="81">
        <v>40631.7596412037</v>
      </c>
      <c r="AO158" s="79"/>
      <c r="AP158" s="79" t="b">
        <v>1</v>
      </c>
      <c r="AQ158" s="79" t="b">
        <v>0</v>
      </c>
      <c r="AR158" s="79" t="b">
        <v>1</v>
      </c>
      <c r="AS158" s="79"/>
      <c r="AT158" s="79">
        <v>26</v>
      </c>
      <c r="AU158" s="83" t="s">
        <v>2420</v>
      </c>
      <c r="AV158" s="79" t="b">
        <v>0</v>
      </c>
      <c r="AW158" s="79" t="s">
        <v>2546</v>
      </c>
      <c r="AX158" s="83" t="s">
        <v>2702</v>
      </c>
      <c r="AY158" s="79" t="s">
        <v>66</v>
      </c>
      <c r="AZ158" s="79" t="str">
        <f>REPLACE(INDEX(GroupVertices[Group],MATCH(Vertices[[#This Row],[Vertex]],GroupVertices[Vertex],0)),1,1,"")</f>
        <v>11</v>
      </c>
      <c r="BA158" s="48">
        <v>1</v>
      </c>
      <c r="BB158" s="49">
        <v>4.545454545454546</v>
      </c>
      <c r="BC158" s="48">
        <v>1</v>
      </c>
      <c r="BD158" s="49">
        <v>4.545454545454546</v>
      </c>
      <c r="BE158" s="48">
        <v>0</v>
      </c>
      <c r="BF158" s="49">
        <v>0</v>
      </c>
      <c r="BG158" s="48">
        <v>20</v>
      </c>
      <c r="BH158" s="49">
        <v>90.9090909090909</v>
      </c>
      <c r="BI158" s="48">
        <v>22</v>
      </c>
      <c r="BJ158" s="48" t="s">
        <v>600</v>
      </c>
      <c r="BK158" s="48" t="s">
        <v>600</v>
      </c>
      <c r="BL158" s="48" t="s">
        <v>661</v>
      </c>
      <c r="BM158" s="48" t="s">
        <v>661</v>
      </c>
      <c r="BN158" s="48" t="s">
        <v>3904</v>
      </c>
      <c r="BO158" s="48" t="s">
        <v>3904</v>
      </c>
      <c r="BP158" s="124" t="s">
        <v>3991</v>
      </c>
      <c r="BQ158" s="124" t="s">
        <v>3991</v>
      </c>
      <c r="BR158" s="124" t="s">
        <v>4083</v>
      </c>
      <c r="BS158" s="124" t="s">
        <v>4083</v>
      </c>
      <c r="BT158" s="2"/>
      <c r="BU158" s="3"/>
      <c r="BV158" s="3"/>
      <c r="BW158" s="3"/>
      <c r="BX158" s="3"/>
    </row>
    <row r="159" spans="1:76" ht="15">
      <c r="A159" s="65" t="s">
        <v>328</v>
      </c>
      <c r="B159" s="66"/>
      <c r="C159" s="66"/>
      <c r="D159" s="67">
        <v>101.35135135135135</v>
      </c>
      <c r="E159" s="69"/>
      <c r="F159" s="103" t="s">
        <v>2527</v>
      </c>
      <c r="G159" s="66"/>
      <c r="H159" s="70" t="s">
        <v>328</v>
      </c>
      <c r="I159" s="71"/>
      <c r="J159" s="71" t="s">
        <v>159</v>
      </c>
      <c r="K159" s="70" t="s">
        <v>2893</v>
      </c>
      <c r="L159" s="74">
        <v>16.01201201201201</v>
      </c>
      <c r="M159" s="75">
        <v>6772.146484375</v>
      </c>
      <c r="N159" s="75">
        <v>3157.19873046875</v>
      </c>
      <c r="O159" s="76"/>
      <c r="P159" s="77"/>
      <c r="Q159" s="77"/>
      <c r="R159" s="89"/>
      <c r="S159" s="48">
        <v>0</v>
      </c>
      <c r="T159" s="48">
        <v>2</v>
      </c>
      <c r="U159" s="49">
        <v>2</v>
      </c>
      <c r="V159" s="49">
        <v>0.5</v>
      </c>
      <c r="W159" s="49">
        <v>0</v>
      </c>
      <c r="X159" s="49">
        <v>1.459455</v>
      </c>
      <c r="Y159" s="49">
        <v>0</v>
      </c>
      <c r="Z159" s="49">
        <v>0</v>
      </c>
      <c r="AA159" s="72">
        <v>159</v>
      </c>
      <c r="AB159" s="72"/>
      <c r="AC159" s="73"/>
      <c r="AD159" s="79" t="s">
        <v>1818</v>
      </c>
      <c r="AE159" s="79">
        <v>1516</v>
      </c>
      <c r="AF159" s="79">
        <v>756</v>
      </c>
      <c r="AG159" s="79">
        <v>16621</v>
      </c>
      <c r="AH159" s="79">
        <v>26968</v>
      </c>
      <c r="AI159" s="79"/>
      <c r="AJ159" s="79" t="s">
        <v>1993</v>
      </c>
      <c r="AK159" s="79" t="s">
        <v>2122</v>
      </c>
      <c r="AL159" s="83" t="s">
        <v>2227</v>
      </c>
      <c r="AM159" s="79"/>
      <c r="AN159" s="81">
        <v>41413.53827546296</v>
      </c>
      <c r="AO159" s="83" t="s">
        <v>2391</v>
      </c>
      <c r="AP159" s="79" t="b">
        <v>0</v>
      </c>
      <c r="AQ159" s="79" t="b">
        <v>0</v>
      </c>
      <c r="AR159" s="79" t="b">
        <v>0</v>
      </c>
      <c r="AS159" s="79"/>
      <c r="AT159" s="79">
        <v>28</v>
      </c>
      <c r="AU159" s="83" t="s">
        <v>2420</v>
      </c>
      <c r="AV159" s="79" t="b">
        <v>0</v>
      </c>
      <c r="AW159" s="79" t="s">
        <v>2546</v>
      </c>
      <c r="AX159" s="83" t="s">
        <v>2703</v>
      </c>
      <c r="AY159" s="79" t="s">
        <v>66</v>
      </c>
      <c r="AZ159" s="79" t="str">
        <f>REPLACE(INDEX(GroupVertices[Group],MATCH(Vertices[[#This Row],[Vertex]],GroupVertices[Vertex],0)),1,1,"")</f>
        <v>14</v>
      </c>
      <c r="BA159" s="48">
        <v>0</v>
      </c>
      <c r="BB159" s="49">
        <v>0</v>
      </c>
      <c r="BC159" s="48">
        <v>1</v>
      </c>
      <c r="BD159" s="49">
        <v>5.2631578947368425</v>
      </c>
      <c r="BE159" s="48">
        <v>0</v>
      </c>
      <c r="BF159" s="49">
        <v>0</v>
      </c>
      <c r="BG159" s="48">
        <v>18</v>
      </c>
      <c r="BH159" s="49">
        <v>94.73684210526316</v>
      </c>
      <c r="BI159" s="48">
        <v>19</v>
      </c>
      <c r="BJ159" s="48"/>
      <c r="BK159" s="48"/>
      <c r="BL159" s="48"/>
      <c r="BM159" s="48"/>
      <c r="BN159" s="48" t="s">
        <v>748</v>
      </c>
      <c r="BO159" s="48" t="s">
        <v>748</v>
      </c>
      <c r="BP159" s="124" t="s">
        <v>3992</v>
      </c>
      <c r="BQ159" s="124" t="s">
        <v>3992</v>
      </c>
      <c r="BR159" s="124" t="s">
        <v>4084</v>
      </c>
      <c r="BS159" s="124" t="s">
        <v>4084</v>
      </c>
      <c r="BT159" s="2"/>
      <c r="BU159" s="3"/>
      <c r="BV159" s="3"/>
      <c r="BW159" s="3"/>
      <c r="BX159" s="3"/>
    </row>
    <row r="160" spans="1:76" ht="15">
      <c r="A160" s="65" t="s">
        <v>426</v>
      </c>
      <c r="B160" s="66"/>
      <c r="C160" s="66"/>
      <c r="D160" s="67">
        <v>100</v>
      </c>
      <c r="E160" s="69"/>
      <c r="F160" s="103" t="s">
        <v>2528</v>
      </c>
      <c r="G160" s="66"/>
      <c r="H160" s="70" t="s">
        <v>426</v>
      </c>
      <c r="I160" s="71"/>
      <c r="J160" s="71" t="s">
        <v>159</v>
      </c>
      <c r="K160" s="70" t="s">
        <v>2894</v>
      </c>
      <c r="L160" s="74">
        <v>1</v>
      </c>
      <c r="M160" s="75">
        <v>6772.146484375</v>
      </c>
      <c r="N160" s="75">
        <v>3778.52392578125</v>
      </c>
      <c r="O160" s="76"/>
      <c r="P160" s="77"/>
      <c r="Q160" s="77"/>
      <c r="R160" s="89"/>
      <c r="S160" s="48">
        <v>1</v>
      </c>
      <c r="T160" s="48">
        <v>0</v>
      </c>
      <c r="U160" s="49">
        <v>0</v>
      </c>
      <c r="V160" s="49">
        <v>0.333333</v>
      </c>
      <c r="W160" s="49">
        <v>0</v>
      </c>
      <c r="X160" s="49">
        <v>0.770268</v>
      </c>
      <c r="Y160" s="49">
        <v>0</v>
      </c>
      <c r="Z160" s="49">
        <v>0</v>
      </c>
      <c r="AA160" s="72">
        <v>160</v>
      </c>
      <c r="AB160" s="72"/>
      <c r="AC160" s="73"/>
      <c r="AD160" s="79" t="s">
        <v>426</v>
      </c>
      <c r="AE160" s="79">
        <v>1246</v>
      </c>
      <c r="AF160" s="79">
        <v>4798</v>
      </c>
      <c r="AG160" s="79">
        <v>16170</v>
      </c>
      <c r="AH160" s="79">
        <v>30320</v>
      </c>
      <c r="AI160" s="79"/>
      <c r="AJ160" s="79" t="s">
        <v>1994</v>
      </c>
      <c r="AK160" s="79" t="s">
        <v>2101</v>
      </c>
      <c r="AL160" s="79"/>
      <c r="AM160" s="79"/>
      <c r="AN160" s="81">
        <v>39273.204664351855</v>
      </c>
      <c r="AO160" s="83" t="s">
        <v>2392</v>
      </c>
      <c r="AP160" s="79" t="b">
        <v>0</v>
      </c>
      <c r="AQ160" s="79" t="b">
        <v>0</v>
      </c>
      <c r="AR160" s="79" t="b">
        <v>1</v>
      </c>
      <c r="AS160" s="79"/>
      <c r="AT160" s="79">
        <v>57</v>
      </c>
      <c r="AU160" s="83" t="s">
        <v>2427</v>
      </c>
      <c r="AV160" s="79" t="b">
        <v>0</v>
      </c>
      <c r="AW160" s="79" t="s">
        <v>2546</v>
      </c>
      <c r="AX160" s="83" t="s">
        <v>2704</v>
      </c>
      <c r="AY160" s="79" t="s">
        <v>65</v>
      </c>
      <c r="AZ160" s="79" t="str">
        <f>REPLACE(INDEX(GroupVertices[Group],MATCH(Vertices[[#This Row],[Vertex]],GroupVertices[Vertex],0)),1,1,"")</f>
        <v>14</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5" t="s">
        <v>427</v>
      </c>
      <c r="B161" s="66"/>
      <c r="C161" s="66"/>
      <c r="D161" s="67">
        <v>100</v>
      </c>
      <c r="E161" s="69"/>
      <c r="F161" s="103" t="s">
        <v>2529</v>
      </c>
      <c r="G161" s="66"/>
      <c r="H161" s="70" t="s">
        <v>427</v>
      </c>
      <c r="I161" s="71"/>
      <c r="J161" s="71" t="s">
        <v>159</v>
      </c>
      <c r="K161" s="70" t="s">
        <v>2895</v>
      </c>
      <c r="L161" s="74">
        <v>1</v>
      </c>
      <c r="M161" s="75">
        <v>7154.27392578125</v>
      </c>
      <c r="N161" s="75">
        <v>3778.52392578125</v>
      </c>
      <c r="O161" s="76"/>
      <c r="P161" s="77"/>
      <c r="Q161" s="77"/>
      <c r="R161" s="89"/>
      <c r="S161" s="48">
        <v>1</v>
      </c>
      <c r="T161" s="48">
        <v>0</v>
      </c>
      <c r="U161" s="49">
        <v>0</v>
      </c>
      <c r="V161" s="49">
        <v>0.333333</v>
      </c>
      <c r="W161" s="49">
        <v>0</v>
      </c>
      <c r="X161" s="49">
        <v>0.770268</v>
      </c>
      <c r="Y161" s="49">
        <v>0</v>
      </c>
      <c r="Z161" s="49">
        <v>0</v>
      </c>
      <c r="AA161" s="72">
        <v>161</v>
      </c>
      <c r="AB161" s="72"/>
      <c r="AC161" s="73"/>
      <c r="AD161" s="79" t="s">
        <v>1819</v>
      </c>
      <c r="AE161" s="79">
        <v>1048</v>
      </c>
      <c r="AF161" s="79">
        <v>2578</v>
      </c>
      <c r="AG161" s="79">
        <v>43458</v>
      </c>
      <c r="AH161" s="79">
        <v>42986</v>
      </c>
      <c r="AI161" s="79"/>
      <c r="AJ161" s="79"/>
      <c r="AK161" s="79"/>
      <c r="AL161" s="79"/>
      <c r="AM161" s="79"/>
      <c r="AN161" s="81">
        <v>40768.44739583333</v>
      </c>
      <c r="AO161" s="83" t="s">
        <v>2393</v>
      </c>
      <c r="AP161" s="79" t="b">
        <v>0</v>
      </c>
      <c r="AQ161" s="79" t="b">
        <v>0</v>
      </c>
      <c r="AR161" s="79" t="b">
        <v>0</v>
      </c>
      <c r="AS161" s="79"/>
      <c r="AT161" s="79">
        <v>22</v>
      </c>
      <c r="AU161" s="83" t="s">
        <v>2428</v>
      </c>
      <c r="AV161" s="79" t="b">
        <v>0</v>
      </c>
      <c r="AW161" s="79" t="s">
        <v>2546</v>
      </c>
      <c r="AX161" s="83" t="s">
        <v>2705</v>
      </c>
      <c r="AY161" s="79" t="s">
        <v>65</v>
      </c>
      <c r="AZ161" s="79" t="str">
        <f>REPLACE(INDEX(GroupVertices[Group],MATCH(Vertices[[#This Row],[Vertex]],GroupVertices[Vertex],0)),1,1,"")</f>
        <v>14</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5" t="s">
        <v>329</v>
      </c>
      <c r="B162" s="66"/>
      <c r="C162" s="66"/>
      <c r="D162" s="67">
        <v>100</v>
      </c>
      <c r="E162" s="69"/>
      <c r="F162" s="103" t="s">
        <v>2530</v>
      </c>
      <c r="G162" s="66"/>
      <c r="H162" s="70" t="s">
        <v>329</v>
      </c>
      <c r="I162" s="71"/>
      <c r="J162" s="71" t="s">
        <v>159</v>
      </c>
      <c r="K162" s="70" t="s">
        <v>2896</v>
      </c>
      <c r="L162" s="74">
        <v>1</v>
      </c>
      <c r="M162" s="75">
        <v>1605.4658203125</v>
      </c>
      <c r="N162" s="75">
        <v>4024.1640625</v>
      </c>
      <c r="O162" s="76"/>
      <c r="P162" s="77"/>
      <c r="Q162" s="77"/>
      <c r="R162" s="89"/>
      <c r="S162" s="48">
        <v>1</v>
      </c>
      <c r="T162" s="48">
        <v>1</v>
      </c>
      <c r="U162" s="49">
        <v>0</v>
      </c>
      <c r="V162" s="49">
        <v>0</v>
      </c>
      <c r="W162" s="49">
        <v>0</v>
      </c>
      <c r="X162" s="49">
        <v>0.999997</v>
      </c>
      <c r="Y162" s="49">
        <v>0</v>
      </c>
      <c r="Z162" s="49" t="s">
        <v>3519</v>
      </c>
      <c r="AA162" s="72">
        <v>162</v>
      </c>
      <c r="AB162" s="72"/>
      <c r="AC162" s="73"/>
      <c r="AD162" s="79" t="s">
        <v>1820</v>
      </c>
      <c r="AE162" s="79">
        <v>7117</v>
      </c>
      <c r="AF162" s="79">
        <v>7785</v>
      </c>
      <c r="AG162" s="79">
        <v>3709</v>
      </c>
      <c r="AH162" s="79">
        <v>2036</v>
      </c>
      <c r="AI162" s="79"/>
      <c r="AJ162" s="79" t="s">
        <v>1995</v>
      </c>
      <c r="AK162" s="79" t="s">
        <v>2123</v>
      </c>
      <c r="AL162" s="83" t="s">
        <v>2228</v>
      </c>
      <c r="AM162" s="79"/>
      <c r="AN162" s="81">
        <v>42333.63275462963</v>
      </c>
      <c r="AO162" s="83" t="s">
        <v>2394</v>
      </c>
      <c r="AP162" s="79" t="b">
        <v>0</v>
      </c>
      <c r="AQ162" s="79" t="b">
        <v>0</v>
      </c>
      <c r="AR162" s="79" t="b">
        <v>0</v>
      </c>
      <c r="AS162" s="79"/>
      <c r="AT162" s="79">
        <v>227</v>
      </c>
      <c r="AU162" s="83" t="s">
        <v>2420</v>
      </c>
      <c r="AV162" s="79" t="b">
        <v>0</v>
      </c>
      <c r="AW162" s="79" t="s">
        <v>2546</v>
      </c>
      <c r="AX162" s="83" t="s">
        <v>2706</v>
      </c>
      <c r="AY162" s="79" t="s">
        <v>66</v>
      </c>
      <c r="AZ162" s="79" t="str">
        <f>REPLACE(INDEX(GroupVertices[Group],MATCH(Vertices[[#This Row],[Vertex]],GroupVertices[Vertex],0)),1,1,"")</f>
        <v>2</v>
      </c>
      <c r="BA162" s="48">
        <v>1</v>
      </c>
      <c r="BB162" s="49">
        <v>6.666666666666667</v>
      </c>
      <c r="BC162" s="48">
        <v>2</v>
      </c>
      <c r="BD162" s="49">
        <v>13.333333333333334</v>
      </c>
      <c r="BE162" s="48">
        <v>0</v>
      </c>
      <c r="BF162" s="49">
        <v>0</v>
      </c>
      <c r="BG162" s="48">
        <v>12</v>
      </c>
      <c r="BH162" s="49">
        <v>80</v>
      </c>
      <c r="BI162" s="48">
        <v>15</v>
      </c>
      <c r="BJ162" s="48" t="s">
        <v>601</v>
      </c>
      <c r="BK162" s="48" t="s">
        <v>601</v>
      </c>
      <c r="BL162" s="48" t="s">
        <v>662</v>
      </c>
      <c r="BM162" s="48" t="s">
        <v>662</v>
      </c>
      <c r="BN162" s="48" t="s">
        <v>749</v>
      </c>
      <c r="BO162" s="48" t="s">
        <v>749</v>
      </c>
      <c r="BP162" s="124" t="s">
        <v>3993</v>
      </c>
      <c r="BQ162" s="124" t="s">
        <v>3993</v>
      </c>
      <c r="BR162" s="124" t="s">
        <v>4085</v>
      </c>
      <c r="BS162" s="124" t="s">
        <v>4085</v>
      </c>
      <c r="BT162" s="2"/>
      <c r="BU162" s="3"/>
      <c r="BV162" s="3"/>
      <c r="BW162" s="3"/>
      <c r="BX162" s="3"/>
    </row>
    <row r="163" spans="1:76" ht="15">
      <c r="A163" s="65" t="s">
        <v>330</v>
      </c>
      <c r="B163" s="66"/>
      <c r="C163" s="66"/>
      <c r="D163" s="67">
        <v>100</v>
      </c>
      <c r="E163" s="69"/>
      <c r="F163" s="103" t="s">
        <v>2531</v>
      </c>
      <c r="G163" s="66"/>
      <c r="H163" s="70" t="s">
        <v>330</v>
      </c>
      <c r="I163" s="71"/>
      <c r="J163" s="71" t="s">
        <v>159</v>
      </c>
      <c r="K163" s="70" t="s">
        <v>2897</v>
      </c>
      <c r="L163" s="74">
        <v>1</v>
      </c>
      <c r="M163" s="75">
        <v>1048.1966552734375</v>
      </c>
      <c r="N163" s="75">
        <v>3345.041259765625</v>
      </c>
      <c r="O163" s="76"/>
      <c r="P163" s="77"/>
      <c r="Q163" s="77"/>
      <c r="R163" s="89"/>
      <c r="S163" s="48">
        <v>1</v>
      </c>
      <c r="T163" s="48">
        <v>1</v>
      </c>
      <c r="U163" s="49">
        <v>0</v>
      </c>
      <c r="V163" s="49">
        <v>0</v>
      </c>
      <c r="W163" s="49">
        <v>0</v>
      </c>
      <c r="X163" s="49">
        <v>0.999997</v>
      </c>
      <c r="Y163" s="49">
        <v>0</v>
      </c>
      <c r="Z163" s="49" t="s">
        <v>3519</v>
      </c>
      <c r="AA163" s="72">
        <v>163</v>
      </c>
      <c r="AB163" s="72"/>
      <c r="AC163" s="73"/>
      <c r="AD163" s="79" t="s">
        <v>1821</v>
      </c>
      <c r="AE163" s="79">
        <v>33</v>
      </c>
      <c r="AF163" s="79">
        <v>28</v>
      </c>
      <c r="AG163" s="79">
        <v>786</v>
      </c>
      <c r="AH163" s="79">
        <v>60585</v>
      </c>
      <c r="AI163" s="79"/>
      <c r="AJ163" s="79" t="s">
        <v>1996</v>
      </c>
      <c r="AK163" s="79" t="s">
        <v>1621</v>
      </c>
      <c r="AL163" s="79"/>
      <c r="AM163" s="79"/>
      <c r="AN163" s="81">
        <v>41644.509039351855</v>
      </c>
      <c r="AO163" s="83" t="s">
        <v>2395</v>
      </c>
      <c r="AP163" s="79" t="b">
        <v>0</v>
      </c>
      <c r="AQ163" s="79" t="b">
        <v>0</v>
      </c>
      <c r="AR163" s="79" t="b">
        <v>1</v>
      </c>
      <c r="AS163" s="79"/>
      <c r="AT163" s="79">
        <v>2</v>
      </c>
      <c r="AU163" s="83" t="s">
        <v>2420</v>
      </c>
      <c r="AV163" s="79" t="b">
        <v>0</v>
      </c>
      <c r="AW163" s="79" t="s">
        <v>2546</v>
      </c>
      <c r="AX163" s="83" t="s">
        <v>2707</v>
      </c>
      <c r="AY163" s="79" t="s">
        <v>66</v>
      </c>
      <c r="AZ163" s="79" t="str">
        <f>REPLACE(INDEX(GroupVertices[Group],MATCH(Vertices[[#This Row],[Vertex]],GroupVertices[Vertex],0)),1,1,"")</f>
        <v>2</v>
      </c>
      <c r="BA163" s="48">
        <v>1</v>
      </c>
      <c r="BB163" s="49">
        <v>2.3255813953488373</v>
      </c>
      <c r="BC163" s="48">
        <v>0</v>
      </c>
      <c r="BD163" s="49">
        <v>0</v>
      </c>
      <c r="BE163" s="48">
        <v>0</v>
      </c>
      <c r="BF163" s="49">
        <v>0</v>
      </c>
      <c r="BG163" s="48">
        <v>42</v>
      </c>
      <c r="BH163" s="49">
        <v>97.67441860465117</v>
      </c>
      <c r="BI163" s="48">
        <v>43</v>
      </c>
      <c r="BJ163" s="48"/>
      <c r="BK163" s="48"/>
      <c r="BL163" s="48"/>
      <c r="BM163" s="48"/>
      <c r="BN163" s="48" t="s">
        <v>3905</v>
      </c>
      <c r="BO163" s="48" t="s">
        <v>3905</v>
      </c>
      <c r="BP163" s="124" t="s">
        <v>3994</v>
      </c>
      <c r="BQ163" s="124" t="s">
        <v>3994</v>
      </c>
      <c r="BR163" s="124" t="s">
        <v>4086</v>
      </c>
      <c r="BS163" s="124" t="s">
        <v>4086</v>
      </c>
      <c r="BT163" s="2"/>
      <c r="BU163" s="3"/>
      <c r="BV163" s="3"/>
      <c r="BW163" s="3"/>
      <c r="BX163" s="3"/>
    </row>
    <row r="164" spans="1:76" ht="15">
      <c r="A164" s="65" t="s">
        <v>331</v>
      </c>
      <c r="B164" s="66"/>
      <c r="C164" s="66"/>
      <c r="D164" s="67">
        <v>100.45045067567568</v>
      </c>
      <c r="E164" s="69"/>
      <c r="F164" s="103" t="s">
        <v>921</v>
      </c>
      <c r="G164" s="66"/>
      <c r="H164" s="70" t="s">
        <v>331</v>
      </c>
      <c r="I164" s="71"/>
      <c r="J164" s="71" t="s">
        <v>159</v>
      </c>
      <c r="K164" s="70" t="s">
        <v>2898</v>
      </c>
      <c r="L164" s="74">
        <v>6.004006506006006</v>
      </c>
      <c r="M164" s="75">
        <v>4881.6865234375</v>
      </c>
      <c r="N164" s="75">
        <v>4118.08544921875</v>
      </c>
      <c r="O164" s="76"/>
      <c r="P164" s="77"/>
      <c r="Q164" s="77"/>
      <c r="R164" s="89"/>
      <c r="S164" s="48">
        <v>0</v>
      </c>
      <c r="T164" s="48">
        <v>3</v>
      </c>
      <c r="U164" s="49">
        <v>0.666667</v>
      </c>
      <c r="V164" s="49">
        <v>0.011236</v>
      </c>
      <c r="W164" s="49">
        <v>0.002305</v>
      </c>
      <c r="X164" s="49">
        <v>0.952536</v>
      </c>
      <c r="Y164" s="49">
        <v>0.3333333333333333</v>
      </c>
      <c r="Z164" s="49">
        <v>0</v>
      </c>
      <c r="AA164" s="72">
        <v>164</v>
      </c>
      <c r="AB164" s="72"/>
      <c r="AC164" s="73"/>
      <c r="AD164" s="79" t="s">
        <v>1822</v>
      </c>
      <c r="AE164" s="79">
        <v>3667</v>
      </c>
      <c r="AF164" s="79">
        <v>3985</v>
      </c>
      <c r="AG164" s="79">
        <v>317696</v>
      </c>
      <c r="AH164" s="79">
        <v>395670</v>
      </c>
      <c r="AI164" s="79"/>
      <c r="AJ164" s="79" t="s">
        <v>1997</v>
      </c>
      <c r="AK164" s="79" t="s">
        <v>2067</v>
      </c>
      <c r="AL164" s="83" t="s">
        <v>2229</v>
      </c>
      <c r="AM164" s="79"/>
      <c r="AN164" s="81">
        <v>41695.905636574076</v>
      </c>
      <c r="AO164" s="83" t="s">
        <v>2396</v>
      </c>
      <c r="AP164" s="79" t="b">
        <v>1</v>
      </c>
      <c r="AQ164" s="79" t="b">
        <v>0</v>
      </c>
      <c r="AR164" s="79" t="b">
        <v>1</v>
      </c>
      <c r="AS164" s="79"/>
      <c r="AT164" s="79">
        <v>261</v>
      </c>
      <c r="AU164" s="83" t="s">
        <v>2420</v>
      </c>
      <c r="AV164" s="79" t="b">
        <v>0</v>
      </c>
      <c r="AW164" s="79" t="s">
        <v>2546</v>
      </c>
      <c r="AX164" s="83" t="s">
        <v>2708</v>
      </c>
      <c r="AY164" s="79" t="s">
        <v>66</v>
      </c>
      <c r="AZ164" s="79" t="str">
        <f>REPLACE(INDEX(GroupVertices[Group],MATCH(Vertices[[#This Row],[Vertex]],GroupVertices[Vertex],0)),1,1,"")</f>
        <v>6</v>
      </c>
      <c r="BA164" s="48">
        <v>1</v>
      </c>
      <c r="BB164" s="49">
        <v>3.4482758620689653</v>
      </c>
      <c r="BC164" s="48">
        <v>1</v>
      </c>
      <c r="BD164" s="49">
        <v>3.4482758620689653</v>
      </c>
      <c r="BE164" s="48">
        <v>0</v>
      </c>
      <c r="BF164" s="49">
        <v>0</v>
      </c>
      <c r="BG164" s="48">
        <v>27</v>
      </c>
      <c r="BH164" s="49">
        <v>93.10344827586206</v>
      </c>
      <c r="BI164" s="48">
        <v>29</v>
      </c>
      <c r="BJ164" s="48"/>
      <c r="BK164" s="48"/>
      <c r="BL164" s="48"/>
      <c r="BM164" s="48"/>
      <c r="BN164" s="48"/>
      <c r="BO164" s="48"/>
      <c r="BP164" s="124" t="s">
        <v>3995</v>
      </c>
      <c r="BQ164" s="124" t="s">
        <v>3995</v>
      </c>
      <c r="BR164" s="124" t="s">
        <v>4087</v>
      </c>
      <c r="BS164" s="124" t="s">
        <v>4087</v>
      </c>
      <c r="BT164" s="2"/>
      <c r="BU164" s="3"/>
      <c r="BV164" s="3"/>
      <c r="BW164" s="3"/>
      <c r="BX164" s="3"/>
    </row>
    <row r="165" spans="1:76" ht="15">
      <c r="A165" s="65" t="s">
        <v>348</v>
      </c>
      <c r="B165" s="66"/>
      <c r="C165" s="66"/>
      <c r="D165" s="67">
        <v>319.3693695945946</v>
      </c>
      <c r="E165" s="69"/>
      <c r="F165" s="103" t="s">
        <v>936</v>
      </c>
      <c r="G165" s="66"/>
      <c r="H165" s="70" t="s">
        <v>348</v>
      </c>
      <c r="I165" s="71"/>
      <c r="J165" s="71" t="s">
        <v>75</v>
      </c>
      <c r="K165" s="70" t="s">
        <v>2899</v>
      </c>
      <c r="L165" s="74">
        <v>2437.949952451952</v>
      </c>
      <c r="M165" s="75">
        <v>4452.98876953125</v>
      </c>
      <c r="N165" s="75">
        <v>3477.157470703125</v>
      </c>
      <c r="O165" s="76"/>
      <c r="P165" s="77"/>
      <c r="Q165" s="77"/>
      <c r="R165" s="89"/>
      <c r="S165" s="48">
        <v>3</v>
      </c>
      <c r="T165" s="48">
        <v>6</v>
      </c>
      <c r="U165" s="49">
        <v>324.666667</v>
      </c>
      <c r="V165" s="49">
        <v>0.015385</v>
      </c>
      <c r="W165" s="49">
        <v>0.011783</v>
      </c>
      <c r="X165" s="49">
        <v>2.46191</v>
      </c>
      <c r="Y165" s="49">
        <v>0.047619047619047616</v>
      </c>
      <c r="Z165" s="49">
        <v>0</v>
      </c>
      <c r="AA165" s="72">
        <v>165</v>
      </c>
      <c r="AB165" s="72"/>
      <c r="AC165" s="73"/>
      <c r="AD165" s="79" t="s">
        <v>1823</v>
      </c>
      <c r="AE165" s="79">
        <v>2421</v>
      </c>
      <c r="AF165" s="79">
        <v>936</v>
      </c>
      <c r="AG165" s="79">
        <v>3193</v>
      </c>
      <c r="AH165" s="79">
        <v>381</v>
      </c>
      <c r="AI165" s="79"/>
      <c r="AJ165" s="79" t="s">
        <v>1998</v>
      </c>
      <c r="AK165" s="79" t="s">
        <v>2124</v>
      </c>
      <c r="AL165" s="83" t="s">
        <v>2230</v>
      </c>
      <c r="AM165" s="79"/>
      <c r="AN165" s="81">
        <v>40631.94619212963</v>
      </c>
      <c r="AO165" s="83" t="s">
        <v>2397</v>
      </c>
      <c r="AP165" s="79" t="b">
        <v>0</v>
      </c>
      <c r="AQ165" s="79" t="b">
        <v>0</v>
      </c>
      <c r="AR165" s="79" t="b">
        <v>0</v>
      </c>
      <c r="AS165" s="79"/>
      <c r="AT165" s="79">
        <v>27</v>
      </c>
      <c r="AU165" s="83" t="s">
        <v>2420</v>
      </c>
      <c r="AV165" s="79" t="b">
        <v>0</v>
      </c>
      <c r="AW165" s="79" t="s">
        <v>2546</v>
      </c>
      <c r="AX165" s="83" t="s">
        <v>2709</v>
      </c>
      <c r="AY165" s="79" t="s">
        <v>66</v>
      </c>
      <c r="AZ165" s="79" t="str">
        <f>REPLACE(INDEX(GroupVertices[Group],MATCH(Vertices[[#This Row],[Vertex]],GroupVertices[Vertex],0)),1,1,"")</f>
        <v>6</v>
      </c>
      <c r="BA165" s="48">
        <v>18</v>
      </c>
      <c r="BB165" s="49">
        <v>2.9459901800327333</v>
      </c>
      <c r="BC165" s="48">
        <v>8</v>
      </c>
      <c r="BD165" s="49">
        <v>1.309328968903437</v>
      </c>
      <c r="BE165" s="48">
        <v>0</v>
      </c>
      <c r="BF165" s="49">
        <v>0</v>
      </c>
      <c r="BG165" s="48">
        <v>585</v>
      </c>
      <c r="BH165" s="49">
        <v>95.74468085106383</v>
      </c>
      <c r="BI165" s="48">
        <v>611</v>
      </c>
      <c r="BJ165" s="48" t="s">
        <v>3865</v>
      </c>
      <c r="BK165" s="48" t="s">
        <v>3865</v>
      </c>
      <c r="BL165" s="48" t="s">
        <v>647</v>
      </c>
      <c r="BM165" s="48" t="s">
        <v>647</v>
      </c>
      <c r="BN165" s="48" t="s">
        <v>3906</v>
      </c>
      <c r="BO165" s="48" t="s">
        <v>3927</v>
      </c>
      <c r="BP165" s="124" t="s">
        <v>3996</v>
      </c>
      <c r="BQ165" s="124" t="s">
        <v>4027</v>
      </c>
      <c r="BR165" s="124" t="s">
        <v>4088</v>
      </c>
      <c r="BS165" s="124" t="s">
        <v>4112</v>
      </c>
      <c r="BT165" s="2"/>
      <c r="BU165" s="3"/>
      <c r="BV165" s="3"/>
      <c r="BW165" s="3"/>
      <c r="BX165" s="3"/>
    </row>
    <row r="166" spans="1:76" ht="15">
      <c r="A166" s="65" t="s">
        <v>428</v>
      </c>
      <c r="B166" s="66"/>
      <c r="C166" s="66"/>
      <c r="D166" s="67">
        <v>117.56756756756756</v>
      </c>
      <c r="E166" s="69"/>
      <c r="F166" s="103" t="s">
        <v>2532</v>
      </c>
      <c r="G166" s="66"/>
      <c r="H166" s="70" t="s">
        <v>428</v>
      </c>
      <c r="I166" s="71"/>
      <c r="J166" s="71" t="s">
        <v>75</v>
      </c>
      <c r="K166" s="70" t="s">
        <v>2900</v>
      </c>
      <c r="L166" s="74">
        <v>196.15615615615616</v>
      </c>
      <c r="M166" s="75">
        <v>5217.7900390625</v>
      </c>
      <c r="N166" s="75">
        <v>3381.618896484375</v>
      </c>
      <c r="O166" s="76"/>
      <c r="P166" s="77"/>
      <c r="Q166" s="77"/>
      <c r="R166" s="89"/>
      <c r="S166" s="48">
        <v>3</v>
      </c>
      <c r="T166" s="48">
        <v>0</v>
      </c>
      <c r="U166" s="49">
        <v>26</v>
      </c>
      <c r="V166" s="49">
        <v>0.011236</v>
      </c>
      <c r="W166" s="49">
        <v>0.002127</v>
      </c>
      <c r="X166" s="49">
        <v>0.954632</v>
      </c>
      <c r="Y166" s="49">
        <v>0.16666666666666666</v>
      </c>
      <c r="Z166" s="49">
        <v>0</v>
      </c>
      <c r="AA166" s="72">
        <v>166</v>
      </c>
      <c r="AB166" s="72"/>
      <c r="AC166" s="73"/>
      <c r="AD166" s="79" t="s">
        <v>1824</v>
      </c>
      <c r="AE166" s="79">
        <v>37</v>
      </c>
      <c r="AF166" s="79">
        <v>83658</v>
      </c>
      <c r="AG166" s="79">
        <v>2336</v>
      </c>
      <c r="AH166" s="79">
        <v>125</v>
      </c>
      <c r="AI166" s="79"/>
      <c r="AJ166" s="79" t="s">
        <v>1999</v>
      </c>
      <c r="AK166" s="79" t="s">
        <v>2125</v>
      </c>
      <c r="AL166" s="83" t="s">
        <v>2231</v>
      </c>
      <c r="AM166" s="79"/>
      <c r="AN166" s="81">
        <v>39991.127650462964</v>
      </c>
      <c r="AO166" s="79"/>
      <c r="AP166" s="79" t="b">
        <v>0</v>
      </c>
      <c r="AQ166" s="79" t="b">
        <v>0</v>
      </c>
      <c r="AR166" s="79" t="b">
        <v>0</v>
      </c>
      <c r="AS166" s="79"/>
      <c r="AT166" s="79">
        <v>592</v>
      </c>
      <c r="AU166" s="83" t="s">
        <v>2428</v>
      </c>
      <c r="AV166" s="79" t="b">
        <v>1</v>
      </c>
      <c r="AW166" s="79" t="s">
        <v>2546</v>
      </c>
      <c r="AX166" s="83" t="s">
        <v>2710</v>
      </c>
      <c r="AY166" s="79" t="s">
        <v>65</v>
      </c>
      <c r="AZ166" s="79" t="str">
        <f>REPLACE(INDEX(GroupVertices[Group],MATCH(Vertices[[#This Row],[Vertex]],GroupVertices[Vertex],0)),1,1,"")</f>
        <v>6</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5" t="s">
        <v>429</v>
      </c>
      <c r="B167" s="66"/>
      <c r="C167" s="66"/>
      <c r="D167" s="67">
        <v>117.56756756756756</v>
      </c>
      <c r="E167" s="69"/>
      <c r="F167" s="103" t="s">
        <v>2533</v>
      </c>
      <c r="G167" s="66"/>
      <c r="H167" s="70" t="s">
        <v>429</v>
      </c>
      <c r="I167" s="71"/>
      <c r="J167" s="71" t="s">
        <v>75</v>
      </c>
      <c r="K167" s="70" t="s">
        <v>2901</v>
      </c>
      <c r="L167" s="74">
        <v>196.15615615615616</v>
      </c>
      <c r="M167" s="75">
        <v>4460.57861328125</v>
      </c>
      <c r="N167" s="75">
        <v>3432.792724609375</v>
      </c>
      <c r="O167" s="76"/>
      <c r="P167" s="77"/>
      <c r="Q167" s="77"/>
      <c r="R167" s="89"/>
      <c r="S167" s="48">
        <v>3</v>
      </c>
      <c r="T167" s="48">
        <v>0</v>
      </c>
      <c r="U167" s="49">
        <v>26</v>
      </c>
      <c r="V167" s="49">
        <v>0.011236</v>
      </c>
      <c r="W167" s="49">
        <v>0.002127</v>
      </c>
      <c r="X167" s="49">
        <v>0.954632</v>
      </c>
      <c r="Y167" s="49">
        <v>0.16666666666666666</v>
      </c>
      <c r="Z167" s="49">
        <v>0</v>
      </c>
      <c r="AA167" s="72">
        <v>167</v>
      </c>
      <c r="AB167" s="72"/>
      <c r="AC167" s="73"/>
      <c r="AD167" s="79" t="s">
        <v>1825</v>
      </c>
      <c r="AE167" s="79">
        <v>2721</v>
      </c>
      <c r="AF167" s="79">
        <v>14236748</v>
      </c>
      <c r="AG167" s="79">
        <v>5854</v>
      </c>
      <c r="AH167" s="79">
        <v>620</v>
      </c>
      <c r="AI167" s="79"/>
      <c r="AJ167" s="79" t="s">
        <v>2000</v>
      </c>
      <c r="AK167" s="79" t="s">
        <v>2125</v>
      </c>
      <c r="AL167" s="83" t="s">
        <v>2232</v>
      </c>
      <c r="AM167" s="79"/>
      <c r="AN167" s="81">
        <v>39975.768796296295</v>
      </c>
      <c r="AO167" s="83" t="s">
        <v>2398</v>
      </c>
      <c r="AP167" s="79" t="b">
        <v>0</v>
      </c>
      <c r="AQ167" s="79" t="b">
        <v>0</v>
      </c>
      <c r="AR167" s="79" t="b">
        <v>1</v>
      </c>
      <c r="AS167" s="79"/>
      <c r="AT167" s="79">
        <v>16667</v>
      </c>
      <c r="AU167" s="83" t="s">
        <v>2421</v>
      </c>
      <c r="AV167" s="79" t="b">
        <v>1</v>
      </c>
      <c r="AW167" s="79" t="s">
        <v>2546</v>
      </c>
      <c r="AX167" s="83" t="s">
        <v>2711</v>
      </c>
      <c r="AY167" s="79" t="s">
        <v>65</v>
      </c>
      <c r="AZ167" s="79" t="str">
        <f>REPLACE(INDEX(GroupVertices[Group],MATCH(Vertices[[#This Row],[Vertex]],GroupVertices[Vertex],0)),1,1,"")</f>
        <v>6</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332</v>
      </c>
      <c r="B168" s="66"/>
      <c r="C168" s="66"/>
      <c r="D168" s="67">
        <v>100</v>
      </c>
      <c r="E168" s="69"/>
      <c r="F168" s="103" t="s">
        <v>922</v>
      </c>
      <c r="G168" s="66"/>
      <c r="H168" s="70" t="s">
        <v>332</v>
      </c>
      <c r="I168" s="71"/>
      <c r="J168" s="71" t="s">
        <v>159</v>
      </c>
      <c r="K168" s="70" t="s">
        <v>2902</v>
      </c>
      <c r="L168" s="74">
        <v>1</v>
      </c>
      <c r="M168" s="75">
        <v>490.92755126953125</v>
      </c>
      <c r="N168" s="75">
        <v>2665.91845703125</v>
      </c>
      <c r="O168" s="76"/>
      <c r="P168" s="77"/>
      <c r="Q168" s="77"/>
      <c r="R168" s="89"/>
      <c r="S168" s="48">
        <v>1</v>
      </c>
      <c r="T168" s="48">
        <v>1</v>
      </c>
      <c r="U168" s="49">
        <v>0</v>
      </c>
      <c r="V168" s="49">
        <v>0</v>
      </c>
      <c r="W168" s="49">
        <v>0</v>
      </c>
      <c r="X168" s="49">
        <v>0.999997</v>
      </c>
      <c r="Y168" s="49">
        <v>0</v>
      </c>
      <c r="Z168" s="49" t="s">
        <v>3519</v>
      </c>
      <c r="AA168" s="72">
        <v>168</v>
      </c>
      <c r="AB168" s="72"/>
      <c r="AC168" s="73"/>
      <c r="AD168" s="79" t="s">
        <v>1826</v>
      </c>
      <c r="AE168" s="79">
        <v>274</v>
      </c>
      <c r="AF168" s="79">
        <v>146</v>
      </c>
      <c r="AG168" s="79">
        <v>2166</v>
      </c>
      <c r="AH168" s="79">
        <v>2</v>
      </c>
      <c r="AI168" s="79"/>
      <c r="AJ168" s="79" t="s">
        <v>2001</v>
      </c>
      <c r="AK168" s="79" t="s">
        <v>2126</v>
      </c>
      <c r="AL168" s="83" t="s">
        <v>2233</v>
      </c>
      <c r="AM168" s="79"/>
      <c r="AN168" s="81">
        <v>41905.33416666667</v>
      </c>
      <c r="AO168" s="83" t="s">
        <v>2399</v>
      </c>
      <c r="AP168" s="79" t="b">
        <v>0</v>
      </c>
      <c r="AQ168" s="79" t="b">
        <v>0</v>
      </c>
      <c r="AR168" s="79" t="b">
        <v>0</v>
      </c>
      <c r="AS168" s="79"/>
      <c r="AT168" s="79">
        <v>3</v>
      </c>
      <c r="AU168" s="83" t="s">
        <v>2420</v>
      </c>
      <c r="AV168" s="79" t="b">
        <v>0</v>
      </c>
      <c r="AW168" s="79" t="s">
        <v>2546</v>
      </c>
      <c r="AX168" s="83" t="s">
        <v>2712</v>
      </c>
      <c r="AY168" s="79" t="s">
        <v>66</v>
      </c>
      <c r="AZ168" s="79" t="str">
        <f>REPLACE(INDEX(GroupVertices[Group],MATCH(Vertices[[#This Row],[Vertex]],GroupVertices[Vertex],0)),1,1,"")</f>
        <v>2</v>
      </c>
      <c r="BA168" s="48">
        <v>0</v>
      </c>
      <c r="BB168" s="49">
        <v>0</v>
      </c>
      <c r="BC168" s="48">
        <v>2</v>
      </c>
      <c r="BD168" s="49">
        <v>9.090909090909092</v>
      </c>
      <c r="BE168" s="48">
        <v>0</v>
      </c>
      <c r="BF168" s="49">
        <v>0</v>
      </c>
      <c r="BG168" s="48">
        <v>20</v>
      </c>
      <c r="BH168" s="49">
        <v>90.9090909090909</v>
      </c>
      <c r="BI168" s="48">
        <v>22</v>
      </c>
      <c r="BJ168" s="48" t="s">
        <v>602</v>
      </c>
      <c r="BK168" s="48" t="s">
        <v>602</v>
      </c>
      <c r="BL168" s="48" t="s">
        <v>647</v>
      </c>
      <c r="BM168" s="48" t="s">
        <v>647</v>
      </c>
      <c r="BN168" s="48" t="s">
        <v>3907</v>
      </c>
      <c r="BO168" s="48" t="s">
        <v>3907</v>
      </c>
      <c r="BP168" s="124" t="s">
        <v>3997</v>
      </c>
      <c r="BQ168" s="124" t="s">
        <v>3997</v>
      </c>
      <c r="BR168" s="124" t="s">
        <v>4089</v>
      </c>
      <c r="BS168" s="124" t="s">
        <v>4089</v>
      </c>
      <c r="BT168" s="2"/>
      <c r="BU168" s="3"/>
      <c r="BV168" s="3"/>
      <c r="BW168" s="3"/>
      <c r="BX168" s="3"/>
    </row>
    <row r="169" spans="1:76" ht="15">
      <c r="A169" s="65" t="s">
        <v>333</v>
      </c>
      <c r="B169" s="66"/>
      <c r="C169" s="66"/>
      <c r="D169" s="67">
        <v>100</v>
      </c>
      <c r="E169" s="69"/>
      <c r="F169" s="103" t="s">
        <v>923</v>
      </c>
      <c r="G169" s="66"/>
      <c r="H169" s="70" t="s">
        <v>333</v>
      </c>
      <c r="I169" s="71"/>
      <c r="J169" s="71" t="s">
        <v>159</v>
      </c>
      <c r="K169" s="70" t="s">
        <v>2903</v>
      </c>
      <c r="L169" s="74">
        <v>1</v>
      </c>
      <c r="M169" s="75">
        <v>1048.1966552734375</v>
      </c>
      <c r="N169" s="75">
        <v>2665.91845703125</v>
      </c>
      <c r="O169" s="76"/>
      <c r="P169" s="77"/>
      <c r="Q169" s="77"/>
      <c r="R169" s="89"/>
      <c r="S169" s="48">
        <v>1</v>
      </c>
      <c r="T169" s="48">
        <v>1</v>
      </c>
      <c r="U169" s="49">
        <v>0</v>
      </c>
      <c r="V169" s="49">
        <v>0</v>
      </c>
      <c r="W169" s="49">
        <v>0</v>
      </c>
      <c r="X169" s="49">
        <v>0.999997</v>
      </c>
      <c r="Y169" s="49">
        <v>0</v>
      </c>
      <c r="Z169" s="49" t="s">
        <v>3519</v>
      </c>
      <c r="AA169" s="72">
        <v>169</v>
      </c>
      <c r="AB169" s="72"/>
      <c r="AC169" s="73"/>
      <c r="AD169" s="79" t="s">
        <v>1827</v>
      </c>
      <c r="AE169" s="79">
        <v>638</v>
      </c>
      <c r="AF169" s="79">
        <v>692</v>
      </c>
      <c r="AG169" s="79">
        <v>12270</v>
      </c>
      <c r="AH169" s="79">
        <v>6697</v>
      </c>
      <c r="AI169" s="79"/>
      <c r="AJ169" s="79" t="s">
        <v>2002</v>
      </c>
      <c r="AK169" s="79"/>
      <c r="AL169" s="79"/>
      <c r="AM169" s="79"/>
      <c r="AN169" s="81">
        <v>41894.19734953704</v>
      </c>
      <c r="AO169" s="83" t="s">
        <v>2400</v>
      </c>
      <c r="AP169" s="79" t="b">
        <v>0</v>
      </c>
      <c r="AQ169" s="79" t="b">
        <v>0</v>
      </c>
      <c r="AR169" s="79" t="b">
        <v>1</v>
      </c>
      <c r="AS169" s="79"/>
      <c r="AT169" s="79">
        <v>0</v>
      </c>
      <c r="AU169" s="83" t="s">
        <v>2420</v>
      </c>
      <c r="AV169" s="79" t="b">
        <v>0</v>
      </c>
      <c r="AW169" s="79" t="s">
        <v>2546</v>
      </c>
      <c r="AX169" s="83" t="s">
        <v>2713</v>
      </c>
      <c r="AY169" s="79" t="s">
        <v>66</v>
      </c>
      <c r="AZ169" s="79" t="str">
        <f>REPLACE(INDEX(GroupVertices[Group],MATCH(Vertices[[#This Row],[Vertex]],GroupVertices[Vertex],0)),1,1,"")</f>
        <v>2</v>
      </c>
      <c r="BA169" s="48">
        <v>1</v>
      </c>
      <c r="BB169" s="49">
        <v>11.11111111111111</v>
      </c>
      <c r="BC169" s="48">
        <v>0</v>
      </c>
      <c r="BD169" s="49">
        <v>0</v>
      </c>
      <c r="BE169" s="48">
        <v>0</v>
      </c>
      <c r="BF169" s="49">
        <v>0</v>
      </c>
      <c r="BG169" s="48">
        <v>8</v>
      </c>
      <c r="BH169" s="49">
        <v>88.88888888888889</v>
      </c>
      <c r="BI169" s="48">
        <v>9</v>
      </c>
      <c r="BJ169" s="48" t="s">
        <v>603</v>
      </c>
      <c r="BK169" s="48" t="s">
        <v>603</v>
      </c>
      <c r="BL169" s="48" t="s">
        <v>634</v>
      </c>
      <c r="BM169" s="48" t="s">
        <v>634</v>
      </c>
      <c r="BN169" s="48" t="s">
        <v>752</v>
      </c>
      <c r="BO169" s="48" t="s">
        <v>752</v>
      </c>
      <c r="BP169" s="124" t="s">
        <v>3998</v>
      </c>
      <c r="BQ169" s="124" t="s">
        <v>3998</v>
      </c>
      <c r="BR169" s="124" t="s">
        <v>4090</v>
      </c>
      <c r="BS169" s="124" t="s">
        <v>4090</v>
      </c>
      <c r="BT169" s="2"/>
      <c r="BU169" s="3"/>
      <c r="BV169" s="3"/>
      <c r="BW169" s="3"/>
      <c r="BX169" s="3"/>
    </row>
    <row r="170" spans="1:76" ht="15">
      <c r="A170" s="65" t="s">
        <v>334</v>
      </c>
      <c r="B170" s="66"/>
      <c r="C170" s="66"/>
      <c r="D170" s="67">
        <v>100</v>
      </c>
      <c r="E170" s="69"/>
      <c r="F170" s="103" t="s">
        <v>2534</v>
      </c>
      <c r="G170" s="66"/>
      <c r="H170" s="70" t="s">
        <v>334</v>
      </c>
      <c r="I170" s="71"/>
      <c r="J170" s="71" t="s">
        <v>159</v>
      </c>
      <c r="K170" s="70" t="s">
        <v>2904</v>
      </c>
      <c r="L170" s="74">
        <v>1</v>
      </c>
      <c r="M170" s="75">
        <v>1605.4658203125</v>
      </c>
      <c r="N170" s="75">
        <v>2665.91845703125</v>
      </c>
      <c r="O170" s="76"/>
      <c r="P170" s="77"/>
      <c r="Q170" s="77"/>
      <c r="R170" s="89"/>
      <c r="S170" s="48">
        <v>1</v>
      </c>
      <c r="T170" s="48">
        <v>1</v>
      </c>
      <c r="U170" s="49">
        <v>0</v>
      </c>
      <c r="V170" s="49">
        <v>0</v>
      </c>
      <c r="W170" s="49">
        <v>0</v>
      </c>
      <c r="X170" s="49">
        <v>0.999997</v>
      </c>
      <c r="Y170" s="49">
        <v>0</v>
      </c>
      <c r="Z170" s="49" t="s">
        <v>3519</v>
      </c>
      <c r="AA170" s="72">
        <v>170</v>
      </c>
      <c r="AB170" s="72"/>
      <c r="AC170" s="73"/>
      <c r="AD170" s="79" t="s">
        <v>1828</v>
      </c>
      <c r="AE170" s="79">
        <v>778</v>
      </c>
      <c r="AF170" s="79">
        <v>1558</v>
      </c>
      <c r="AG170" s="79">
        <v>10074</v>
      </c>
      <c r="AH170" s="79">
        <v>260</v>
      </c>
      <c r="AI170" s="79"/>
      <c r="AJ170" s="79" t="s">
        <v>2003</v>
      </c>
      <c r="AK170" s="79" t="s">
        <v>1619</v>
      </c>
      <c r="AL170" s="83" t="s">
        <v>2234</v>
      </c>
      <c r="AM170" s="79"/>
      <c r="AN170" s="81">
        <v>39814.71585648148</v>
      </c>
      <c r="AO170" s="83" t="s">
        <v>2401</v>
      </c>
      <c r="AP170" s="79" t="b">
        <v>0</v>
      </c>
      <c r="AQ170" s="79" t="b">
        <v>0</v>
      </c>
      <c r="AR170" s="79" t="b">
        <v>0</v>
      </c>
      <c r="AS170" s="79"/>
      <c r="AT170" s="79">
        <v>93</v>
      </c>
      <c r="AU170" s="83" t="s">
        <v>2423</v>
      </c>
      <c r="AV170" s="79" t="b">
        <v>0</v>
      </c>
      <c r="AW170" s="79" t="s">
        <v>2546</v>
      </c>
      <c r="AX170" s="83" t="s">
        <v>2714</v>
      </c>
      <c r="AY170" s="79" t="s">
        <v>66</v>
      </c>
      <c r="AZ170" s="79" t="str">
        <f>REPLACE(INDEX(GroupVertices[Group],MATCH(Vertices[[#This Row],[Vertex]],GroupVertices[Vertex],0)),1,1,"")</f>
        <v>2</v>
      </c>
      <c r="BA170" s="48">
        <v>2</v>
      </c>
      <c r="BB170" s="49">
        <v>5.128205128205129</v>
      </c>
      <c r="BC170" s="48">
        <v>0</v>
      </c>
      <c r="BD170" s="49">
        <v>0</v>
      </c>
      <c r="BE170" s="48">
        <v>0</v>
      </c>
      <c r="BF170" s="49">
        <v>0</v>
      </c>
      <c r="BG170" s="48">
        <v>37</v>
      </c>
      <c r="BH170" s="49">
        <v>94.87179487179488</v>
      </c>
      <c r="BI170" s="48">
        <v>39</v>
      </c>
      <c r="BJ170" s="48" t="s">
        <v>604</v>
      </c>
      <c r="BK170" s="48" t="s">
        <v>604</v>
      </c>
      <c r="BL170" s="48" t="s">
        <v>663</v>
      </c>
      <c r="BM170" s="48" t="s">
        <v>663</v>
      </c>
      <c r="BN170" s="48" t="s">
        <v>753</v>
      </c>
      <c r="BO170" s="48" t="s">
        <v>753</v>
      </c>
      <c r="BP170" s="124" t="s">
        <v>3999</v>
      </c>
      <c r="BQ170" s="124" t="s">
        <v>3999</v>
      </c>
      <c r="BR170" s="124" t="s">
        <v>4091</v>
      </c>
      <c r="BS170" s="124" t="s">
        <v>4091</v>
      </c>
      <c r="BT170" s="2"/>
      <c r="BU170" s="3"/>
      <c r="BV170" s="3"/>
      <c r="BW170" s="3"/>
      <c r="BX170" s="3"/>
    </row>
    <row r="171" spans="1:76" ht="15">
      <c r="A171" s="65" t="s">
        <v>335</v>
      </c>
      <c r="B171" s="66"/>
      <c r="C171" s="66"/>
      <c r="D171" s="67">
        <v>100.45045067567568</v>
      </c>
      <c r="E171" s="69"/>
      <c r="F171" s="103" t="s">
        <v>924</v>
      </c>
      <c r="G171" s="66"/>
      <c r="H171" s="70" t="s">
        <v>335</v>
      </c>
      <c r="I171" s="71"/>
      <c r="J171" s="71" t="s">
        <v>159</v>
      </c>
      <c r="K171" s="70" t="s">
        <v>2905</v>
      </c>
      <c r="L171" s="74">
        <v>6.004006506006006</v>
      </c>
      <c r="M171" s="75">
        <v>4334.87939453125</v>
      </c>
      <c r="N171" s="75">
        <v>3012.215576171875</v>
      </c>
      <c r="O171" s="76"/>
      <c r="P171" s="77"/>
      <c r="Q171" s="77"/>
      <c r="R171" s="89"/>
      <c r="S171" s="48">
        <v>1</v>
      </c>
      <c r="T171" s="48">
        <v>3</v>
      </c>
      <c r="U171" s="49">
        <v>0.666667</v>
      </c>
      <c r="V171" s="49">
        <v>0.008772</v>
      </c>
      <c r="W171" s="49">
        <v>0.000714</v>
      </c>
      <c r="X171" s="49">
        <v>0.964127</v>
      </c>
      <c r="Y171" s="49">
        <v>0</v>
      </c>
      <c r="Z171" s="49">
        <v>0</v>
      </c>
      <c r="AA171" s="72">
        <v>171</v>
      </c>
      <c r="AB171" s="72"/>
      <c r="AC171" s="73"/>
      <c r="AD171" s="79" t="s">
        <v>1823</v>
      </c>
      <c r="AE171" s="79">
        <v>4</v>
      </c>
      <c r="AF171" s="79">
        <v>6</v>
      </c>
      <c r="AG171" s="79">
        <v>165</v>
      </c>
      <c r="AH171" s="79">
        <v>0</v>
      </c>
      <c r="AI171" s="79"/>
      <c r="AJ171" s="79" t="s">
        <v>2004</v>
      </c>
      <c r="AK171" s="79" t="s">
        <v>2127</v>
      </c>
      <c r="AL171" s="83" t="s">
        <v>2235</v>
      </c>
      <c r="AM171" s="79"/>
      <c r="AN171" s="81">
        <v>43185.57853009259</v>
      </c>
      <c r="AO171" s="83" t="s">
        <v>2402</v>
      </c>
      <c r="AP171" s="79" t="b">
        <v>1</v>
      </c>
      <c r="AQ171" s="79" t="b">
        <v>0</v>
      </c>
      <c r="AR171" s="79" t="b">
        <v>0</v>
      </c>
      <c r="AS171" s="79"/>
      <c r="AT171" s="79">
        <v>0</v>
      </c>
      <c r="AU171" s="79"/>
      <c r="AV171" s="79" t="b">
        <v>0</v>
      </c>
      <c r="AW171" s="79" t="s">
        <v>2546</v>
      </c>
      <c r="AX171" s="83" t="s">
        <v>2715</v>
      </c>
      <c r="AY171" s="79" t="s">
        <v>66</v>
      </c>
      <c r="AZ171" s="79" t="str">
        <f>REPLACE(INDEX(GroupVertices[Group],MATCH(Vertices[[#This Row],[Vertex]],GroupVertices[Vertex],0)),1,1,"")</f>
        <v>6</v>
      </c>
      <c r="BA171" s="48">
        <v>3</v>
      </c>
      <c r="BB171" s="49">
        <v>5.357142857142857</v>
      </c>
      <c r="BC171" s="48">
        <v>1</v>
      </c>
      <c r="BD171" s="49">
        <v>1.7857142857142858</v>
      </c>
      <c r="BE171" s="48">
        <v>0</v>
      </c>
      <c r="BF171" s="49">
        <v>0</v>
      </c>
      <c r="BG171" s="48">
        <v>52</v>
      </c>
      <c r="BH171" s="49">
        <v>92.85714285714286</v>
      </c>
      <c r="BI171" s="48">
        <v>56</v>
      </c>
      <c r="BJ171" s="48" t="s">
        <v>3866</v>
      </c>
      <c r="BK171" s="48" t="s">
        <v>3866</v>
      </c>
      <c r="BL171" s="48" t="s">
        <v>3570</v>
      </c>
      <c r="BM171" s="48" t="s">
        <v>3570</v>
      </c>
      <c r="BN171" s="48" t="s">
        <v>3908</v>
      </c>
      <c r="BO171" s="48" t="s">
        <v>3928</v>
      </c>
      <c r="BP171" s="124" t="s">
        <v>4000</v>
      </c>
      <c r="BQ171" s="124" t="s">
        <v>4028</v>
      </c>
      <c r="BR171" s="124" t="s">
        <v>4087</v>
      </c>
      <c r="BS171" s="124" t="s">
        <v>4087</v>
      </c>
      <c r="BT171" s="2"/>
      <c r="BU171" s="3"/>
      <c r="BV171" s="3"/>
      <c r="BW171" s="3"/>
      <c r="BX171" s="3"/>
    </row>
    <row r="172" spans="1:76" ht="15">
      <c r="A172" s="65" t="s">
        <v>336</v>
      </c>
      <c r="B172" s="66"/>
      <c r="C172" s="66"/>
      <c r="D172" s="67">
        <v>100</v>
      </c>
      <c r="E172" s="69"/>
      <c r="F172" s="103" t="s">
        <v>925</v>
      </c>
      <c r="G172" s="66"/>
      <c r="H172" s="70" t="s">
        <v>336</v>
      </c>
      <c r="I172" s="71"/>
      <c r="J172" s="71" t="s">
        <v>159</v>
      </c>
      <c r="K172" s="70" t="s">
        <v>2906</v>
      </c>
      <c r="L172" s="74">
        <v>1</v>
      </c>
      <c r="M172" s="75">
        <v>3277.273193359375</v>
      </c>
      <c r="N172" s="75">
        <v>3345.041259765625</v>
      </c>
      <c r="O172" s="76"/>
      <c r="P172" s="77"/>
      <c r="Q172" s="77"/>
      <c r="R172" s="89"/>
      <c r="S172" s="48">
        <v>1</v>
      </c>
      <c r="T172" s="48">
        <v>1</v>
      </c>
      <c r="U172" s="49">
        <v>0</v>
      </c>
      <c r="V172" s="49">
        <v>0</v>
      </c>
      <c r="W172" s="49">
        <v>0</v>
      </c>
      <c r="X172" s="49">
        <v>0.999997</v>
      </c>
      <c r="Y172" s="49">
        <v>0</v>
      </c>
      <c r="Z172" s="49" t="s">
        <v>3519</v>
      </c>
      <c r="AA172" s="72">
        <v>172</v>
      </c>
      <c r="AB172" s="72"/>
      <c r="AC172" s="73"/>
      <c r="AD172" s="79" t="s">
        <v>1829</v>
      </c>
      <c r="AE172" s="79">
        <v>49</v>
      </c>
      <c r="AF172" s="79">
        <v>29</v>
      </c>
      <c r="AG172" s="79">
        <v>94</v>
      </c>
      <c r="AH172" s="79">
        <v>16</v>
      </c>
      <c r="AI172" s="79"/>
      <c r="AJ172" s="79" t="s">
        <v>2005</v>
      </c>
      <c r="AK172" s="79" t="s">
        <v>1619</v>
      </c>
      <c r="AL172" s="83" t="s">
        <v>2236</v>
      </c>
      <c r="AM172" s="79"/>
      <c r="AN172" s="81">
        <v>42288.92030092593</v>
      </c>
      <c r="AO172" s="83" t="s">
        <v>2403</v>
      </c>
      <c r="AP172" s="79" t="b">
        <v>1</v>
      </c>
      <c r="AQ172" s="79" t="b">
        <v>0</v>
      </c>
      <c r="AR172" s="79" t="b">
        <v>0</v>
      </c>
      <c r="AS172" s="79"/>
      <c r="AT172" s="79">
        <v>7</v>
      </c>
      <c r="AU172" s="83" t="s">
        <v>2420</v>
      </c>
      <c r="AV172" s="79" t="b">
        <v>0</v>
      </c>
      <c r="AW172" s="79" t="s">
        <v>2546</v>
      </c>
      <c r="AX172" s="83" t="s">
        <v>2716</v>
      </c>
      <c r="AY172" s="79" t="s">
        <v>66</v>
      </c>
      <c r="AZ172" s="79" t="str">
        <f>REPLACE(INDEX(GroupVertices[Group],MATCH(Vertices[[#This Row],[Vertex]],GroupVertices[Vertex],0)),1,1,"")</f>
        <v>2</v>
      </c>
      <c r="BA172" s="48">
        <v>1</v>
      </c>
      <c r="BB172" s="49">
        <v>8.333333333333334</v>
      </c>
      <c r="BC172" s="48">
        <v>0</v>
      </c>
      <c r="BD172" s="49">
        <v>0</v>
      </c>
      <c r="BE172" s="48">
        <v>0</v>
      </c>
      <c r="BF172" s="49">
        <v>0</v>
      </c>
      <c r="BG172" s="48">
        <v>11</v>
      </c>
      <c r="BH172" s="49">
        <v>91.66666666666667</v>
      </c>
      <c r="BI172" s="48">
        <v>12</v>
      </c>
      <c r="BJ172" s="48"/>
      <c r="BK172" s="48"/>
      <c r="BL172" s="48"/>
      <c r="BM172" s="48"/>
      <c r="BN172" s="48" t="s">
        <v>3909</v>
      </c>
      <c r="BO172" s="48" t="s">
        <v>3909</v>
      </c>
      <c r="BP172" s="124" t="s">
        <v>4001</v>
      </c>
      <c r="BQ172" s="124" t="s">
        <v>4001</v>
      </c>
      <c r="BR172" s="124" t="s">
        <v>4092</v>
      </c>
      <c r="BS172" s="124" t="s">
        <v>4092</v>
      </c>
      <c r="BT172" s="2"/>
      <c r="BU172" s="3"/>
      <c r="BV172" s="3"/>
      <c r="BW172" s="3"/>
      <c r="BX172" s="3"/>
    </row>
    <row r="173" spans="1:76" ht="15">
      <c r="A173" s="65" t="s">
        <v>337</v>
      </c>
      <c r="B173" s="66"/>
      <c r="C173" s="66"/>
      <c r="D173" s="67">
        <v>100</v>
      </c>
      <c r="E173" s="69"/>
      <c r="F173" s="103" t="s">
        <v>926</v>
      </c>
      <c r="G173" s="66"/>
      <c r="H173" s="70" t="s">
        <v>337</v>
      </c>
      <c r="I173" s="71"/>
      <c r="J173" s="71" t="s">
        <v>159</v>
      </c>
      <c r="K173" s="70" t="s">
        <v>2907</v>
      </c>
      <c r="L173" s="74">
        <v>1</v>
      </c>
      <c r="M173" s="75">
        <v>9542.5703125</v>
      </c>
      <c r="N173" s="75">
        <v>574.364501953125</v>
      </c>
      <c r="O173" s="76"/>
      <c r="P173" s="77"/>
      <c r="Q173" s="77"/>
      <c r="R173" s="89"/>
      <c r="S173" s="48">
        <v>0</v>
      </c>
      <c r="T173" s="48">
        <v>1</v>
      </c>
      <c r="U173" s="49">
        <v>0</v>
      </c>
      <c r="V173" s="49">
        <v>1</v>
      </c>
      <c r="W173" s="49">
        <v>0</v>
      </c>
      <c r="X173" s="49">
        <v>0.999997</v>
      </c>
      <c r="Y173" s="49">
        <v>0</v>
      </c>
      <c r="Z173" s="49">
        <v>0</v>
      </c>
      <c r="AA173" s="72">
        <v>173</v>
      </c>
      <c r="AB173" s="72"/>
      <c r="AC173" s="73"/>
      <c r="AD173" s="79" t="s">
        <v>1830</v>
      </c>
      <c r="AE173" s="79">
        <v>779</v>
      </c>
      <c r="AF173" s="79">
        <v>629</v>
      </c>
      <c r="AG173" s="79">
        <v>7642</v>
      </c>
      <c r="AH173" s="79">
        <v>5226</v>
      </c>
      <c r="AI173" s="79"/>
      <c r="AJ173" s="79" t="s">
        <v>2006</v>
      </c>
      <c r="AK173" s="79"/>
      <c r="AL173" s="79"/>
      <c r="AM173" s="79"/>
      <c r="AN173" s="81">
        <v>43613.04096064815</v>
      </c>
      <c r="AO173" s="79"/>
      <c r="AP173" s="79" t="b">
        <v>1</v>
      </c>
      <c r="AQ173" s="79" t="b">
        <v>0</v>
      </c>
      <c r="AR173" s="79" t="b">
        <v>0</v>
      </c>
      <c r="AS173" s="79"/>
      <c r="AT173" s="79">
        <v>0</v>
      </c>
      <c r="AU173" s="79"/>
      <c r="AV173" s="79" t="b">
        <v>0</v>
      </c>
      <c r="AW173" s="79" t="s">
        <v>2546</v>
      </c>
      <c r="AX173" s="83" t="s">
        <v>2717</v>
      </c>
      <c r="AY173" s="79" t="s">
        <v>66</v>
      </c>
      <c r="AZ173" s="79" t="str">
        <f>REPLACE(INDEX(GroupVertices[Group],MATCH(Vertices[[#This Row],[Vertex]],GroupVertices[Vertex],0)),1,1,"")</f>
        <v>22</v>
      </c>
      <c r="BA173" s="48">
        <v>0</v>
      </c>
      <c r="BB173" s="49">
        <v>0</v>
      </c>
      <c r="BC173" s="48">
        <v>0</v>
      </c>
      <c r="BD173" s="49">
        <v>0</v>
      </c>
      <c r="BE173" s="48">
        <v>0</v>
      </c>
      <c r="BF173" s="49">
        <v>0</v>
      </c>
      <c r="BG173" s="48">
        <v>4</v>
      </c>
      <c r="BH173" s="49">
        <v>100</v>
      </c>
      <c r="BI173" s="48">
        <v>4</v>
      </c>
      <c r="BJ173" s="48"/>
      <c r="BK173" s="48"/>
      <c r="BL173" s="48"/>
      <c r="BM173" s="48"/>
      <c r="BN173" s="48" t="s">
        <v>701</v>
      </c>
      <c r="BO173" s="48" t="s">
        <v>701</v>
      </c>
      <c r="BP173" s="124" t="s">
        <v>4002</v>
      </c>
      <c r="BQ173" s="124" t="s">
        <v>4002</v>
      </c>
      <c r="BR173" s="124" t="s">
        <v>4093</v>
      </c>
      <c r="BS173" s="124" t="s">
        <v>4093</v>
      </c>
      <c r="BT173" s="2"/>
      <c r="BU173" s="3"/>
      <c r="BV173" s="3"/>
      <c r="BW173" s="3"/>
      <c r="BX173" s="3"/>
    </row>
    <row r="174" spans="1:76" ht="15">
      <c r="A174" s="65" t="s">
        <v>430</v>
      </c>
      <c r="B174" s="66"/>
      <c r="C174" s="66"/>
      <c r="D174" s="67">
        <v>100</v>
      </c>
      <c r="E174" s="69"/>
      <c r="F174" s="103" t="s">
        <v>2535</v>
      </c>
      <c r="G174" s="66"/>
      <c r="H174" s="70" t="s">
        <v>430</v>
      </c>
      <c r="I174" s="71"/>
      <c r="J174" s="71" t="s">
        <v>159</v>
      </c>
      <c r="K174" s="70" t="s">
        <v>2908</v>
      </c>
      <c r="L174" s="74">
        <v>1</v>
      </c>
      <c r="M174" s="75">
        <v>9542.5703125</v>
      </c>
      <c r="N174" s="75">
        <v>1145.11669921875</v>
      </c>
      <c r="O174" s="76"/>
      <c r="P174" s="77"/>
      <c r="Q174" s="77"/>
      <c r="R174" s="89"/>
      <c r="S174" s="48">
        <v>1</v>
      </c>
      <c r="T174" s="48">
        <v>0</v>
      </c>
      <c r="U174" s="49">
        <v>0</v>
      </c>
      <c r="V174" s="49">
        <v>1</v>
      </c>
      <c r="W174" s="49">
        <v>0</v>
      </c>
      <c r="X174" s="49">
        <v>0.999997</v>
      </c>
      <c r="Y174" s="49">
        <v>0</v>
      </c>
      <c r="Z174" s="49">
        <v>0</v>
      </c>
      <c r="AA174" s="72">
        <v>174</v>
      </c>
      <c r="AB174" s="72"/>
      <c r="AC174" s="73"/>
      <c r="AD174" s="79" t="s">
        <v>1831</v>
      </c>
      <c r="AE174" s="79">
        <v>404</v>
      </c>
      <c r="AF174" s="79">
        <v>1506195</v>
      </c>
      <c r="AG174" s="79">
        <v>2887</v>
      </c>
      <c r="AH174" s="79">
        <v>18533</v>
      </c>
      <c r="AI174" s="79"/>
      <c r="AJ174" s="79" t="s">
        <v>2007</v>
      </c>
      <c r="AK174" s="79" t="s">
        <v>2128</v>
      </c>
      <c r="AL174" s="83" t="s">
        <v>2237</v>
      </c>
      <c r="AM174" s="79"/>
      <c r="AN174" s="81">
        <v>42909.57313657407</v>
      </c>
      <c r="AO174" s="83" t="s">
        <v>2404</v>
      </c>
      <c r="AP174" s="79" t="b">
        <v>0</v>
      </c>
      <c r="AQ174" s="79" t="b">
        <v>0</v>
      </c>
      <c r="AR174" s="79" t="b">
        <v>0</v>
      </c>
      <c r="AS174" s="79"/>
      <c r="AT174" s="79">
        <v>4518</v>
      </c>
      <c r="AU174" s="83" t="s">
        <v>2420</v>
      </c>
      <c r="AV174" s="79" t="b">
        <v>1</v>
      </c>
      <c r="AW174" s="79" t="s">
        <v>2546</v>
      </c>
      <c r="AX174" s="83" t="s">
        <v>2718</v>
      </c>
      <c r="AY174" s="79" t="s">
        <v>65</v>
      </c>
      <c r="AZ174" s="79" t="str">
        <f>REPLACE(INDEX(GroupVertices[Group],MATCH(Vertices[[#This Row],[Vertex]],GroupVertices[Vertex],0)),1,1,"")</f>
        <v>22</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5" t="s">
        <v>338</v>
      </c>
      <c r="B175" s="66"/>
      <c r="C175" s="66"/>
      <c r="D175" s="67">
        <v>105</v>
      </c>
      <c r="E175" s="69"/>
      <c r="F175" s="103" t="s">
        <v>927</v>
      </c>
      <c r="G175" s="66"/>
      <c r="H175" s="70" t="s">
        <v>338</v>
      </c>
      <c r="I175" s="71"/>
      <c r="J175" s="71" t="s">
        <v>159</v>
      </c>
      <c r="K175" s="70" t="s">
        <v>2909</v>
      </c>
      <c r="L175" s="74">
        <v>56.544444444444444</v>
      </c>
      <c r="M175" s="75">
        <v>6468.05126953125</v>
      </c>
      <c r="N175" s="75">
        <v>8672.625</v>
      </c>
      <c r="O175" s="76"/>
      <c r="P175" s="77"/>
      <c r="Q175" s="77"/>
      <c r="R175" s="89"/>
      <c r="S175" s="48">
        <v>1</v>
      </c>
      <c r="T175" s="48">
        <v>7</v>
      </c>
      <c r="U175" s="49">
        <v>7.4</v>
      </c>
      <c r="V175" s="49">
        <v>0.015152</v>
      </c>
      <c r="W175" s="49">
        <v>0.07346</v>
      </c>
      <c r="X175" s="49">
        <v>1.445678</v>
      </c>
      <c r="Y175" s="49">
        <v>0.23333333333333334</v>
      </c>
      <c r="Z175" s="49">
        <v>0</v>
      </c>
      <c r="AA175" s="72">
        <v>175</v>
      </c>
      <c r="AB175" s="72"/>
      <c r="AC175" s="73"/>
      <c r="AD175" s="79" t="s">
        <v>1832</v>
      </c>
      <c r="AE175" s="79">
        <v>493</v>
      </c>
      <c r="AF175" s="79">
        <v>159</v>
      </c>
      <c r="AG175" s="79">
        <v>121</v>
      </c>
      <c r="AH175" s="79">
        <v>388</v>
      </c>
      <c r="AI175" s="79"/>
      <c r="AJ175" s="79" t="s">
        <v>2008</v>
      </c>
      <c r="AK175" s="79" t="s">
        <v>2043</v>
      </c>
      <c r="AL175" s="83" t="s">
        <v>2238</v>
      </c>
      <c r="AM175" s="79"/>
      <c r="AN175" s="81">
        <v>43563.049722222226</v>
      </c>
      <c r="AO175" s="83" t="s">
        <v>2405</v>
      </c>
      <c r="AP175" s="79" t="b">
        <v>1</v>
      </c>
      <c r="AQ175" s="79" t="b">
        <v>0</v>
      </c>
      <c r="AR175" s="79" t="b">
        <v>0</v>
      </c>
      <c r="AS175" s="79"/>
      <c r="AT175" s="79">
        <v>2</v>
      </c>
      <c r="AU175" s="79"/>
      <c r="AV175" s="79" t="b">
        <v>0</v>
      </c>
      <c r="AW175" s="79" t="s">
        <v>2546</v>
      </c>
      <c r="AX175" s="83" t="s">
        <v>2719</v>
      </c>
      <c r="AY175" s="79" t="s">
        <v>66</v>
      </c>
      <c r="AZ175" s="79" t="str">
        <f>REPLACE(INDEX(GroupVertices[Group],MATCH(Vertices[[#This Row],[Vertex]],GroupVertices[Vertex],0)),1,1,"")</f>
        <v>3</v>
      </c>
      <c r="BA175" s="48">
        <v>3</v>
      </c>
      <c r="BB175" s="49">
        <v>0.9584664536741214</v>
      </c>
      <c r="BC175" s="48">
        <v>7</v>
      </c>
      <c r="BD175" s="49">
        <v>2.236421725239617</v>
      </c>
      <c r="BE175" s="48">
        <v>0</v>
      </c>
      <c r="BF175" s="49">
        <v>0</v>
      </c>
      <c r="BG175" s="48">
        <v>303</v>
      </c>
      <c r="BH175" s="49">
        <v>96.80511182108626</v>
      </c>
      <c r="BI175" s="48">
        <v>313</v>
      </c>
      <c r="BJ175" s="48" t="s">
        <v>3867</v>
      </c>
      <c r="BK175" s="48" t="s">
        <v>3867</v>
      </c>
      <c r="BL175" s="48" t="s">
        <v>3880</v>
      </c>
      <c r="BM175" s="48" t="s">
        <v>3880</v>
      </c>
      <c r="BN175" s="48" t="s">
        <v>3910</v>
      </c>
      <c r="BO175" s="48" t="s">
        <v>3929</v>
      </c>
      <c r="BP175" s="124" t="s">
        <v>4003</v>
      </c>
      <c r="BQ175" s="124" t="s">
        <v>4029</v>
      </c>
      <c r="BR175" s="124" t="s">
        <v>4094</v>
      </c>
      <c r="BS175" s="124" t="s">
        <v>4113</v>
      </c>
      <c r="BT175" s="2"/>
      <c r="BU175" s="3"/>
      <c r="BV175" s="3"/>
      <c r="BW175" s="3"/>
      <c r="BX175" s="3"/>
    </row>
    <row r="176" spans="1:76" ht="15">
      <c r="A176" s="65" t="s">
        <v>431</v>
      </c>
      <c r="B176" s="66"/>
      <c r="C176" s="66"/>
      <c r="D176" s="67">
        <v>105.69819797297298</v>
      </c>
      <c r="E176" s="69"/>
      <c r="F176" s="103" t="s">
        <v>2536</v>
      </c>
      <c r="G176" s="66"/>
      <c r="H176" s="70" t="s">
        <v>431</v>
      </c>
      <c r="I176" s="71"/>
      <c r="J176" s="71" t="s">
        <v>75</v>
      </c>
      <c r="K176" s="70" t="s">
        <v>2910</v>
      </c>
      <c r="L176" s="74">
        <v>64.30064814864865</v>
      </c>
      <c r="M176" s="75">
        <v>6623.8974609375</v>
      </c>
      <c r="N176" s="75">
        <v>8257.5517578125</v>
      </c>
      <c r="O176" s="76"/>
      <c r="P176" s="77"/>
      <c r="Q176" s="77"/>
      <c r="R176" s="89"/>
      <c r="S176" s="48">
        <v>4</v>
      </c>
      <c r="T176" s="48">
        <v>0</v>
      </c>
      <c r="U176" s="49">
        <v>8.433333</v>
      </c>
      <c r="V176" s="49">
        <v>0.016393</v>
      </c>
      <c r="W176" s="49">
        <v>0.049263</v>
      </c>
      <c r="X176" s="49">
        <v>0.885923</v>
      </c>
      <c r="Y176" s="49">
        <v>0.25</v>
      </c>
      <c r="Z176" s="49">
        <v>0</v>
      </c>
      <c r="AA176" s="72">
        <v>176</v>
      </c>
      <c r="AB176" s="72"/>
      <c r="AC176" s="73"/>
      <c r="AD176" s="79" t="s">
        <v>1833</v>
      </c>
      <c r="AE176" s="79">
        <v>361</v>
      </c>
      <c r="AF176" s="79">
        <v>10369314</v>
      </c>
      <c r="AG176" s="79">
        <v>105327</v>
      </c>
      <c r="AH176" s="79">
        <v>2326</v>
      </c>
      <c r="AI176" s="79"/>
      <c r="AJ176" s="79" t="s">
        <v>2009</v>
      </c>
      <c r="AK176" s="79" t="s">
        <v>2129</v>
      </c>
      <c r="AL176" s="79"/>
      <c r="AM176" s="79"/>
      <c r="AN176" s="81">
        <v>39158.414872685185</v>
      </c>
      <c r="AO176" s="83" t="s">
        <v>2406</v>
      </c>
      <c r="AP176" s="79" t="b">
        <v>0</v>
      </c>
      <c r="AQ176" s="79" t="b">
        <v>0</v>
      </c>
      <c r="AR176" s="79" t="b">
        <v>1</v>
      </c>
      <c r="AS176" s="79"/>
      <c r="AT176" s="79">
        <v>91519</v>
      </c>
      <c r="AU176" s="83" t="s">
        <v>2420</v>
      </c>
      <c r="AV176" s="79" t="b">
        <v>1</v>
      </c>
      <c r="AW176" s="79" t="s">
        <v>2546</v>
      </c>
      <c r="AX176" s="83" t="s">
        <v>2720</v>
      </c>
      <c r="AY176" s="79" t="s">
        <v>65</v>
      </c>
      <c r="AZ176" s="79" t="str">
        <f>REPLACE(INDEX(GroupVertices[Group],MATCH(Vertices[[#This Row],[Vertex]],GroupVertices[Vertex],0)),1,1,"")</f>
        <v>3</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5" t="s">
        <v>339</v>
      </c>
      <c r="B177" s="66"/>
      <c r="C177" s="66"/>
      <c r="D177" s="67">
        <v>107.4774777027027</v>
      </c>
      <c r="E177" s="69"/>
      <c r="F177" s="103" t="s">
        <v>928</v>
      </c>
      <c r="G177" s="66"/>
      <c r="H177" s="70" t="s">
        <v>339</v>
      </c>
      <c r="I177" s="71"/>
      <c r="J177" s="71" t="s">
        <v>159</v>
      </c>
      <c r="K177" s="70" t="s">
        <v>2911</v>
      </c>
      <c r="L177" s="74">
        <v>84.06646896846847</v>
      </c>
      <c r="M177" s="75">
        <v>5925.0283203125</v>
      </c>
      <c r="N177" s="75">
        <v>9023.529296875</v>
      </c>
      <c r="O177" s="76"/>
      <c r="P177" s="77"/>
      <c r="Q177" s="77"/>
      <c r="R177" s="89"/>
      <c r="S177" s="48">
        <v>0</v>
      </c>
      <c r="T177" s="48">
        <v>7</v>
      </c>
      <c r="U177" s="49">
        <v>11.066667</v>
      </c>
      <c r="V177" s="49">
        <v>0.015385</v>
      </c>
      <c r="W177" s="49">
        <v>0.072771</v>
      </c>
      <c r="X177" s="49">
        <v>1.448195</v>
      </c>
      <c r="Y177" s="49">
        <v>0.23809523809523808</v>
      </c>
      <c r="Z177" s="49">
        <v>0</v>
      </c>
      <c r="AA177" s="72">
        <v>177</v>
      </c>
      <c r="AB177" s="72"/>
      <c r="AC177" s="73"/>
      <c r="AD177" s="79" t="s">
        <v>1834</v>
      </c>
      <c r="AE177" s="79">
        <v>881</v>
      </c>
      <c r="AF177" s="79">
        <v>428</v>
      </c>
      <c r="AG177" s="79">
        <v>3924</v>
      </c>
      <c r="AH177" s="79">
        <v>4304</v>
      </c>
      <c r="AI177" s="79"/>
      <c r="AJ177" s="79" t="s">
        <v>2010</v>
      </c>
      <c r="AK177" s="79" t="s">
        <v>2042</v>
      </c>
      <c r="AL177" s="83" t="s">
        <v>2239</v>
      </c>
      <c r="AM177" s="79"/>
      <c r="AN177" s="81">
        <v>43525.50378472222</v>
      </c>
      <c r="AO177" s="83" t="s">
        <v>2407</v>
      </c>
      <c r="AP177" s="79" t="b">
        <v>1</v>
      </c>
      <c r="AQ177" s="79" t="b">
        <v>0</v>
      </c>
      <c r="AR177" s="79" t="b">
        <v>0</v>
      </c>
      <c r="AS177" s="79"/>
      <c r="AT177" s="79">
        <v>16</v>
      </c>
      <c r="AU177" s="79"/>
      <c r="AV177" s="79" t="b">
        <v>0</v>
      </c>
      <c r="AW177" s="79" t="s">
        <v>2546</v>
      </c>
      <c r="AX177" s="83" t="s">
        <v>2721</v>
      </c>
      <c r="AY177" s="79" t="s">
        <v>66</v>
      </c>
      <c r="AZ177" s="79" t="str">
        <f>REPLACE(INDEX(GroupVertices[Group],MATCH(Vertices[[#This Row],[Vertex]],GroupVertices[Vertex],0)),1,1,"")</f>
        <v>3</v>
      </c>
      <c r="BA177" s="48">
        <v>4</v>
      </c>
      <c r="BB177" s="49">
        <v>1.3888888888888888</v>
      </c>
      <c r="BC177" s="48">
        <v>7</v>
      </c>
      <c r="BD177" s="49">
        <v>2.4305555555555554</v>
      </c>
      <c r="BE177" s="48">
        <v>0</v>
      </c>
      <c r="BF177" s="49">
        <v>0</v>
      </c>
      <c r="BG177" s="48">
        <v>277</v>
      </c>
      <c r="BH177" s="49">
        <v>96.18055555555556</v>
      </c>
      <c r="BI177" s="48">
        <v>288</v>
      </c>
      <c r="BJ177" s="48" t="s">
        <v>3868</v>
      </c>
      <c r="BK177" s="48" t="s">
        <v>3868</v>
      </c>
      <c r="BL177" s="48" t="s">
        <v>3881</v>
      </c>
      <c r="BM177" s="48" t="s">
        <v>3881</v>
      </c>
      <c r="BN177" s="48" t="s">
        <v>3911</v>
      </c>
      <c r="BO177" s="48" t="s">
        <v>3930</v>
      </c>
      <c r="BP177" s="124" t="s">
        <v>4004</v>
      </c>
      <c r="BQ177" s="124" t="s">
        <v>4030</v>
      </c>
      <c r="BR177" s="124" t="s">
        <v>4095</v>
      </c>
      <c r="BS177" s="124" t="s">
        <v>4114</v>
      </c>
      <c r="BT177" s="2"/>
      <c r="BU177" s="3"/>
      <c r="BV177" s="3"/>
      <c r="BW177" s="3"/>
      <c r="BX177" s="3"/>
    </row>
    <row r="178" spans="1:76" ht="15">
      <c r="A178" s="65" t="s">
        <v>340</v>
      </c>
      <c r="B178" s="66"/>
      <c r="C178" s="66"/>
      <c r="D178" s="67">
        <v>102.70270270270271</v>
      </c>
      <c r="E178" s="69"/>
      <c r="F178" s="103" t="s">
        <v>929</v>
      </c>
      <c r="G178" s="66"/>
      <c r="H178" s="70" t="s">
        <v>340</v>
      </c>
      <c r="I178" s="71"/>
      <c r="J178" s="71" t="s">
        <v>75</v>
      </c>
      <c r="K178" s="70" t="s">
        <v>2912</v>
      </c>
      <c r="L178" s="74">
        <v>31.024024024024023</v>
      </c>
      <c r="M178" s="75">
        <v>5237.6181640625</v>
      </c>
      <c r="N178" s="75">
        <v>9035.7734375</v>
      </c>
      <c r="O178" s="76"/>
      <c r="P178" s="77"/>
      <c r="Q178" s="77"/>
      <c r="R178" s="89"/>
      <c r="S178" s="48">
        <v>3</v>
      </c>
      <c r="T178" s="48">
        <v>4</v>
      </c>
      <c r="U178" s="49">
        <v>4</v>
      </c>
      <c r="V178" s="49">
        <v>0.016667</v>
      </c>
      <c r="W178" s="49">
        <v>0.068662</v>
      </c>
      <c r="X178" s="49">
        <v>1.256918</v>
      </c>
      <c r="Y178" s="49">
        <v>0.4</v>
      </c>
      <c r="Z178" s="49">
        <v>0</v>
      </c>
      <c r="AA178" s="72">
        <v>178</v>
      </c>
      <c r="AB178" s="72"/>
      <c r="AC178" s="73"/>
      <c r="AD178" s="79" t="s">
        <v>1835</v>
      </c>
      <c r="AE178" s="79">
        <v>3621</v>
      </c>
      <c r="AF178" s="79">
        <v>648</v>
      </c>
      <c r="AG178" s="79">
        <v>488</v>
      </c>
      <c r="AH178" s="79">
        <v>2500</v>
      </c>
      <c r="AI178" s="79"/>
      <c r="AJ178" s="79" t="s">
        <v>2011</v>
      </c>
      <c r="AK178" s="79" t="s">
        <v>2041</v>
      </c>
      <c r="AL178" s="83" t="s">
        <v>2240</v>
      </c>
      <c r="AM178" s="79"/>
      <c r="AN178" s="81">
        <v>43344.49458333333</v>
      </c>
      <c r="AO178" s="83" t="s">
        <v>2408</v>
      </c>
      <c r="AP178" s="79" t="b">
        <v>1</v>
      </c>
      <c r="AQ178" s="79" t="b">
        <v>0</v>
      </c>
      <c r="AR178" s="79" t="b">
        <v>0</v>
      </c>
      <c r="AS178" s="79"/>
      <c r="AT178" s="79">
        <v>0</v>
      </c>
      <c r="AU178" s="79"/>
      <c r="AV178" s="79" t="b">
        <v>0</v>
      </c>
      <c r="AW178" s="79" t="s">
        <v>2546</v>
      </c>
      <c r="AX178" s="83" t="s">
        <v>2722</v>
      </c>
      <c r="AY178" s="79" t="s">
        <v>66</v>
      </c>
      <c r="AZ178" s="79" t="str">
        <f>REPLACE(INDEX(GroupVertices[Group],MATCH(Vertices[[#This Row],[Vertex]],GroupVertices[Vertex],0)),1,1,"")</f>
        <v>3</v>
      </c>
      <c r="BA178" s="48">
        <v>3</v>
      </c>
      <c r="BB178" s="49">
        <v>1.8987341772151898</v>
      </c>
      <c r="BC178" s="48">
        <v>5</v>
      </c>
      <c r="BD178" s="49">
        <v>3.1645569620253164</v>
      </c>
      <c r="BE178" s="48">
        <v>0</v>
      </c>
      <c r="BF178" s="49">
        <v>0</v>
      </c>
      <c r="BG178" s="48">
        <v>150</v>
      </c>
      <c r="BH178" s="49">
        <v>94.9367088607595</v>
      </c>
      <c r="BI178" s="48">
        <v>158</v>
      </c>
      <c r="BJ178" s="48" t="s">
        <v>3869</v>
      </c>
      <c r="BK178" s="48" t="s">
        <v>3869</v>
      </c>
      <c r="BL178" s="48" t="s">
        <v>3882</v>
      </c>
      <c r="BM178" s="48" t="s">
        <v>3882</v>
      </c>
      <c r="BN178" s="48" t="s">
        <v>3912</v>
      </c>
      <c r="BO178" s="48" t="s">
        <v>3931</v>
      </c>
      <c r="BP178" s="124" t="s">
        <v>4005</v>
      </c>
      <c r="BQ178" s="124" t="s">
        <v>4031</v>
      </c>
      <c r="BR178" s="124" t="s">
        <v>4095</v>
      </c>
      <c r="BS178" s="124" t="s">
        <v>4115</v>
      </c>
      <c r="BT178" s="2"/>
      <c r="BU178" s="3"/>
      <c r="BV178" s="3"/>
      <c r="BW178" s="3"/>
      <c r="BX178" s="3"/>
    </row>
    <row r="179" spans="1:76" ht="15">
      <c r="A179" s="65" t="s">
        <v>341</v>
      </c>
      <c r="B179" s="66"/>
      <c r="C179" s="66"/>
      <c r="D179" s="67">
        <v>317.61261283783784</v>
      </c>
      <c r="E179" s="69"/>
      <c r="F179" s="103" t="s">
        <v>930</v>
      </c>
      <c r="G179" s="66"/>
      <c r="H179" s="70" t="s">
        <v>341</v>
      </c>
      <c r="I179" s="71"/>
      <c r="J179" s="71" t="s">
        <v>159</v>
      </c>
      <c r="K179" s="70" t="s">
        <v>2913</v>
      </c>
      <c r="L179" s="74">
        <v>2418.434336836336</v>
      </c>
      <c r="M179" s="75">
        <v>5339.837890625</v>
      </c>
      <c r="N179" s="75">
        <v>8082.66455078125</v>
      </c>
      <c r="O179" s="76"/>
      <c r="P179" s="77"/>
      <c r="Q179" s="77"/>
      <c r="R179" s="89"/>
      <c r="S179" s="48">
        <v>0</v>
      </c>
      <c r="T179" s="48">
        <v>6</v>
      </c>
      <c r="U179" s="49">
        <v>322.066667</v>
      </c>
      <c r="V179" s="49">
        <v>0.019231</v>
      </c>
      <c r="W179" s="49">
        <v>0.058561</v>
      </c>
      <c r="X179" s="49">
        <v>1.340936</v>
      </c>
      <c r="Y179" s="49">
        <v>0.2</v>
      </c>
      <c r="Z179" s="49">
        <v>0</v>
      </c>
      <c r="AA179" s="72">
        <v>179</v>
      </c>
      <c r="AB179" s="72"/>
      <c r="AC179" s="73"/>
      <c r="AD179" s="79" t="s">
        <v>1836</v>
      </c>
      <c r="AE179" s="79">
        <v>4549</v>
      </c>
      <c r="AF179" s="79">
        <v>4504</v>
      </c>
      <c r="AG179" s="79">
        <v>87542</v>
      </c>
      <c r="AH179" s="79">
        <v>757</v>
      </c>
      <c r="AI179" s="79"/>
      <c r="AJ179" s="79" t="s">
        <v>2012</v>
      </c>
      <c r="AK179" s="79" t="s">
        <v>1619</v>
      </c>
      <c r="AL179" s="79"/>
      <c r="AM179" s="79"/>
      <c r="AN179" s="81">
        <v>42553.71236111111</v>
      </c>
      <c r="AO179" s="79"/>
      <c r="AP179" s="79" t="b">
        <v>0</v>
      </c>
      <c r="AQ179" s="79" t="b">
        <v>0</v>
      </c>
      <c r="AR179" s="79" t="b">
        <v>0</v>
      </c>
      <c r="AS179" s="79"/>
      <c r="AT179" s="79">
        <v>1785</v>
      </c>
      <c r="AU179" s="83" t="s">
        <v>2420</v>
      </c>
      <c r="AV179" s="79" t="b">
        <v>0</v>
      </c>
      <c r="AW179" s="79" t="s">
        <v>2546</v>
      </c>
      <c r="AX179" s="83" t="s">
        <v>2723</v>
      </c>
      <c r="AY179" s="79" t="s">
        <v>66</v>
      </c>
      <c r="AZ179" s="79" t="str">
        <f>REPLACE(INDEX(GroupVertices[Group],MATCH(Vertices[[#This Row],[Vertex]],GroupVertices[Vertex],0)),1,1,"")</f>
        <v>3</v>
      </c>
      <c r="BA179" s="48">
        <v>6</v>
      </c>
      <c r="BB179" s="49">
        <v>2.5316455696202533</v>
      </c>
      <c r="BC179" s="48">
        <v>5</v>
      </c>
      <c r="BD179" s="49">
        <v>2.109704641350211</v>
      </c>
      <c r="BE179" s="48">
        <v>0</v>
      </c>
      <c r="BF179" s="49">
        <v>0</v>
      </c>
      <c r="BG179" s="48">
        <v>226</v>
      </c>
      <c r="BH179" s="49">
        <v>95.35864978902954</v>
      </c>
      <c r="BI179" s="48">
        <v>237</v>
      </c>
      <c r="BJ179" s="48" t="s">
        <v>3870</v>
      </c>
      <c r="BK179" s="48" t="s">
        <v>3870</v>
      </c>
      <c r="BL179" s="48" t="s">
        <v>3883</v>
      </c>
      <c r="BM179" s="48" t="s">
        <v>3883</v>
      </c>
      <c r="BN179" s="48" t="s">
        <v>3913</v>
      </c>
      <c r="BO179" s="48" t="s">
        <v>3932</v>
      </c>
      <c r="BP179" s="124" t="s">
        <v>4006</v>
      </c>
      <c r="BQ179" s="124" t="s">
        <v>4032</v>
      </c>
      <c r="BR179" s="124" t="s">
        <v>4096</v>
      </c>
      <c r="BS179" s="124" t="s">
        <v>4116</v>
      </c>
      <c r="BT179" s="2"/>
      <c r="BU179" s="3"/>
      <c r="BV179" s="3"/>
      <c r="BW179" s="3"/>
      <c r="BX179" s="3"/>
    </row>
    <row r="180" spans="1:76" ht="15">
      <c r="A180" s="65" t="s">
        <v>432</v>
      </c>
      <c r="B180" s="66"/>
      <c r="C180" s="66"/>
      <c r="D180" s="67">
        <v>100</v>
      </c>
      <c r="E180" s="69"/>
      <c r="F180" s="103" t="s">
        <v>2537</v>
      </c>
      <c r="G180" s="66"/>
      <c r="H180" s="70" t="s">
        <v>432</v>
      </c>
      <c r="I180" s="71"/>
      <c r="J180" s="71" t="s">
        <v>159</v>
      </c>
      <c r="K180" s="70" t="s">
        <v>2914</v>
      </c>
      <c r="L180" s="74">
        <v>1</v>
      </c>
      <c r="M180" s="75">
        <v>5072.65869140625</v>
      </c>
      <c r="N180" s="75">
        <v>9643.73828125</v>
      </c>
      <c r="O180" s="76"/>
      <c r="P180" s="77"/>
      <c r="Q180" s="77"/>
      <c r="R180" s="89"/>
      <c r="S180" s="48">
        <v>1</v>
      </c>
      <c r="T180" s="48">
        <v>0</v>
      </c>
      <c r="U180" s="49">
        <v>0</v>
      </c>
      <c r="V180" s="49">
        <v>0.013889</v>
      </c>
      <c r="W180" s="49">
        <v>0.019829</v>
      </c>
      <c r="X180" s="49">
        <v>0.344558</v>
      </c>
      <c r="Y180" s="49">
        <v>0</v>
      </c>
      <c r="Z180" s="49">
        <v>0</v>
      </c>
      <c r="AA180" s="72">
        <v>180</v>
      </c>
      <c r="AB180" s="72"/>
      <c r="AC180" s="73"/>
      <c r="AD180" s="79" t="s">
        <v>1837</v>
      </c>
      <c r="AE180" s="79">
        <v>160</v>
      </c>
      <c r="AF180" s="79">
        <v>2546407</v>
      </c>
      <c r="AG180" s="79">
        <v>158828</v>
      </c>
      <c r="AH180" s="79">
        <v>1478</v>
      </c>
      <c r="AI180" s="79"/>
      <c r="AJ180" s="79" t="s">
        <v>2013</v>
      </c>
      <c r="AK180" s="79" t="s">
        <v>2130</v>
      </c>
      <c r="AL180" s="83" t="s">
        <v>2241</v>
      </c>
      <c r="AM180" s="79"/>
      <c r="AN180" s="81">
        <v>40634.829421296294</v>
      </c>
      <c r="AO180" s="83" t="s">
        <v>2409</v>
      </c>
      <c r="AP180" s="79" t="b">
        <v>0</v>
      </c>
      <c r="AQ180" s="79" t="b">
        <v>0</v>
      </c>
      <c r="AR180" s="79" t="b">
        <v>1</v>
      </c>
      <c r="AS180" s="79"/>
      <c r="AT180" s="79">
        <v>36480</v>
      </c>
      <c r="AU180" s="83" t="s">
        <v>2420</v>
      </c>
      <c r="AV180" s="79" t="b">
        <v>1</v>
      </c>
      <c r="AW180" s="79" t="s">
        <v>2546</v>
      </c>
      <c r="AX180" s="83" t="s">
        <v>2724</v>
      </c>
      <c r="AY180" s="79" t="s">
        <v>65</v>
      </c>
      <c r="AZ180" s="79" t="str">
        <f>REPLACE(INDEX(GroupVertices[Group],MATCH(Vertices[[#This Row],[Vertex]],GroupVertices[Vertex],0)),1,1,"")</f>
        <v>3</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5" t="s">
        <v>344</v>
      </c>
      <c r="B181" s="66"/>
      <c r="C181" s="66"/>
      <c r="D181" s="67">
        <v>100</v>
      </c>
      <c r="E181" s="69"/>
      <c r="F181" s="103" t="s">
        <v>933</v>
      </c>
      <c r="G181" s="66"/>
      <c r="H181" s="70" t="s">
        <v>344</v>
      </c>
      <c r="I181" s="71"/>
      <c r="J181" s="71" t="s">
        <v>159</v>
      </c>
      <c r="K181" s="70" t="s">
        <v>2915</v>
      </c>
      <c r="L181" s="74">
        <v>1</v>
      </c>
      <c r="M181" s="75">
        <v>9542.5703125</v>
      </c>
      <c r="N181" s="75">
        <v>2004.8572998046875</v>
      </c>
      <c r="O181" s="76"/>
      <c r="P181" s="77"/>
      <c r="Q181" s="77"/>
      <c r="R181" s="89"/>
      <c r="S181" s="48">
        <v>1</v>
      </c>
      <c r="T181" s="48">
        <v>2</v>
      </c>
      <c r="U181" s="49">
        <v>0</v>
      </c>
      <c r="V181" s="49">
        <v>1</v>
      </c>
      <c r="W181" s="49">
        <v>0</v>
      </c>
      <c r="X181" s="49">
        <v>1.298242</v>
      </c>
      <c r="Y181" s="49">
        <v>0</v>
      </c>
      <c r="Z181" s="49">
        <v>0</v>
      </c>
      <c r="AA181" s="72">
        <v>181</v>
      </c>
      <c r="AB181" s="72"/>
      <c r="AC181" s="73"/>
      <c r="AD181" s="79" t="s">
        <v>1838</v>
      </c>
      <c r="AE181" s="79">
        <v>20</v>
      </c>
      <c r="AF181" s="79">
        <v>9</v>
      </c>
      <c r="AG181" s="79">
        <v>69</v>
      </c>
      <c r="AH181" s="79">
        <v>9</v>
      </c>
      <c r="AI181" s="79"/>
      <c r="AJ181" s="79" t="s">
        <v>2014</v>
      </c>
      <c r="AK181" s="79" t="s">
        <v>2131</v>
      </c>
      <c r="AL181" s="83" t="s">
        <v>2242</v>
      </c>
      <c r="AM181" s="79"/>
      <c r="AN181" s="81">
        <v>40619.458090277774</v>
      </c>
      <c r="AO181" s="79"/>
      <c r="AP181" s="79" t="b">
        <v>1</v>
      </c>
      <c r="AQ181" s="79" t="b">
        <v>0</v>
      </c>
      <c r="AR181" s="79" t="b">
        <v>0</v>
      </c>
      <c r="AS181" s="79"/>
      <c r="AT181" s="79">
        <v>0</v>
      </c>
      <c r="AU181" s="83" t="s">
        <v>2420</v>
      </c>
      <c r="AV181" s="79" t="b">
        <v>0</v>
      </c>
      <c r="AW181" s="79" t="s">
        <v>2546</v>
      </c>
      <c r="AX181" s="83" t="s">
        <v>2725</v>
      </c>
      <c r="AY181" s="79" t="s">
        <v>66</v>
      </c>
      <c r="AZ181" s="79" t="str">
        <f>REPLACE(INDEX(GroupVertices[Group],MATCH(Vertices[[#This Row],[Vertex]],GroupVertices[Vertex],0)),1,1,"")</f>
        <v>21</v>
      </c>
      <c r="BA181" s="48">
        <v>2</v>
      </c>
      <c r="BB181" s="49">
        <v>1.4388489208633093</v>
      </c>
      <c r="BC181" s="48">
        <v>3</v>
      </c>
      <c r="BD181" s="49">
        <v>2.158273381294964</v>
      </c>
      <c r="BE181" s="48">
        <v>0</v>
      </c>
      <c r="BF181" s="49">
        <v>0</v>
      </c>
      <c r="BG181" s="48">
        <v>134</v>
      </c>
      <c r="BH181" s="49">
        <v>96.40287769784173</v>
      </c>
      <c r="BI181" s="48">
        <v>139</v>
      </c>
      <c r="BJ181" s="48" t="s">
        <v>3871</v>
      </c>
      <c r="BK181" s="48" t="s">
        <v>3871</v>
      </c>
      <c r="BL181" s="48" t="s">
        <v>3884</v>
      </c>
      <c r="BM181" s="48" t="s">
        <v>3884</v>
      </c>
      <c r="BN181" s="48" t="s">
        <v>3636</v>
      </c>
      <c r="BO181" s="48" t="s">
        <v>3933</v>
      </c>
      <c r="BP181" s="124" t="s">
        <v>4007</v>
      </c>
      <c r="BQ181" s="124" t="s">
        <v>4033</v>
      </c>
      <c r="BR181" s="124" t="s">
        <v>4097</v>
      </c>
      <c r="BS181" s="124" t="s">
        <v>4097</v>
      </c>
      <c r="BT181" s="2"/>
      <c r="BU181" s="3"/>
      <c r="BV181" s="3"/>
      <c r="BW181" s="3"/>
      <c r="BX181" s="3"/>
    </row>
    <row r="182" spans="1:76" ht="15">
      <c r="A182" s="65" t="s">
        <v>433</v>
      </c>
      <c r="B182" s="66"/>
      <c r="C182" s="66"/>
      <c r="D182" s="67">
        <v>100</v>
      </c>
      <c r="E182" s="69"/>
      <c r="F182" s="103" t="s">
        <v>2538</v>
      </c>
      <c r="G182" s="66"/>
      <c r="H182" s="70" t="s">
        <v>433</v>
      </c>
      <c r="I182" s="71"/>
      <c r="J182" s="71" t="s">
        <v>159</v>
      </c>
      <c r="K182" s="70" t="s">
        <v>2916</v>
      </c>
      <c r="L182" s="74">
        <v>1</v>
      </c>
      <c r="M182" s="75">
        <v>9542.5703125</v>
      </c>
      <c r="N182" s="75">
        <v>2575.609375</v>
      </c>
      <c r="O182" s="76"/>
      <c r="P182" s="77"/>
      <c r="Q182" s="77"/>
      <c r="R182" s="89"/>
      <c r="S182" s="48">
        <v>1</v>
      </c>
      <c r="T182" s="48">
        <v>0</v>
      </c>
      <c r="U182" s="49">
        <v>0</v>
      </c>
      <c r="V182" s="49">
        <v>1</v>
      </c>
      <c r="W182" s="49">
        <v>0</v>
      </c>
      <c r="X182" s="49">
        <v>0.701753</v>
      </c>
      <c r="Y182" s="49">
        <v>0</v>
      </c>
      <c r="Z182" s="49">
        <v>0</v>
      </c>
      <c r="AA182" s="72">
        <v>182</v>
      </c>
      <c r="AB182" s="72"/>
      <c r="AC182" s="73"/>
      <c r="AD182" s="79" t="s">
        <v>1839</v>
      </c>
      <c r="AE182" s="79">
        <v>65</v>
      </c>
      <c r="AF182" s="79">
        <v>23020578</v>
      </c>
      <c r="AG182" s="79">
        <v>50226</v>
      </c>
      <c r="AH182" s="79">
        <v>6411</v>
      </c>
      <c r="AI182" s="79"/>
      <c r="AJ182" s="79" t="s">
        <v>2015</v>
      </c>
      <c r="AK182" s="79" t="s">
        <v>2132</v>
      </c>
      <c r="AL182" s="83" t="s">
        <v>2243</v>
      </c>
      <c r="AM182" s="79"/>
      <c r="AN182" s="81">
        <v>39770.89456018519</v>
      </c>
      <c r="AO182" s="83" t="s">
        <v>2410</v>
      </c>
      <c r="AP182" s="79" t="b">
        <v>0</v>
      </c>
      <c r="AQ182" s="79" t="b">
        <v>0</v>
      </c>
      <c r="AR182" s="79" t="b">
        <v>1</v>
      </c>
      <c r="AS182" s="79"/>
      <c r="AT182" s="79">
        <v>64720</v>
      </c>
      <c r="AU182" s="83" t="s">
        <v>2420</v>
      </c>
      <c r="AV182" s="79" t="b">
        <v>1</v>
      </c>
      <c r="AW182" s="79" t="s">
        <v>2546</v>
      </c>
      <c r="AX182" s="83" t="s">
        <v>2726</v>
      </c>
      <c r="AY182" s="79" t="s">
        <v>65</v>
      </c>
      <c r="AZ182" s="79" t="str">
        <f>REPLACE(INDEX(GroupVertices[Group],MATCH(Vertices[[#This Row],[Vertex]],GroupVertices[Vertex],0)),1,1,"")</f>
        <v>21</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5" t="s">
        <v>345</v>
      </c>
      <c r="B183" s="66"/>
      <c r="C183" s="66"/>
      <c r="D183" s="67">
        <v>100</v>
      </c>
      <c r="E183" s="69"/>
      <c r="F183" s="103" t="s">
        <v>934</v>
      </c>
      <c r="G183" s="66"/>
      <c r="H183" s="70" t="s">
        <v>345</v>
      </c>
      <c r="I183" s="71"/>
      <c r="J183" s="71" t="s">
        <v>159</v>
      </c>
      <c r="K183" s="70" t="s">
        <v>2917</v>
      </c>
      <c r="L183" s="74">
        <v>1</v>
      </c>
      <c r="M183" s="75">
        <v>7971.60205078125</v>
      </c>
      <c r="N183" s="75">
        <v>787.4934692382812</v>
      </c>
      <c r="O183" s="76"/>
      <c r="P183" s="77"/>
      <c r="Q183" s="77"/>
      <c r="R183" s="89"/>
      <c r="S183" s="48">
        <v>0</v>
      </c>
      <c r="T183" s="48">
        <v>1</v>
      </c>
      <c r="U183" s="49">
        <v>0</v>
      </c>
      <c r="V183" s="49">
        <v>1</v>
      </c>
      <c r="W183" s="49">
        <v>0</v>
      </c>
      <c r="X183" s="49">
        <v>0.701753</v>
      </c>
      <c r="Y183" s="49">
        <v>0</v>
      </c>
      <c r="Z183" s="49">
        <v>0</v>
      </c>
      <c r="AA183" s="72">
        <v>183</v>
      </c>
      <c r="AB183" s="72"/>
      <c r="AC183" s="73"/>
      <c r="AD183" s="79" t="s">
        <v>1840</v>
      </c>
      <c r="AE183" s="79">
        <v>293</v>
      </c>
      <c r="AF183" s="79">
        <v>4637</v>
      </c>
      <c r="AG183" s="79">
        <v>12775</v>
      </c>
      <c r="AH183" s="79">
        <v>883</v>
      </c>
      <c r="AI183" s="79"/>
      <c r="AJ183" s="79" t="s">
        <v>2016</v>
      </c>
      <c r="AK183" s="79" t="s">
        <v>2133</v>
      </c>
      <c r="AL183" s="83" t="s">
        <v>2244</v>
      </c>
      <c r="AM183" s="79"/>
      <c r="AN183" s="81">
        <v>39917.70123842593</v>
      </c>
      <c r="AO183" s="83" t="s">
        <v>2411</v>
      </c>
      <c r="AP183" s="79" t="b">
        <v>0</v>
      </c>
      <c r="AQ183" s="79" t="b">
        <v>0</v>
      </c>
      <c r="AR183" s="79" t="b">
        <v>1</v>
      </c>
      <c r="AS183" s="79"/>
      <c r="AT183" s="79">
        <v>137</v>
      </c>
      <c r="AU183" s="83" t="s">
        <v>2420</v>
      </c>
      <c r="AV183" s="79" t="b">
        <v>0</v>
      </c>
      <c r="AW183" s="79" t="s">
        <v>2546</v>
      </c>
      <c r="AX183" s="83" t="s">
        <v>2727</v>
      </c>
      <c r="AY183" s="79" t="s">
        <v>66</v>
      </c>
      <c r="AZ183" s="79" t="str">
        <f>REPLACE(INDEX(GroupVertices[Group],MATCH(Vertices[[#This Row],[Vertex]],GroupVertices[Vertex],0)),1,1,"")</f>
        <v>20</v>
      </c>
      <c r="BA183" s="48">
        <v>0</v>
      </c>
      <c r="BB183" s="49">
        <v>0</v>
      </c>
      <c r="BC183" s="48">
        <v>0</v>
      </c>
      <c r="BD183" s="49">
        <v>0</v>
      </c>
      <c r="BE183" s="48">
        <v>0</v>
      </c>
      <c r="BF183" s="49">
        <v>0</v>
      </c>
      <c r="BG183" s="48">
        <v>20</v>
      </c>
      <c r="BH183" s="49">
        <v>100</v>
      </c>
      <c r="BI183" s="48">
        <v>20</v>
      </c>
      <c r="BJ183" s="48" t="s">
        <v>618</v>
      </c>
      <c r="BK183" s="48" t="s">
        <v>618</v>
      </c>
      <c r="BL183" s="48" t="s">
        <v>674</v>
      </c>
      <c r="BM183" s="48" t="s">
        <v>674</v>
      </c>
      <c r="BN183" s="48" t="s">
        <v>783</v>
      </c>
      <c r="BO183" s="48" t="s">
        <v>783</v>
      </c>
      <c r="BP183" s="124" t="s">
        <v>3665</v>
      </c>
      <c r="BQ183" s="124" t="s">
        <v>3665</v>
      </c>
      <c r="BR183" s="124" t="s">
        <v>3769</v>
      </c>
      <c r="BS183" s="124" t="s">
        <v>3769</v>
      </c>
      <c r="BT183" s="2"/>
      <c r="BU183" s="3"/>
      <c r="BV183" s="3"/>
      <c r="BW183" s="3"/>
      <c r="BX183" s="3"/>
    </row>
    <row r="184" spans="1:76" ht="15">
      <c r="A184" s="65" t="s">
        <v>351</v>
      </c>
      <c r="B184" s="66"/>
      <c r="C184" s="66"/>
      <c r="D184" s="67">
        <v>100</v>
      </c>
      <c r="E184" s="69"/>
      <c r="F184" s="103" t="s">
        <v>2539</v>
      </c>
      <c r="G184" s="66"/>
      <c r="H184" s="70" t="s">
        <v>351</v>
      </c>
      <c r="I184" s="71"/>
      <c r="J184" s="71" t="s">
        <v>159</v>
      </c>
      <c r="K184" s="70" t="s">
        <v>2918</v>
      </c>
      <c r="L184" s="74">
        <v>1</v>
      </c>
      <c r="M184" s="75">
        <v>7971.60205078125</v>
      </c>
      <c r="N184" s="75">
        <v>455.15679931640625</v>
      </c>
      <c r="O184" s="76"/>
      <c r="P184" s="77"/>
      <c r="Q184" s="77"/>
      <c r="R184" s="89"/>
      <c r="S184" s="48">
        <v>2</v>
      </c>
      <c r="T184" s="48">
        <v>1</v>
      </c>
      <c r="U184" s="49">
        <v>0</v>
      </c>
      <c r="V184" s="49">
        <v>1</v>
      </c>
      <c r="W184" s="49">
        <v>0</v>
      </c>
      <c r="X184" s="49">
        <v>1.298242</v>
      </c>
      <c r="Y184" s="49">
        <v>0</v>
      </c>
      <c r="Z184" s="49">
        <v>0</v>
      </c>
      <c r="AA184" s="72">
        <v>184</v>
      </c>
      <c r="AB184" s="72"/>
      <c r="AC184" s="73"/>
      <c r="AD184" s="79" t="s">
        <v>1841</v>
      </c>
      <c r="AE184" s="79">
        <v>703</v>
      </c>
      <c r="AF184" s="79">
        <v>1698</v>
      </c>
      <c r="AG184" s="79">
        <v>2440</v>
      </c>
      <c r="AH184" s="79">
        <v>293</v>
      </c>
      <c r="AI184" s="79"/>
      <c r="AJ184" s="79" t="s">
        <v>2017</v>
      </c>
      <c r="AK184" s="79" t="s">
        <v>2132</v>
      </c>
      <c r="AL184" s="83" t="s">
        <v>2245</v>
      </c>
      <c r="AM184" s="79"/>
      <c r="AN184" s="81">
        <v>40077.45747685185</v>
      </c>
      <c r="AO184" s="83" t="s">
        <v>2412</v>
      </c>
      <c r="AP184" s="79" t="b">
        <v>0</v>
      </c>
      <c r="AQ184" s="79" t="b">
        <v>0</v>
      </c>
      <c r="AR184" s="79" t="b">
        <v>1</v>
      </c>
      <c r="AS184" s="79"/>
      <c r="AT184" s="79">
        <v>36</v>
      </c>
      <c r="AU184" s="83" t="s">
        <v>2420</v>
      </c>
      <c r="AV184" s="79" t="b">
        <v>0</v>
      </c>
      <c r="AW184" s="79" t="s">
        <v>2546</v>
      </c>
      <c r="AX184" s="83" t="s">
        <v>2728</v>
      </c>
      <c r="AY184" s="79" t="s">
        <v>66</v>
      </c>
      <c r="AZ184" s="79" t="str">
        <f>REPLACE(INDEX(GroupVertices[Group],MATCH(Vertices[[#This Row],[Vertex]],GroupVertices[Vertex],0)),1,1,"")</f>
        <v>20</v>
      </c>
      <c r="BA184" s="48">
        <v>0</v>
      </c>
      <c r="BB184" s="49">
        <v>0</v>
      </c>
      <c r="BC184" s="48">
        <v>0</v>
      </c>
      <c r="BD184" s="49">
        <v>0</v>
      </c>
      <c r="BE184" s="48">
        <v>0</v>
      </c>
      <c r="BF184" s="49">
        <v>0</v>
      </c>
      <c r="BG184" s="48">
        <v>40</v>
      </c>
      <c r="BH184" s="49">
        <v>100</v>
      </c>
      <c r="BI184" s="48">
        <v>40</v>
      </c>
      <c r="BJ184" s="48" t="s">
        <v>3872</v>
      </c>
      <c r="BK184" s="48" t="s">
        <v>3872</v>
      </c>
      <c r="BL184" s="48" t="s">
        <v>674</v>
      </c>
      <c r="BM184" s="48" t="s">
        <v>674</v>
      </c>
      <c r="BN184" s="48" t="s">
        <v>805</v>
      </c>
      <c r="BO184" s="48" t="s">
        <v>805</v>
      </c>
      <c r="BP184" s="124" t="s">
        <v>3665</v>
      </c>
      <c r="BQ184" s="124" t="s">
        <v>3665</v>
      </c>
      <c r="BR184" s="124" t="s">
        <v>3769</v>
      </c>
      <c r="BS184" s="124" t="s">
        <v>3769</v>
      </c>
      <c r="BT184" s="2"/>
      <c r="BU184" s="3"/>
      <c r="BV184" s="3"/>
      <c r="BW184" s="3"/>
      <c r="BX184" s="3"/>
    </row>
    <row r="185" spans="1:76" ht="15">
      <c r="A185" s="65" t="s">
        <v>346</v>
      </c>
      <c r="B185" s="66"/>
      <c r="C185" s="66"/>
      <c r="D185" s="67">
        <v>100</v>
      </c>
      <c r="E185" s="69"/>
      <c r="F185" s="103" t="s">
        <v>935</v>
      </c>
      <c r="G185" s="66"/>
      <c r="H185" s="70" t="s">
        <v>346</v>
      </c>
      <c r="I185" s="71"/>
      <c r="J185" s="71" t="s">
        <v>159</v>
      </c>
      <c r="K185" s="70" t="s">
        <v>2919</v>
      </c>
      <c r="L185" s="74">
        <v>1</v>
      </c>
      <c r="M185" s="75">
        <v>8842.0029296875</v>
      </c>
      <c r="N185" s="75">
        <v>2004.8572998046875</v>
      </c>
      <c r="O185" s="76"/>
      <c r="P185" s="77"/>
      <c r="Q185" s="77"/>
      <c r="R185" s="89"/>
      <c r="S185" s="48">
        <v>0</v>
      </c>
      <c r="T185" s="48">
        <v>1</v>
      </c>
      <c r="U185" s="49">
        <v>0</v>
      </c>
      <c r="V185" s="49">
        <v>1</v>
      </c>
      <c r="W185" s="49">
        <v>0</v>
      </c>
      <c r="X185" s="49">
        <v>0.999997</v>
      </c>
      <c r="Y185" s="49">
        <v>0</v>
      </c>
      <c r="Z185" s="49">
        <v>0</v>
      </c>
      <c r="AA185" s="72">
        <v>185</v>
      </c>
      <c r="AB185" s="72"/>
      <c r="AC185" s="73"/>
      <c r="AD185" s="79" t="s">
        <v>1842</v>
      </c>
      <c r="AE185" s="79">
        <v>3187</v>
      </c>
      <c r="AF185" s="79">
        <v>553</v>
      </c>
      <c r="AG185" s="79">
        <v>24224</v>
      </c>
      <c r="AH185" s="79">
        <v>12809</v>
      </c>
      <c r="AI185" s="79"/>
      <c r="AJ185" s="79" t="s">
        <v>2018</v>
      </c>
      <c r="AK185" s="79" t="s">
        <v>2134</v>
      </c>
      <c r="AL185" s="79"/>
      <c r="AM185" s="79"/>
      <c r="AN185" s="81">
        <v>40817.007997685185</v>
      </c>
      <c r="AO185" s="79"/>
      <c r="AP185" s="79" t="b">
        <v>0</v>
      </c>
      <c r="AQ185" s="79" t="b">
        <v>0</v>
      </c>
      <c r="AR185" s="79" t="b">
        <v>1</v>
      </c>
      <c r="AS185" s="79"/>
      <c r="AT185" s="79">
        <v>14</v>
      </c>
      <c r="AU185" s="83" t="s">
        <v>2420</v>
      </c>
      <c r="AV185" s="79" t="b">
        <v>0</v>
      </c>
      <c r="AW185" s="79" t="s">
        <v>2546</v>
      </c>
      <c r="AX185" s="83" t="s">
        <v>2729</v>
      </c>
      <c r="AY185" s="79" t="s">
        <v>66</v>
      </c>
      <c r="AZ185" s="79" t="str">
        <f>REPLACE(INDEX(GroupVertices[Group],MATCH(Vertices[[#This Row],[Vertex]],GroupVertices[Vertex],0)),1,1,"")</f>
        <v>19</v>
      </c>
      <c r="BA185" s="48">
        <v>0</v>
      </c>
      <c r="BB185" s="49">
        <v>0</v>
      </c>
      <c r="BC185" s="48">
        <v>0</v>
      </c>
      <c r="BD185" s="49">
        <v>0</v>
      </c>
      <c r="BE185" s="48">
        <v>0</v>
      </c>
      <c r="BF185" s="49">
        <v>0</v>
      </c>
      <c r="BG185" s="48">
        <v>10</v>
      </c>
      <c r="BH185" s="49">
        <v>100</v>
      </c>
      <c r="BI185" s="48">
        <v>10</v>
      </c>
      <c r="BJ185" s="48"/>
      <c r="BK185" s="48"/>
      <c r="BL185" s="48"/>
      <c r="BM185" s="48"/>
      <c r="BN185" s="48" t="s">
        <v>701</v>
      </c>
      <c r="BO185" s="48" t="s">
        <v>701</v>
      </c>
      <c r="BP185" s="124" t="s">
        <v>4008</v>
      </c>
      <c r="BQ185" s="124" t="s">
        <v>4008</v>
      </c>
      <c r="BR185" s="124" t="s">
        <v>4098</v>
      </c>
      <c r="BS185" s="124" t="s">
        <v>4098</v>
      </c>
      <c r="BT185" s="2"/>
      <c r="BU185" s="3"/>
      <c r="BV185" s="3"/>
      <c r="BW185" s="3"/>
      <c r="BX185" s="3"/>
    </row>
    <row r="186" spans="1:76" ht="15">
      <c r="A186" s="65" t="s">
        <v>434</v>
      </c>
      <c r="B186" s="66"/>
      <c r="C186" s="66"/>
      <c r="D186" s="67">
        <v>100</v>
      </c>
      <c r="E186" s="69"/>
      <c r="F186" s="103" t="s">
        <v>2540</v>
      </c>
      <c r="G186" s="66"/>
      <c r="H186" s="70" t="s">
        <v>434</v>
      </c>
      <c r="I186" s="71"/>
      <c r="J186" s="71" t="s">
        <v>159</v>
      </c>
      <c r="K186" s="70" t="s">
        <v>2920</v>
      </c>
      <c r="L186" s="74">
        <v>1</v>
      </c>
      <c r="M186" s="75">
        <v>8842.0029296875</v>
      </c>
      <c r="N186" s="75">
        <v>2575.609375</v>
      </c>
      <c r="O186" s="76"/>
      <c r="P186" s="77"/>
      <c r="Q186" s="77"/>
      <c r="R186" s="89"/>
      <c r="S186" s="48">
        <v>1</v>
      </c>
      <c r="T186" s="48">
        <v>0</v>
      </c>
      <c r="U186" s="49">
        <v>0</v>
      </c>
      <c r="V186" s="49">
        <v>1</v>
      </c>
      <c r="W186" s="49">
        <v>0</v>
      </c>
      <c r="X186" s="49">
        <v>0.999997</v>
      </c>
      <c r="Y186" s="49">
        <v>0</v>
      </c>
      <c r="Z186" s="49">
        <v>0</v>
      </c>
      <c r="AA186" s="72">
        <v>186</v>
      </c>
      <c r="AB186" s="72"/>
      <c r="AC186" s="73"/>
      <c r="AD186" s="79" t="s">
        <v>1843</v>
      </c>
      <c r="AE186" s="79">
        <v>4621</v>
      </c>
      <c r="AF186" s="79">
        <v>131916</v>
      </c>
      <c r="AG186" s="79">
        <v>160675</v>
      </c>
      <c r="AH186" s="79">
        <v>13093</v>
      </c>
      <c r="AI186" s="79"/>
      <c r="AJ186" s="79" t="s">
        <v>2019</v>
      </c>
      <c r="AK186" s="79" t="s">
        <v>2135</v>
      </c>
      <c r="AL186" s="83" t="s">
        <v>2246</v>
      </c>
      <c r="AM186" s="79"/>
      <c r="AN186" s="81">
        <v>39498.551620370374</v>
      </c>
      <c r="AO186" s="83" t="s">
        <v>2413</v>
      </c>
      <c r="AP186" s="79" t="b">
        <v>0</v>
      </c>
      <c r="AQ186" s="79" t="b">
        <v>0</v>
      </c>
      <c r="AR186" s="79" t="b">
        <v>1</v>
      </c>
      <c r="AS186" s="79"/>
      <c r="AT186" s="79">
        <v>1179</v>
      </c>
      <c r="AU186" s="83" t="s">
        <v>2420</v>
      </c>
      <c r="AV186" s="79" t="b">
        <v>1</v>
      </c>
      <c r="AW186" s="79" t="s">
        <v>2546</v>
      </c>
      <c r="AX186" s="83" t="s">
        <v>2730</v>
      </c>
      <c r="AY186" s="79" t="s">
        <v>65</v>
      </c>
      <c r="AZ186" s="79" t="str">
        <f>REPLACE(INDEX(GroupVertices[Group],MATCH(Vertices[[#This Row],[Vertex]],GroupVertices[Vertex],0)),1,1,"")</f>
        <v>19</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5" t="s">
        <v>347</v>
      </c>
      <c r="B187" s="66"/>
      <c r="C187" s="66"/>
      <c r="D187" s="67">
        <v>100</v>
      </c>
      <c r="E187" s="69"/>
      <c r="F187" s="103" t="s">
        <v>2541</v>
      </c>
      <c r="G187" s="66"/>
      <c r="H187" s="70" t="s">
        <v>347</v>
      </c>
      <c r="I187" s="71"/>
      <c r="J187" s="71" t="s">
        <v>159</v>
      </c>
      <c r="K187" s="70" t="s">
        <v>2921</v>
      </c>
      <c r="L187" s="74">
        <v>1</v>
      </c>
      <c r="M187" s="75">
        <v>1605.4658203125</v>
      </c>
      <c r="N187" s="75">
        <v>3345.041259765625</v>
      </c>
      <c r="O187" s="76"/>
      <c r="P187" s="77"/>
      <c r="Q187" s="77"/>
      <c r="R187" s="89"/>
      <c r="S187" s="48">
        <v>1</v>
      </c>
      <c r="T187" s="48">
        <v>1</v>
      </c>
      <c r="U187" s="49">
        <v>0</v>
      </c>
      <c r="V187" s="49">
        <v>0</v>
      </c>
      <c r="W187" s="49">
        <v>0</v>
      </c>
      <c r="X187" s="49">
        <v>0.999997</v>
      </c>
      <c r="Y187" s="49">
        <v>0</v>
      </c>
      <c r="Z187" s="49" t="s">
        <v>3519</v>
      </c>
      <c r="AA187" s="72">
        <v>187</v>
      </c>
      <c r="AB187" s="72"/>
      <c r="AC187" s="73"/>
      <c r="AD187" s="79" t="s">
        <v>1844</v>
      </c>
      <c r="AE187" s="79">
        <v>141</v>
      </c>
      <c r="AF187" s="79">
        <v>121</v>
      </c>
      <c r="AG187" s="79">
        <v>112</v>
      </c>
      <c r="AH187" s="79">
        <v>33</v>
      </c>
      <c r="AI187" s="79"/>
      <c r="AJ187" s="79" t="s">
        <v>2020</v>
      </c>
      <c r="AK187" s="79" t="s">
        <v>2136</v>
      </c>
      <c r="AL187" s="83" t="s">
        <v>2247</v>
      </c>
      <c r="AM187" s="79"/>
      <c r="AN187" s="81">
        <v>41994.34657407407</v>
      </c>
      <c r="AO187" s="83" t="s">
        <v>2414</v>
      </c>
      <c r="AP187" s="79" t="b">
        <v>0</v>
      </c>
      <c r="AQ187" s="79" t="b">
        <v>0</v>
      </c>
      <c r="AR187" s="79" t="b">
        <v>0</v>
      </c>
      <c r="AS187" s="79"/>
      <c r="AT187" s="79">
        <v>1</v>
      </c>
      <c r="AU187" s="83" t="s">
        <v>2422</v>
      </c>
      <c r="AV187" s="79" t="b">
        <v>0</v>
      </c>
      <c r="AW187" s="79" t="s">
        <v>2546</v>
      </c>
      <c r="AX187" s="83" t="s">
        <v>2731</v>
      </c>
      <c r="AY187" s="79" t="s">
        <v>66</v>
      </c>
      <c r="AZ187" s="79" t="str">
        <f>REPLACE(INDEX(GroupVertices[Group],MATCH(Vertices[[#This Row],[Vertex]],GroupVertices[Vertex],0)),1,1,"")</f>
        <v>2</v>
      </c>
      <c r="BA187" s="48">
        <v>0</v>
      </c>
      <c r="BB187" s="49">
        <v>0</v>
      </c>
      <c r="BC187" s="48">
        <v>1</v>
      </c>
      <c r="BD187" s="49">
        <v>2.6315789473684212</v>
      </c>
      <c r="BE187" s="48">
        <v>0</v>
      </c>
      <c r="BF187" s="49">
        <v>0</v>
      </c>
      <c r="BG187" s="48">
        <v>37</v>
      </c>
      <c r="BH187" s="49">
        <v>97.36842105263158</v>
      </c>
      <c r="BI187" s="48">
        <v>38</v>
      </c>
      <c r="BJ187" s="48" t="s">
        <v>619</v>
      </c>
      <c r="BK187" s="48" t="s">
        <v>619</v>
      </c>
      <c r="BL187" s="48" t="s">
        <v>675</v>
      </c>
      <c r="BM187" s="48" t="s">
        <v>675</v>
      </c>
      <c r="BN187" s="48" t="s">
        <v>784</v>
      </c>
      <c r="BO187" s="48" t="s">
        <v>784</v>
      </c>
      <c r="BP187" s="124" t="s">
        <v>4009</v>
      </c>
      <c r="BQ187" s="124" t="s">
        <v>4009</v>
      </c>
      <c r="BR187" s="124" t="s">
        <v>4099</v>
      </c>
      <c r="BS187" s="124" t="s">
        <v>4099</v>
      </c>
      <c r="BT187" s="2"/>
      <c r="BU187" s="3"/>
      <c r="BV187" s="3"/>
      <c r="BW187" s="3"/>
      <c r="BX187" s="3"/>
    </row>
    <row r="188" spans="1:76" ht="15">
      <c r="A188" s="65" t="s">
        <v>435</v>
      </c>
      <c r="B188" s="66"/>
      <c r="C188" s="66"/>
      <c r="D188" s="67">
        <v>100</v>
      </c>
      <c r="E188" s="69"/>
      <c r="F188" s="103" t="s">
        <v>2542</v>
      </c>
      <c r="G188" s="66"/>
      <c r="H188" s="70" t="s">
        <v>435</v>
      </c>
      <c r="I188" s="71"/>
      <c r="J188" s="71" t="s">
        <v>159</v>
      </c>
      <c r="K188" s="70" t="s">
        <v>2922</v>
      </c>
      <c r="L188" s="74">
        <v>1</v>
      </c>
      <c r="M188" s="75">
        <v>5254.25146484375</v>
      </c>
      <c r="N188" s="75">
        <v>2072.64111328125</v>
      </c>
      <c r="O188" s="76"/>
      <c r="P188" s="77"/>
      <c r="Q188" s="77"/>
      <c r="R188" s="89"/>
      <c r="S188" s="48">
        <v>1</v>
      </c>
      <c r="T188" s="48">
        <v>0</v>
      </c>
      <c r="U188" s="49">
        <v>0</v>
      </c>
      <c r="V188" s="49">
        <v>0.01087</v>
      </c>
      <c r="W188" s="49">
        <v>0.001694</v>
      </c>
      <c r="X188" s="49">
        <v>0.411578</v>
      </c>
      <c r="Y188" s="49">
        <v>0</v>
      </c>
      <c r="Z188" s="49">
        <v>0</v>
      </c>
      <c r="AA188" s="72">
        <v>188</v>
      </c>
      <c r="AB188" s="72"/>
      <c r="AC188" s="73"/>
      <c r="AD188" s="79" t="s">
        <v>1845</v>
      </c>
      <c r="AE188" s="79">
        <v>1223</v>
      </c>
      <c r="AF188" s="79">
        <v>4855</v>
      </c>
      <c r="AG188" s="79">
        <v>3045</v>
      </c>
      <c r="AH188" s="79">
        <v>1074</v>
      </c>
      <c r="AI188" s="79"/>
      <c r="AJ188" s="79" t="s">
        <v>2021</v>
      </c>
      <c r="AK188" s="79" t="s">
        <v>2037</v>
      </c>
      <c r="AL188" s="83" t="s">
        <v>2248</v>
      </c>
      <c r="AM188" s="79"/>
      <c r="AN188" s="81">
        <v>40984.54756944445</v>
      </c>
      <c r="AO188" s="83" t="s">
        <v>2415</v>
      </c>
      <c r="AP188" s="79" t="b">
        <v>0</v>
      </c>
      <c r="AQ188" s="79" t="b">
        <v>0</v>
      </c>
      <c r="AR188" s="79" t="b">
        <v>0</v>
      </c>
      <c r="AS188" s="79"/>
      <c r="AT188" s="79">
        <v>70</v>
      </c>
      <c r="AU188" s="83" t="s">
        <v>2420</v>
      </c>
      <c r="AV188" s="79" t="b">
        <v>1</v>
      </c>
      <c r="AW188" s="79" t="s">
        <v>2546</v>
      </c>
      <c r="AX188" s="83" t="s">
        <v>2732</v>
      </c>
      <c r="AY188" s="79" t="s">
        <v>65</v>
      </c>
      <c r="AZ188" s="79" t="str">
        <f>REPLACE(INDEX(GroupVertices[Group],MATCH(Vertices[[#This Row],[Vertex]],GroupVertices[Vertex],0)),1,1,"")</f>
        <v>6</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5" t="s">
        <v>436</v>
      </c>
      <c r="B189" s="66"/>
      <c r="C189" s="66"/>
      <c r="D189" s="67">
        <v>100</v>
      </c>
      <c r="E189" s="69"/>
      <c r="F189" s="103" t="s">
        <v>2543</v>
      </c>
      <c r="G189" s="66"/>
      <c r="H189" s="70" t="s">
        <v>436</v>
      </c>
      <c r="I189" s="71"/>
      <c r="J189" s="71" t="s">
        <v>159</v>
      </c>
      <c r="K189" s="70" t="s">
        <v>2923</v>
      </c>
      <c r="L189" s="74">
        <v>1</v>
      </c>
      <c r="M189" s="75">
        <v>4010.5859375</v>
      </c>
      <c r="N189" s="75">
        <v>2385.715576171875</v>
      </c>
      <c r="O189" s="76"/>
      <c r="P189" s="77"/>
      <c r="Q189" s="77"/>
      <c r="R189" s="89"/>
      <c r="S189" s="48">
        <v>1</v>
      </c>
      <c r="T189" s="48">
        <v>0</v>
      </c>
      <c r="U189" s="49">
        <v>0</v>
      </c>
      <c r="V189" s="49">
        <v>0.01087</v>
      </c>
      <c r="W189" s="49">
        <v>0.001694</v>
      </c>
      <c r="X189" s="49">
        <v>0.411578</v>
      </c>
      <c r="Y189" s="49">
        <v>0</v>
      </c>
      <c r="Z189" s="49">
        <v>0</v>
      </c>
      <c r="AA189" s="72">
        <v>189</v>
      </c>
      <c r="AB189" s="72"/>
      <c r="AC189" s="73"/>
      <c r="AD189" s="79" t="s">
        <v>1846</v>
      </c>
      <c r="AE189" s="79">
        <v>5451</v>
      </c>
      <c r="AF189" s="79">
        <v>2532997</v>
      </c>
      <c r="AG189" s="79">
        <v>26349</v>
      </c>
      <c r="AH189" s="79">
        <v>7519</v>
      </c>
      <c r="AI189" s="79"/>
      <c r="AJ189" s="79" t="s">
        <v>2022</v>
      </c>
      <c r="AK189" s="79" t="s">
        <v>2137</v>
      </c>
      <c r="AL189" s="83" t="s">
        <v>2249</v>
      </c>
      <c r="AM189" s="79"/>
      <c r="AN189" s="81">
        <v>40113.75996527778</v>
      </c>
      <c r="AO189" s="83" t="s">
        <v>2416</v>
      </c>
      <c r="AP189" s="79" t="b">
        <v>0</v>
      </c>
      <c r="AQ189" s="79" t="b">
        <v>0</v>
      </c>
      <c r="AR189" s="79" t="b">
        <v>1</v>
      </c>
      <c r="AS189" s="79"/>
      <c r="AT189" s="79">
        <v>1188</v>
      </c>
      <c r="AU189" s="83" t="s">
        <v>2420</v>
      </c>
      <c r="AV189" s="79" t="b">
        <v>1</v>
      </c>
      <c r="AW189" s="79" t="s">
        <v>2546</v>
      </c>
      <c r="AX189" s="83" t="s">
        <v>2733</v>
      </c>
      <c r="AY189" s="79" t="s">
        <v>65</v>
      </c>
      <c r="AZ189" s="79" t="str">
        <f>REPLACE(INDEX(GroupVertices[Group],MATCH(Vertices[[#This Row],[Vertex]],GroupVertices[Vertex],0)),1,1,"")</f>
        <v>6</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5" t="s">
        <v>437</v>
      </c>
      <c r="B190" s="66"/>
      <c r="C190" s="66"/>
      <c r="D190" s="67">
        <v>100</v>
      </c>
      <c r="E190" s="69"/>
      <c r="F190" s="103" t="s">
        <v>2544</v>
      </c>
      <c r="G190" s="66"/>
      <c r="H190" s="70" t="s">
        <v>437</v>
      </c>
      <c r="I190" s="71"/>
      <c r="J190" s="71" t="s">
        <v>159</v>
      </c>
      <c r="K190" s="70" t="s">
        <v>2924</v>
      </c>
      <c r="L190" s="74">
        <v>1</v>
      </c>
      <c r="M190" s="75">
        <v>3768.20068359375</v>
      </c>
      <c r="N190" s="75">
        <v>2051.81787109375</v>
      </c>
      <c r="O190" s="76"/>
      <c r="P190" s="77"/>
      <c r="Q190" s="77"/>
      <c r="R190" s="89"/>
      <c r="S190" s="48">
        <v>1</v>
      </c>
      <c r="T190" s="48">
        <v>0</v>
      </c>
      <c r="U190" s="49">
        <v>0</v>
      </c>
      <c r="V190" s="49">
        <v>0.01087</v>
      </c>
      <c r="W190" s="49">
        <v>0.001694</v>
      </c>
      <c r="X190" s="49">
        <v>0.411578</v>
      </c>
      <c r="Y190" s="49">
        <v>0</v>
      </c>
      <c r="Z190" s="49">
        <v>0</v>
      </c>
      <c r="AA190" s="72">
        <v>190</v>
      </c>
      <c r="AB190" s="72"/>
      <c r="AC190" s="73"/>
      <c r="AD190" s="79" t="s">
        <v>1847</v>
      </c>
      <c r="AE190" s="79">
        <v>11086</v>
      </c>
      <c r="AF190" s="79">
        <v>1768291</v>
      </c>
      <c r="AG190" s="79">
        <v>38564</v>
      </c>
      <c r="AH190" s="79">
        <v>86570</v>
      </c>
      <c r="AI190" s="79"/>
      <c r="AJ190" s="79" t="s">
        <v>2023</v>
      </c>
      <c r="AK190" s="79" t="s">
        <v>2138</v>
      </c>
      <c r="AL190" s="79"/>
      <c r="AM190" s="79"/>
      <c r="AN190" s="81">
        <v>39632.586550925924</v>
      </c>
      <c r="AO190" s="83" t="s">
        <v>2417</v>
      </c>
      <c r="AP190" s="79" t="b">
        <v>0</v>
      </c>
      <c r="AQ190" s="79" t="b">
        <v>0</v>
      </c>
      <c r="AR190" s="79" t="b">
        <v>1</v>
      </c>
      <c r="AS190" s="79"/>
      <c r="AT190" s="79">
        <v>1020</v>
      </c>
      <c r="AU190" s="83" t="s">
        <v>2420</v>
      </c>
      <c r="AV190" s="79" t="b">
        <v>1</v>
      </c>
      <c r="AW190" s="79" t="s">
        <v>2546</v>
      </c>
      <c r="AX190" s="83" t="s">
        <v>2734</v>
      </c>
      <c r="AY190" s="79" t="s">
        <v>65</v>
      </c>
      <c r="AZ190" s="79" t="str">
        <f>REPLACE(INDEX(GroupVertices[Group],MATCH(Vertices[[#This Row],[Vertex]],GroupVertices[Vertex],0)),1,1,"")</f>
        <v>6</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5" t="s">
        <v>349</v>
      </c>
      <c r="B191" s="66"/>
      <c r="C191" s="66"/>
      <c r="D191" s="67">
        <v>100</v>
      </c>
      <c r="E191" s="69"/>
      <c r="F191" s="103" t="s">
        <v>2545</v>
      </c>
      <c r="G191" s="66"/>
      <c r="H191" s="70" t="s">
        <v>349</v>
      </c>
      <c r="I191" s="71"/>
      <c r="J191" s="71" t="s">
        <v>159</v>
      </c>
      <c r="K191" s="70" t="s">
        <v>2925</v>
      </c>
      <c r="L191" s="74">
        <v>1</v>
      </c>
      <c r="M191" s="75">
        <v>2162.73486328125</v>
      </c>
      <c r="N191" s="75">
        <v>3345.041259765625</v>
      </c>
      <c r="O191" s="76"/>
      <c r="P191" s="77"/>
      <c r="Q191" s="77"/>
      <c r="R191" s="89"/>
      <c r="S191" s="48">
        <v>1</v>
      </c>
      <c r="T191" s="48">
        <v>1</v>
      </c>
      <c r="U191" s="49">
        <v>0</v>
      </c>
      <c r="V191" s="49">
        <v>0</v>
      </c>
      <c r="W191" s="49">
        <v>0</v>
      </c>
      <c r="X191" s="49">
        <v>0.999997</v>
      </c>
      <c r="Y191" s="49">
        <v>0</v>
      </c>
      <c r="Z191" s="49" t="s">
        <v>3519</v>
      </c>
      <c r="AA191" s="72">
        <v>191</v>
      </c>
      <c r="AB191" s="72"/>
      <c r="AC191" s="73"/>
      <c r="AD191" s="79" t="s">
        <v>1848</v>
      </c>
      <c r="AE191" s="79">
        <v>462</v>
      </c>
      <c r="AF191" s="79">
        <v>46</v>
      </c>
      <c r="AG191" s="79">
        <v>61</v>
      </c>
      <c r="AH191" s="79">
        <v>0</v>
      </c>
      <c r="AI191" s="79"/>
      <c r="AJ191" s="79" t="s">
        <v>2024</v>
      </c>
      <c r="AK191" s="79" t="s">
        <v>2062</v>
      </c>
      <c r="AL191" s="83" t="s">
        <v>2250</v>
      </c>
      <c r="AM191" s="79"/>
      <c r="AN191" s="81">
        <v>42697.64334490741</v>
      </c>
      <c r="AO191" s="83" t="s">
        <v>2418</v>
      </c>
      <c r="AP191" s="79" t="b">
        <v>0</v>
      </c>
      <c r="AQ191" s="79" t="b">
        <v>0</v>
      </c>
      <c r="AR191" s="79" t="b">
        <v>0</v>
      </c>
      <c r="AS191" s="79"/>
      <c r="AT191" s="79">
        <v>1</v>
      </c>
      <c r="AU191" s="83" t="s">
        <v>2420</v>
      </c>
      <c r="AV191" s="79" t="b">
        <v>0</v>
      </c>
      <c r="AW191" s="79" t="s">
        <v>2546</v>
      </c>
      <c r="AX191" s="83" t="s">
        <v>2735</v>
      </c>
      <c r="AY191" s="79" t="s">
        <v>66</v>
      </c>
      <c r="AZ191" s="79" t="str">
        <f>REPLACE(INDEX(GroupVertices[Group],MATCH(Vertices[[#This Row],[Vertex]],GroupVertices[Vertex],0)),1,1,"")</f>
        <v>2</v>
      </c>
      <c r="BA191" s="48">
        <v>1</v>
      </c>
      <c r="BB191" s="49">
        <v>1.4705882352941178</v>
      </c>
      <c r="BC191" s="48">
        <v>1</v>
      </c>
      <c r="BD191" s="49">
        <v>1.4705882352941178</v>
      </c>
      <c r="BE191" s="48">
        <v>0</v>
      </c>
      <c r="BF191" s="49">
        <v>0</v>
      </c>
      <c r="BG191" s="48">
        <v>66</v>
      </c>
      <c r="BH191" s="49">
        <v>97.05882352941177</v>
      </c>
      <c r="BI191" s="48">
        <v>68</v>
      </c>
      <c r="BJ191" s="48" t="s">
        <v>630</v>
      </c>
      <c r="BK191" s="48" t="s">
        <v>630</v>
      </c>
      <c r="BL191" s="48" t="s">
        <v>676</v>
      </c>
      <c r="BM191" s="48" t="s">
        <v>676</v>
      </c>
      <c r="BN191" s="48" t="s">
        <v>3914</v>
      </c>
      <c r="BO191" s="48" t="s">
        <v>3934</v>
      </c>
      <c r="BP191" s="124" t="s">
        <v>4010</v>
      </c>
      <c r="BQ191" s="124" t="s">
        <v>4010</v>
      </c>
      <c r="BR191" s="124" t="s">
        <v>4100</v>
      </c>
      <c r="BS191" s="124" t="s">
        <v>4100</v>
      </c>
      <c r="BT191" s="2"/>
      <c r="BU191" s="3"/>
      <c r="BV191" s="3"/>
      <c r="BW191" s="3"/>
      <c r="BX191" s="3"/>
    </row>
    <row r="192" spans="1:76" ht="15">
      <c r="A192" s="90" t="s">
        <v>350</v>
      </c>
      <c r="B192" s="91"/>
      <c r="C192" s="91"/>
      <c r="D192" s="92">
        <v>100</v>
      </c>
      <c r="E192" s="93"/>
      <c r="F192" s="104" t="s">
        <v>937</v>
      </c>
      <c r="G192" s="91"/>
      <c r="H192" s="94" t="s">
        <v>350</v>
      </c>
      <c r="I192" s="95"/>
      <c r="J192" s="95" t="s">
        <v>159</v>
      </c>
      <c r="K192" s="94" t="s">
        <v>2926</v>
      </c>
      <c r="L192" s="96">
        <v>1</v>
      </c>
      <c r="M192" s="97">
        <v>2720.00390625</v>
      </c>
      <c r="N192" s="97">
        <v>3345.041259765625</v>
      </c>
      <c r="O192" s="98"/>
      <c r="P192" s="99"/>
      <c r="Q192" s="99"/>
      <c r="R192" s="100"/>
      <c r="S192" s="48">
        <v>1</v>
      </c>
      <c r="T192" s="48">
        <v>1</v>
      </c>
      <c r="U192" s="49">
        <v>0</v>
      </c>
      <c r="V192" s="49">
        <v>0</v>
      </c>
      <c r="W192" s="49">
        <v>0</v>
      </c>
      <c r="X192" s="49">
        <v>0.999997</v>
      </c>
      <c r="Y192" s="49">
        <v>0</v>
      </c>
      <c r="Z192" s="49" t="s">
        <v>3519</v>
      </c>
      <c r="AA192" s="101">
        <v>192</v>
      </c>
      <c r="AB192" s="101"/>
      <c r="AC192" s="102"/>
      <c r="AD192" s="79" t="s">
        <v>1849</v>
      </c>
      <c r="AE192" s="79">
        <v>87</v>
      </c>
      <c r="AF192" s="79">
        <v>32</v>
      </c>
      <c r="AG192" s="79">
        <v>468</v>
      </c>
      <c r="AH192" s="79">
        <v>4</v>
      </c>
      <c r="AI192" s="79"/>
      <c r="AJ192" s="79" t="s">
        <v>2025</v>
      </c>
      <c r="AK192" s="79" t="s">
        <v>2139</v>
      </c>
      <c r="AL192" s="83" t="s">
        <v>2251</v>
      </c>
      <c r="AM192" s="79"/>
      <c r="AN192" s="81">
        <v>41871.99974537037</v>
      </c>
      <c r="AO192" s="83" t="s">
        <v>2419</v>
      </c>
      <c r="AP192" s="79" t="b">
        <v>1</v>
      </c>
      <c r="AQ192" s="79" t="b">
        <v>0</v>
      </c>
      <c r="AR192" s="79" t="b">
        <v>0</v>
      </c>
      <c r="AS192" s="79"/>
      <c r="AT192" s="79">
        <v>0</v>
      </c>
      <c r="AU192" s="83" t="s">
        <v>2420</v>
      </c>
      <c r="AV192" s="79" t="b">
        <v>0</v>
      </c>
      <c r="AW192" s="79" t="s">
        <v>2546</v>
      </c>
      <c r="AX192" s="83" t="s">
        <v>2736</v>
      </c>
      <c r="AY192" s="79" t="s">
        <v>66</v>
      </c>
      <c r="AZ192" s="79" t="str">
        <f>REPLACE(INDEX(GroupVertices[Group],MATCH(Vertices[[#This Row],[Vertex]],GroupVertices[Vertex],0)),1,1,"")</f>
        <v>2</v>
      </c>
      <c r="BA192" s="48">
        <v>0</v>
      </c>
      <c r="BB192" s="49">
        <v>0</v>
      </c>
      <c r="BC192" s="48">
        <v>0</v>
      </c>
      <c r="BD192" s="49">
        <v>0</v>
      </c>
      <c r="BE192" s="48">
        <v>0</v>
      </c>
      <c r="BF192" s="49">
        <v>0</v>
      </c>
      <c r="BG192" s="48">
        <v>34</v>
      </c>
      <c r="BH192" s="49">
        <v>100</v>
      </c>
      <c r="BI192" s="48">
        <v>34</v>
      </c>
      <c r="BJ192" s="48" t="s">
        <v>631</v>
      </c>
      <c r="BK192" s="48" t="s">
        <v>631</v>
      </c>
      <c r="BL192" s="48" t="s">
        <v>677</v>
      </c>
      <c r="BM192" s="48" t="s">
        <v>677</v>
      </c>
      <c r="BN192" s="48" t="s">
        <v>804</v>
      </c>
      <c r="BO192" s="48" t="s">
        <v>804</v>
      </c>
      <c r="BP192" s="124" t="s">
        <v>4011</v>
      </c>
      <c r="BQ192" s="124" t="s">
        <v>4011</v>
      </c>
      <c r="BR192" s="124" t="s">
        <v>4101</v>
      </c>
      <c r="BS192" s="124" t="s">
        <v>4101</v>
      </c>
      <c r="BT192" s="2"/>
      <c r="BU192" s="3"/>
      <c r="BV192" s="3"/>
      <c r="BW192" s="3"/>
      <c r="BX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hyperlinks>
    <hyperlink ref="AL3" r:id="rId1" display="https://t.co/do8HJvg9II"/>
    <hyperlink ref="AL4" r:id="rId2" display="https://t.co/KvGEtv3UqJ"/>
    <hyperlink ref="AL6" r:id="rId3" display="https://t.co/bIHvcS0ZmC"/>
    <hyperlink ref="AL9" r:id="rId4" display="https://t.co/h8js2Rk81v"/>
    <hyperlink ref="AL10" r:id="rId5" display="https://t.co/4I2Bf4oU4U"/>
    <hyperlink ref="AL11" r:id="rId6" display="https://t.co/APl9pR23ik"/>
    <hyperlink ref="AL12" r:id="rId7" display="https://t.co/ZKjExFWujb"/>
    <hyperlink ref="AL13" r:id="rId8" display="https://t.co/lBRG4Dh1AC"/>
    <hyperlink ref="AL14" r:id="rId9" display="https://t.co/JV5396gd2O"/>
    <hyperlink ref="AL15" r:id="rId10" display="https://t.co/AgGlT6HWqC"/>
    <hyperlink ref="AL16" r:id="rId11" display="https://t.co/S8O82Ybk8O"/>
    <hyperlink ref="AL17" r:id="rId12" display="https://t.co/FXJ58bGI0t"/>
    <hyperlink ref="AL18" r:id="rId13" display="https://t.co/yKZQXB10TT"/>
    <hyperlink ref="AL21" r:id="rId14" display="https://t.co/2giU7JGJuc"/>
    <hyperlink ref="AL23" r:id="rId15" display="https://t.co/Zl5KSVOUJK"/>
    <hyperlink ref="AL24" r:id="rId16" display="https://t.co/BS8pmNeTrD"/>
    <hyperlink ref="AL25" r:id="rId17" display="https://t.co/DE2FPyqNbD"/>
    <hyperlink ref="AL26" r:id="rId18" display="https://t.co/iZa93f7Keg"/>
    <hyperlink ref="AL27" r:id="rId19" display="https://t.co/wXaesyCwdJ"/>
    <hyperlink ref="AL28" r:id="rId20" display="https://t.co/fFat4fL58u"/>
    <hyperlink ref="AL29" r:id="rId21" display="https://t.co/7rfa1alajD"/>
    <hyperlink ref="AL30" r:id="rId22" display="https://t.co/kEf8ZQejmX"/>
    <hyperlink ref="AL31" r:id="rId23" display="http://www.military.com/"/>
    <hyperlink ref="AL32" r:id="rId24" display="https://t.co/0G4yCYV5YG"/>
    <hyperlink ref="AL33" r:id="rId25" display="http://t.co/IaghNW8Xm2"/>
    <hyperlink ref="AL34" r:id="rId26" display="https://t.co/h47Q1Y7JWS"/>
    <hyperlink ref="AL35" r:id="rId27" display="https://t.co/8aljgCRCIc"/>
    <hyperlink ref="AL40" r:id="rId28" display="https://t.co/9TCtE7p8SB"/>
    <hyperlink ref="AL41" r:id="rId29" display="https://t.co/SbmLMC4NwK"/>
    <hyperlink ref="AL42" r:id="rId30" display="https://t.co/PJK4LY30F6"/>
    <hyperlink ref="AL43" r:id="rId31" display="https://t.co/E2L0PPPdnt"/>
    <hyperlink ref="AL47" r:id="rId32" display="https://t.co/SKjBvtAx9z"/>
    <hyperlink ref="AL52" r:id="rId33" display="https://t.co/tyHkVPSvyV"/>
    <hyperlink ref="AL53" r:id="rId34" display="https://t.co/pfCEyzC9jS"/>
    <hyperlink ref="AL68" r:id="rId35" display="https://t.co/wFoPg9fENB"/>
    <hyperlink ref="AL70" r:id="rId36" display="https://t.co/iVwbpffMwy"/>
    <hyperlink ref="AL78" r:id="rId37" display="https://t.co/5TAF6ijWwt"/>
    <hyperlink ref="AL82" r:id="rId38" display="http://t.co/YQnHviQyp3"/>
    <hyperlink ref="AL83" r:id="rId39" display="https://t.co/nwylRBxg3t"/>
    <hyperlink ref="AL84" r:id="rId40" display="https://t.co/2Gge0twdqs"/>
    <hyperlink ref="AL85" r:id="rId41" display="https://t.co/esPY2mG5iI"/>
    <hyperlink ref="AL87" r:id="rId42" display="http://t.co/9bIKdGeG0Z"/>
    <hyperlink ref="AL88" r:id="rId43" display="http://t.co/HHMOX4hZV7"/>
    <hyperlink ref="AL89" r:id="rId44" display="https://t.co/uufYZnhBZk"/>
    <hyperlink ref="AL91" r:id="rId45" display="https://t.co/mfkc25q0Nh"/>
    <hyperlink ref="AL92" r:id="rId46" display="https://t.co/mfkc25q0Nh"/>
    <hyperlink ref="AL93" r:id="rId47" display="https://t.co/OUeN3t4Dku"/>
    <hyperlink ref="AL94" r:id="rId48" display="https://t.co/asbg9F67Ql"/>
    <hyperlink ref="AL95" r:id="rId49" display="https://t.co/SnoLUx0Jn6"/>
    <hyperlink ref="AL96" r:id="rId50" display="https://t.co/ehLPkbOaa6"/>
    <hyperlink ref="AL97" r:id="rId51" display="https://t.co/nOATSK0FKg"/>
    <hyperlink ref="AL98" r:id="rId52" display="https://t.co/rrK03agcWp"/>
    <hyperlink ref="AL99" r:id="rId53" display="https://t.co/mDgnO3QUup"/>
    <hyperlink ref="AL103" r:id="rId54" display="https://t.co/OTH6srPzMw"/>
    <hyperlink ref="AL106" r:id="rId55" display="https://t.co/V8pPUNdeQb"/>
    <hyperlink ref="AL107" r:id="rId56" display="https://t.co/OMxB0x7xC5"/>
    <hyperlink ref="AL108" r:id="rId57" display="https://t.co/wDZeL7T6zW"/>
    <hyperlink ref="AL109" r:id="rId58" display="https://t.co/WpVfey0er2"/>
    <hyperlink ref="AL110" r:id="rId59" display="https://t.co/k781U4GosL"/>
    <hyperlink ref="AL111" r:id="rId60" display="https://t.co/GeP1lOXgH3"/>
    <hyperlink ref="AL113" r:id="rId61" display="https://t.co/FXJ58bGI0t"/>
    <hyperlink ref="AL114" r:id="rId62" display="https://t.co/D3PsdQ7Nx6"/>
    <hyperlink ref="AL115" r:id="rId63" display="https://t.co/cLn0jAxenN"/>
    <hyperlink ref="AL118" r:id="rId64" display="https://t.co/i6vfzcaGY7"/>
    <hyperlink ref="AL119" r:id="rId65" display="https://t.co/2H1kAFi0qz"/>
    <hyperlink ref="AL120" r:id="rId66" display="http://t.co/eQkWIOAI"/>
    <hyperlink ref="AL121" r:id="rId67" display="https://t.co/EC0QuiiBM2"/>
    <hyperlink ref="AL122" r:id="rId68" display="https://t.co/GkUCiqLMA9"/>
    <hyperlink ref="AL123" r:id="rId69" display="https://t.co/625KNlyynP"/>
    <hyperlink ref="AL124" r:id="rId70" display="https://t.co/8x3yzce6LS"/>
    <hyperlink ref="AL126" r:id="rId71" display="http://t.co/vltOHl2vKP"/>
    <hyperlink ref="AL127" r:id="rId72" display="https://t.co/S7CvQZwe5w"/>
    <hyperlink ref="AL129" r:id="rId73" display="https://t.co/hFWQAfnRBC"/>
    <hyperlink ref="AL130" r:id="rId74" display="https://t.co/z9WCZJqJyH"/>
    <hyperlink ref="AL131" r:id="rId75" display="https://t.co/z9WCZJIkqf"/>
    <hyperlink ref="AL132" r:id="rId76" display="https://t.co/o4W83q8Lbo"/>
    <hyperlink ref="AL134" r:id="rId77" display="https://t.co/TUqlw0VfLY"/>
    <hyperlink ref="AL135" r:id="rId78" display="https://t.co/EzNvtjoQvd"/>
    <hyperlink ref="AL136" r:id="rId79" display="https://t.co/Y4eKYyryGn"/>
    <hyperlink ref="AL137" r:id="rId80" display="https://t.co/40A9kHlo9r"/>
    <hyperlink ref="AL138" r:id="rId81" display="https://t.co/40A9kHCZy1"/>
    <hyperlink ref="AL142" r:id="rId82" display="https://t.co/CS7va7rrEj"/>
    <hyperlink ref="AL143" r:id="rId83" display="https://t.co/oHfymqBiSQ"/>
    <hyperlink ref="AL149" r:id="rId84" display="https://t.co/XKkY8lCSgD"/>
    <hyperlink ref="AL151" r:id="rId85" display="https://t.co/BtKfTKRCOR"/>
    <hyperlink ref="AL153" r:id="rId86" display="https://t.co/GpQErcEp3y"/>
    <hyperlink ref="AL154" r:id="rId87" display="http://t.co/AxACnDHq59"/>
    <hyperlink ref="AL155" r:id="rId88" display="http://t.co/Tgs12effy9"/>
    <hyperlink ref="AL157" r:id="rId89" display="https://t.co/SWuDQueO2w"/>
    <hyperlink ref="AL159" r:id="rId90" display="http://t.co/kteRld85sd"/>
    <hyperlink ref="AL162" r:id="rId91" display="https://t.co/9Mq76PW7Lg"/>
    <hyperlink ref="AL164" r:id="rId92" display="https://t.co/Tk7jCVUzyO"/>
    <hyperlink ref="AL165" r:id="rId93" display="https://t.co/84MgC4BMS5"/>
    <hyperlink ref="AL166" r:id="rId94" display="https://t.co/xjcmfHmbBN"/>
    <hyperlink ref="AL167" r:id="rId95" display="https://t.co/hp8f3nlDIX"/>
    <hyperlink ref="AL168" r:id="rId96" display="https://t.co/YaQv2LHGdl"/>
    <hyperlink ref="AL170" r:id="rId97" display="https://t.co/VSDEqV20EW"/>
    <hyperlink ref="AL171" r:id="rId98" display="https://t.co/HuSaOVwabb"/>
    <hyperlink ref="AL172" r:id="rId99" display="https://t.co/DNkAJOtEPl"/>
    <hyperlink ref="AL174" r:id="rId100" display="https://t.co/DkZfWRj9pb"/>
    <hyperlink ref="AL175" r:id="rId101" display="https://t.co/jFkt97au2p"/>
    <hyperlink ref="AL177" r:id="rId102" display="https://t.co/HIVoFXuUIV"/>
    <hyperlink ref="AL178" r:id="rId103" display="https://t.co/gu1pIKscie"/>
    <hyperlink ref="AL180" r:id="rId104" display="http://t.co/W2SFxIXkC4"/>
    <hyperlink ref="AL181" r:id="rId105" display="http://t.co/KFPpjtZ4cd"/>
    <hyperlink ref="AL182" r:id="rId106" display="http://t.co/mwaSar7U14"/>
    <hyperlink ref="AL183" r:id="rId107" display="http://t.co/HJ97wO0TrK"/>
    <hyperlink ref="AL184" r:id="rId108" display="http://t.co/oep6qFawDK"/>
    <hyperlink ref="AL186" r:id="rId109" display="https://t.co/zJfzzilnto"/>
    <hyperlink ref="AL187" r:id="rId110" display="http://t.co/5f0FmzLOMG"/>
    <hyperlink ref="AL188" r:id="rId111" display="https://t.co/DLurCQ5XDC"/>
    <hyperlink ref="AL189" r:id="rId112" display="https://t.co/jFdEg2xz0j"/>
    <hyperlink ref="AL191" r:id="rId113" display="https://t.co/BEBSnlQeVZ"/>
    <hyperlink ref="AL192" r:id="rId114" display="http://t.co/nGdHX881s3"/>
    <hyperlink ref="AO3" r:id="rId115" display="https://pbs.twimg.com/profile_banners/2256664812/1546922991"/>
    <hyperlink ref="AO4" r:id="rId116" display="https://pbs.twimg.com/profile_banners/36603061/1562393523"/>
    <hyperlink ref="AO6" r:id="rId117" display="https://pbs.twimg.com/profile_banners/54748362/1558663569"/>
    <hyperlink ref="AO7" r:id="rId118" display="https://pbs.twimg.com/profile_banners/743219125321752576/1549580723"/>
    <hyperlink ref="AO8" r:id="rId119" display="https://pbs.twimg.com/profile_banners/1143873358355935232/1561556061"/>
    <hyperlink ref="AO9" r:id="rId120" display="https://pbs.twimg.com/profile_banners/39689218/1561416793"/>
    <hyperlink ref="AO10" r:id="rId121" display="https://pbs.twimg.com/profile_banners/21948981/1489506419"/>
    <hyperlink ref="AO11" r:id="rId122" display="https://pbs.twimg.com/profile_banners/2387644962/1561990598"/>
    <hyperlink ref="AO12" r:id="rId123" display="https://pbs.twimg.com/profile_banners/20536157/1560894096"/>
    <hyperlink ref="AO13" r:id="rId124" display="https://pbs.twimg.com/profile_banners/783713289515794432/1555953053"/>
    <hyperlink ref="AO14" r:id="rId125" display="https://pbs.twimg.com/profile_banners/571202103/1552491973"/>
    <hyperlink ref="AO15" r:id="rId126" display="https://pbs.twimg.com/profile_banners/1123227507631820803/1557781451"/>
    <hyperlink ref="AO16" r:id="rId127" display="https://pbs.twimg.com/profile_banners/39619445/1459450084"/>
    <hyperlink ref="AO17" r:id="rId128" display="https://pbs.twimg.com/profile_banners/46985204/1485181625"/>
    <hyperlink ref="AO18" r:id="rId129" display="https://pbs.twimg.com/profile_banners/33838201/1525739769"/>
    <hyperlink ref="AO20" r:id="rId130" display="https://pbs.twimg.com/profile_banners/210067453/1556228831"/>
    <hyperlink ref="AO21" r:id="rId131" display="https://pbs.twimg.com/profile_banners/1107335072/1486424851"/>
    <hyperlink ref="AO23" r:id="rId132" display="https://pbs.twimg.com/profile_banners/75246346/1476440891"/>
    <hyperlink ref="AO24" r:id="rId133" display="https://pbs.twimg.com/profile_banners/1052584676265680896/1544818592"/>
    <hyperlink ref="AO25" r:id="rId134" display="https://pbs.twimg.com/profile_banners/4770835272/1560406288"/>
    <hyperlink ref="AO26" r:id="rId135" display="https://pbs.twimg.com/profile_banners/342906274/1496287259"/>
    <hyperlink ref="AO27" r:id="rId136" display="https://pbs.twimg.com/profile_banners/957273470269841410/1517566575"/>
    <hyperlink ref="AO28" r:id="rId137" display="https://pbs.twimg.com/profile_banners/1040317560078692352/1537042885"/>
    <hyperlink ref="AO29" r:id="rId138" display="https://pbs.twimg.com/profile_banners/772927277742960640/1473116261"/>
    <hyperlink ref="AO30" r:id="rId139" display="https://pbs.twimg.com/profile_banners/1142893471667249152/1561322315"/>
    <hyperlink ref="AO31" r:id="rId140" display="https://pbs.twimg.com/profile_banners/14692385/1498764124"/>
    <hyperlink ref="AO32" r:id="rId141" display="https://pbs.twimg.com/profile_banners/926382417631436801/1509798617"/>
    <hyperlink ref="AO33" r:id="rId142" display="https://pbs.twimg.com/profile_banners/759251/1508752874"/>
    <hyperlink ref="AO34" r:id="rId143" display="https://pbs.twimg.com/profile_banners/864156001485959173/1495490259"/>
    <hyperlink ref="AO35" r:id="rId144" display="https://pbs.twimg.com/profile_banners/887622042702491650/1515512217"/>
    <hyperlink ref="AO37" r:id="rId145" display="https://pbs.twimg.com/profile_banners/1071855164921995264/1544385429"/>
    <hyperlink ref="AO39" r:id="rId146" display="https://pbs.twimg.com/profile_banners/1087738696848281600/1551697479"/>
    <hyperlink ref="AO40" r:id="rId147" display="https://pbs.twimg.com/profile_banners/16381764/1533146611"/>
    <hyperlink ref="AO41" r:id="rId148" display="https://pbs.twimg.com/profile_banners/856628098539954178/1534178842"/>
    <hyperlink ref="AO42" r:id="rId149" display="https://pbs.twimg.com/profile_banners/10876852/1557914630"/>
    <hyperlink ref="AO43" r:id="rId150" display="https://pbs.twimg.com/profile_banners/272803076/1370619989"/>
    <hyperlink ref="AO44" r:id="rId151" display="https://pbs.twimg.com/profile_banners/3057797019/1454359290"/>
    <hyperlink ref="AO45" r:id="rId152" display="https://pbs.twimg.com/profile_banners/1101658602522066945/1551556731"/>
    <hyperlink ref="AO46" r:id="rId153" display="https://pbs.twimg.com/profile_banners/1051557686/1561570376"/>
    <hyperlink ref="AO47" r:id="rId154" display="https://pbs.twimg.com/profile_banners/1262428364/1562844395"/>
    <hyperlink ref="AO48" r:id="rId155" display="https://pbs.twimg.com/profile_banners/1108864079572205569/1554933471"/>
    <hyperlink ref="AO49" r:id="rId156" display="https://pbs.twimg.com/profile_banners/2843176505/1545186461"/>
    <hyperlink ref="AO50" r:id="rId157" display="https://pbs.twimg.com/profile_banners/1104526637477969920/1552176115"/>
    <hyperlink ref="AO51" r:id="rId158" display="https://pbs.twimg.com/profile_banners/725189192003805185/1553220601"/>
    <hyperlink ref="AO53" r:id="rId159" display="https://pbs.twimg.com/profile_banners/1015407042239062016/1556941187"/>
    <hyperlink ref="AO55" r:id="rId160" display="https://pbs.twimg.com/profile_banners/978719485166108673/1533163158"/>
    <hyperlink ref="AO56" r:id="rId161" display="https://pbs.twimg.com/profile_banners/816372586254893057/1558315577"/>
    <hyperlink ref="AO57" r:id="rId162" display="https://pbs.twimg.com/profile_banners/174110779/1541307141"/>
    <hyperlink ref="AO58" r:id="rId163" display="https://pbs.twimg.com/profile_banners/1011711509557374976/1530094920"/>
    <hyperlink ref="AO59" r:id="rId164" display="https://pbs.twimg.com/profile_banners/30109850/1560884585"/>
    <hyperlink ref="AO60" r:id="rId165" display="https://pbs.twimg.com/profile_banners/928359860164595712/1510891450"/>
    <hyperlink ref="AO61" r:id="rId166" display="https://pbs.twimg.com/profile_banners/890781997139939328/1561905981"/>
    <hyperlink ref="AO62" r:id="rId167" display="https://pbs.twimg.com/profile_banners/1709520746/1558732358"/>
    <hyperlink ref="AO63" r:id="rId168" display="https://pbs.twimg.com/profile_banners/886999759948574720/1560742921"/>
    <hyperlink ref="AO64" r:id="rId169" display="https://pbs.twimg.com/profile_banners/821235792559427584/1487235659"/>
    <hyperlink ref="AO65" r:id="rId170" display="https://pbs.twimg.com/profile_banners/231511012/1560295203"/>
    <hyperlink ref="AO66" r:id="rId171" display="https://pbs.twimg.com/profile_banners/1021214101186498560/1532464894"/>
    <hyperlink ref="AO67" r:id="rId172" display="https://pbs.twimg.com/profile_banners/1026153409269981185/1562257341"/>
    <hyperlink ref="AO68" r:id="rId173" display="https://pbs.twimg.com/profile_banners/856292536339410944/1555452564"/>
    <hyperlink ref="AO69" r:id="rId174" display="https://pbs.twimg.com/profile_banners/922840564109860864/1541683499"/>
    <hyperlink ref="AO70" r:id="rId175" display="https://pbs.twimg.com/profile_banners/418053657/1555223226"/>
    <hyperlink ref="AO71" r:id="rId176" display="https://pbs.twimg.com/profile_banners/984899428959047681/1554913576"/>
    <hyperlink ref="AO72" r:id="rId177" display="https://pbs.twimg.com/profile_banners/1075803653292867588/1546287336"/>
    <hyperlink ref="AO73" r:id="rId178" display="https://pbs.twimg.com/profile_banners/972681839956709376/1556689228"/>
    <hyperlink ref="AO74" r:id="rId179" display="https://pbs.twimg.com/profile_banners/746014474100932608/1559981217"/>
    <hyperlink ref="AO75" r:id="rId180" display="https://pbs.twimg.com/profile_banners/1045278300736753664/1560547985"/>
    <hyperlink ref="AO76" r:id="rId181" display="https://pbs.twimg.com/profile_banners/14193733/1523502355"/>
    <hyperlink ref="AO77" r:id="rId182" display="https://pbs.twimg.com/profile_banners/922327862694301696/1527139443"/>
    <hyperlink ref="AO78" r:id="rId183" display="https://pbs.twimg.com/profile_banners/901200408571523074/1541741591"/>
    <hyperlink ref="AO79" r:id="rId184" display="https://pbs.twimg.com/profile_banners/4120212917/1526318688"/>
    <hyperlink ref="AO80" r:id="rId185" display="https://pbs.twimg.com/profile_banners/4381287434/1494781011"/>
    <hyperlink ref="AO81" r:id="rId186" display="https://pbs.twimg.com/profile_banners/569602872/1474310818"/>
    <hyperlink ref="AO83" r:id="rId187" display="https://pbs.twimg.com/profile_banners/17754180/1446699307"/>
    <hyperlink ref="AO84" r:id="rId188" display="https://pbs.twimg.com/profile_banners/1085731820/1446718932"/>
    <hyperlink ref="AO85" r:id="rId189" display="https://pbs.twimg.com/profile_banners/31103923/1495084793"/>
    <hyperlink ref="AO86" r:id="rId190" display="https://pbs.twimg.com/profile_banners/3891144919/1449386166"/>
    <hyperlink ref="AO87" r:id="rId191" display="https://pbs.twimg.com/profile_banners/196096183/1554461691"/>
    <hyperlink ref="AO88" r:id="rId192" display="https://pbs.twimg.com/profile_banners/539925612/1559562713"/>
    <hyperlink ref="AO89" r:id="rId193" display="https://pbs.twimg.com/profile_banners/122183584/1562332844"/>
    <hyperlink ref="AO92" r:id="rId194" display="https://pbs.twimg.com/profile_banners/37960951/1480446385"/>
    <hyperlink ref="AO93" r:id="rId195" display="https://pbs.twimg.com/profile_banners/890403967821283329/1524152667"/>
    <hyperlink ref="AO94" r:id="rId196" display="https://pbs.twimg.com/profile_banners/323417384/1555646422"/>
    <hyperlink ref="AO95" r:id="rId197" display="https://pbs.twimg.com/profile_banners/551243636/1559751357"/>
    <hyperlink ref="AO96" r:id="rId198" display="https://pbs.twimg.com/profile_banners/3402719747/1538645818"/>
    <hyperlink ref="AO97" r:id="rId199" display="https://pbs.twimg.com/profile_banners/43339294/1528381064"/>
    <hyperlink ref="AO98" r:id="rId200" display="https://pbs.twimg.com/profile_banners/710611527380783104/1460839224"/>
    <hyperlink ref="AO99" r:id="rId201" display="https://pbs.twimg.com/profile_banners/630558314/1499742735"/>
    <hyperlink ref="AO100" r:id="rId202" display="https://pbs.twimg.com/profile_banners/2790806119/1410289113"/>
    <hyperlink ref="AO101" r:id="rId203" display="https://pbs.twimg.com/profile_banners/975405130110656512/1555426568"/>
    <hyperlink ref="AO102" r:id="rId204" display="https://pbs.twimg.com/profile_banners/189749686/1561632235"/>
    <hyperlink ref="AO103" r:id="rId205" display="https://pbs.twimg.com/profile_banners/1093090866/1476297888"/>
    <hyperlink ref="AO104" r:id="rId206" display="https://pbs.twimg.com/profile_banners/48881378/1544190075"/>
    <hyperlink ref="AO105" r:id="rId207" display="https://pbs.twimg.com/profile_banners/408803450/1485924989"/>
    <hyperlink ref="AO106" r:id="rId208" display="https://pbs.twimg.com/profile_banners/45055696/1550736647"/>
    <hyperlink ref="AO107" r:id="rId209" display="https://pbs.twimg.com/profile_banners/25073877/1560920145"/>
    <hyperlink ref="AO108" r:id="rId210" display="https://pbs.twimg.com/profile_banners/873367940984324096/1562404635"/>
    <hyperlink ref="AO109" r:id="rId211" display="https://pbs.twimg.com/profile_banners/51779155/1533597083"/>
    <hyperlink ref="AO110" r:id="rId212" display="https://pbs.twimg.com/profile_banners/787018422752194562/1562297296"/>
    <hyperlink ref="AO111" r:id="rId213" display="https://pbs.twimg.com/profile_banners/1400717330/1558109317"/>
    <hyperlink ref="AO112" r:id="rId214" display="https://pbs.twimg.com/profile_banners/20402945/1533568341"/>
    <hyperlink ref="AO113" r:id="rId215" display="https://pbs.twimg.com/profile_banners/66361342/1537463392"/>
    <hyperlink ref="AO115" r:id="rId216" display="https://pbs.twimg.com/profile_banners/3008757462/1508817544"/>
    <hyperlink ref="AO116" r:id="rId217" display="https://pbs.twimg.com/profile_banners/16754078/1560832006"/>
    <hyperlink ref="AO117" r:id="rId218" display="https://pbs.twimg.com/profile_banners/786288360922886145/1476305531"/>
    <hyperlink ref="AO118" r:id="rId219" display="https://pbs.twimg.com/profile_banners/16122379/1507768631"/>
    <hyperlink ref="AO119" r:id="rId220" display="https://pbs.twimg.com/profile_banners/722000317882052609/1509962817"/>
    <hyperlink ref="AO120" r:id="rId221" display="https://pbs.twimg.com/profile_banners/115415222/1470464195"/>
    <hyperlink ref="AO121" r:id="rId222" display="https://pbs.twimg.com/profile_banners/2590835076/1508483063"/>
    <hyperlink ref="AO122" r:id="rId223" display="https://pbs.twimg.com/profile_banners/561918266/1548319090"/>
    <hyperlink ref="AO123" r:id="rId224" display="https://pbs.twimg.com/profile_banners/215759889/1559854188"/>
    <hyperlink ref="AO124" r:id="rId225" display="https://pbs.twimg.com/profile_banners/1147115028153286656/1562572546"/>
    <hyperlink ref="AO125" r:id="rId226" display="https://pbs.twimg.com/profile_banners/1091404383131193349/1549050661"/>
    <hyperlink ref="AO126" r:id="rId227" display="https://pbs.twimg.com/profile_banners/3228741693/1520158749"/>
    <hyperlink ref="AO127" r:id="rId228" display="https://pbs.twimg.com/profile_banners/941045623352102913/1553554034"/>
    <hyperlink ref="AO128" r:id="rId229" display="https://pbs.twimg.com/profile_banners/111069310/1495591377"/>
    <hyperlink ref="AO129" r:id="rId230" display="https://pbs.twimg.com/profile_banners/1096224331905097728/1556757009"/>
    <hyperlink ref="AO130" r:id="rId231" display="https://pbs.twimg.com/profile_banners/50419839/1519672494"/>
    <hyperlink ref="AO131" r:id="rId232" display="https://pbs.twimg.com/profile_banners/2421326550/1560624006"/>
    <hyperlink ref="AO132" r:id="rId233" display="https://pbs.twimg.com/profile_banners/2643142552/1561272061"/>
    <hyperlink ref="AO134" r:id="rId234" display="https://pbs.twimg.com/profile_banners/1548002935/1546657167"/>
    <hyperlink ref="AO135" r:id="rId235" display="https://pbs.twimg.com/profile_banners/39866901/1509818795"/>
    <hyperlink ref="AO136" r:id="rId236" display="https://pbs.twimg.com/profile_banners/47776927/1478138529"/>
    <hyperlink ref="AO137" r:id="rId237" display="https://pbs.twimg.com/profile_banners/24235377/1428686597"/>
    <hyperlink ref="AO138" r:id="rId238" display="https://pbs.twimg.com/profile_banners/238227973/1561052557"/>
    <hyperlink ref="AO139" r:id="rId239" display="https://pbs.twimg.com/profile_banners/160458101/1536165952"/>
    <hyperlink ref="AO142" r:id="rId240" display="https://pbs.twimg.com/profile_banners/3376927462/1536282431"/>
    <hyperlink ref="AO143" r:id="rId241" display="https://pbs.twimg.com/profile_banners/722793491059769344/1503089629"/>
    <hyperlink ref="AO145" r:id="rId242" display="https://pbs.twimg.com/profile_banners/1144076569847091200/1561604413"/>
    <hyperlink ref="AO146" r:id="rId243" display="https://pbs.twimg.com/profile_banners/983410145412747264/1523299519"/>
    <hyperlink ref="AO147" r:id="rId244" display="https://pbs.twimg.com/profile_banners/830354966598582272/1514070709"/>
    <hyperlink ref="AO148" r:id="rId245" display="https://pbs.twimg.com/profile_banners/30063549/1430476590"/>
    <hyperlink ref="AO149" r:id="rId246" display="https://pbs.twimg.com/profile_banners/245378428/1541552806"/>
    <hyperlink ref="AO150" r:id="rId247" display="https://pbs.twimg.com/profile_banners/274777320/1556065341"/>
    <hyperlink ref="AO151" r:id="rId248" display="https://pbs.twimg.com/profile_banners/357606935/1549675771"/>
    <hyperlink ref="AO153" r:id="rId249" display="https://pbs.twimg.com/profile_banners/783792992/1534782985"/>
    <hyperlink ref="AO154" r:id="rId250" display="https://pbs.twimg.com/profile_banners/219643444/1404127213"/>
    <hyperlink ref="AO155" r:id="rId251" display="https://pbs.twimg.com/profile_banners/2231303587/1551166724"/>
    <hyperlink ref="AO156" r:id="rId252" display="https://pbs.twimg.com/profile_banners/237512740/1551896941"/>
    <hyperlink ref="AO157" r:id="rId253" display="https://pbs.twimg.com/profile_banners/767013646685708288/1515795319"/>
    <hyperlink ref="AO159" r:id="rId254" display="https://pbs.twimg.com/profile_banners/1441122968/1420675561"/>
    <hyperlink ref="AO160" r:id="rId255" display="https://pbs.twimg.com/profile_banners/7363352/1522668109"/>
    <hyperlink ref="AO161" r:id="rId256" display="https://pbs.twimg.com/profile_banners/354229519/1527278656"/>
    <hyperlink ref="AO162" r:id="rId257" display="https://pbs.twimg.com/profile_banners/4275595415/1535986017"/>
    <hyperlink ref="AO163" r:id="rId258" display="https://pbs.twimg.com/profile_banners/2277541399/1436230417"/>
    <hyperlink ref="AO164" r:id="rId259" display="https://pbs.twimg.com/profile_banners/2361688350/1435094350"/>
    <hyperlink ref="AO165" r:id="rId260" display="https://pbs.twimg.com/profile_banners/274196456/1519309005"/>
    <hyperlink ref="AO167" r:id="rId261" display="https://pbs.twimg.com/profile_banners/46452468/1560473659"/>
    <hyperlink ref="AO168" r:id="rId262" display="https://pbs.twimg.com/profile_banners/2827610178/1502986495"/>
    <hyperlink ref="AO169" r:id="rId263" display="https://pbs.twimg.com/profile_banners/2804931440/1472019114"/>
    <hyperlink ref="AO170" r:id="rId264" display="https://pbs.twimg.com/profile_banners/18531131/1521152969"/>
    <hyperlink ref="AO171" r:id="rId265" display="https://pbs.twimg.com/profile_banners/978268604532748288/1522072954"/>
    <hyperlink ref="AO172" r:id="rId266" display="https://pbs.twimg.com/profile_banners/3931392513/1528007188"/>
    <hyperlink ref="AO174" r:id="rId267" display="https://pbs.twimg.com/profile_banners/878247600096509952/1541810444"/>
    <hyperlink ref="AO175" r:id="rId268" display="https://pbs.twimg.com/profile_banners/1115059585029742594/1554686633"/>
    <hyperlink ref="AO176" r:id="rId269" display="https://pbs.twimg.com/profile_banners/1344951/1560881940"/>
    <hyperlink ref="AO177" r:id="rId270" display="https://pbs.twimg.com/profile_banners/1101453391086211072/1551442517"/>
    <hyperlink ref="AO178" r:id="rId271" display="https://pbs.twimg.com/profile_banners/1035857852978614272/1535961511"/>
    <hyperlink ref="AO180" r:id="rId272" display="https://pbs.twimg.com/profile_banners/275686563/1515605311"/>
    <hyperlink ref="AO182" r:id="rId273" display="https://pbs.twimg.com/profile_banners/17471979/1559160752"/>
    <hyperlink ref="AO183" r:id="rId274" display="https://pbs.twimg.com/profile_banners/31164769/1554372741"/>
    <hyperlink ref="AO184" r:id="rId275" display="https://pbs.twimg.com/profile_banners/76003810/1546356286"/>
    <hyperlink ref="AO186" r:id="rId276" display="https://pbs.twimg.com/profile_banners/13719342/1555687732"/>
    <hyperlink ref="AO187" r:id="rId277" display="https://pbs.twimg.com/profile_banners/2934941422/1497877475"/>
    <hyperlink ref="AO188" r:id="rId278" display="https://pbs.twimg.com/profile_banners/526378201/1527852194"/>
    <hyperlink ref="AO189" r:id="rId279" display="https://pbs.twimg.com/profile_banners/85626267/1562525660"/>
    <hyperlink ref="AO190" r:id="rId280" display="https://pbs.twimg.com/profile_banners/15308478/1559555421"/>
    <hyperlink ref="AO191" r:id="rId281" display="https://pbs.twimg.com/profile_banners/801446816109699072/1534328720"/>
    <hyperlink ref="AO192" r:id="rId282" display="https://pbs.twimg.com/profile_banners/2750826697/1502838510"/>
    <hyperlink ref="AU3" r:id="rId283" display="http://abs.twimg.com/images/themes/theme1/bg.png"/>
    <hyperlink ref="AU4" r:id="rId284" display="http://abs.twimg.com/images/themes/theme1/bg.png"/>
    <hyperlink ref="AU6" r:id="rId285" display="http://abs.twimg.com/images/themes/theme5/bg.gif"/>
    <hyperlink ref="AU9" r:id="rId286" display="http://abs.twimg.com/images/themes/theme1/bg.png"/>
    <hyperlink ref="AU10" r:id="rId287" display="http://abs.twimg.com/images/themes/theme1/bg.png"/>
    <hyperlink ref="AU11" r:id="rId288" display="http://abs.twimg.com/images/themes/theme1/bg.png"/>
    <hyperlink ref="AU12" r:id="rId289" display="http://abs.twimg.com/images/themes/theme1/bg.png"/>
    <hyperlink ref="AU14" r:id="rId290" display="http://abs.twimg.com/images/themes/theme14/bg.gif"/>
    <hyperlink ref="AU16" r:id="rId291" display="http://abs.twimg.com/images/themes/theme3/bg.gif"/>
    <hyperlink ref="AU17" r:id="rId292" display="http://abs.twimg.com/images/themes/theme1/bg.png"/>
    <hyperlink ref="AU18" r:id="rId293" display="http://abs.twimg.com/images/themes/theme1/bg.png"/>
    <hyperlink ref="AU19" r:id="rId294" display="http://abs.twimg.com/images/themes/theme1/bg.png"/>
    <hyperlink ref="AU20" r:id="rId295" display="http://abs.twimg.com/images/themes/theme1/bg.png"/>
    <hyperlink ref="AU21" r:id="rId296" display="http://abs.twimg.com/images/themes/theme1/bg.png"/>
    <hyperlink ref="AU22" r:id="rId297" display="http://abs.twimg.com/images/themes/theme10/bg.gif"/>
    <hyperlink ref="AU23" r:id="rId298" display="http://abs.twimg.com/images/themes/theme1/bg.png"/>
    <hyperlink ref="AU26" r:id="rId299" display="http://abs.twimg.com/images/themes/theme1/bg.png"/>
    <hyperlink ref="AU31" r:id="rId300" display="http://abs.twimg.com/images/themes/theme15/bg.png"/>
    <hyperlink ref="AU33" r:id="rId301" display="http://abs.twimg.com/images/themes/theme1/bg.png"/>
    <hyperlink ref="AU35" r:id="rId302" display="http://abs.twimg.com/images/themes/theme1/bg.png"/>
    <hyperlink ref="AU40" r:id="rId303" display="http://abs.twimg.com/images/themes/theme10/bg.gif"/>
    <hyperlink ref="AU41" r:id="rId304" display="http://abs.twimg.com/images/themes/theme1/bg.png"/>
    <hyperlink ref="AU42" r:id="rId305" display="http://abs.twimg.com/images/themes/theme1/bg.png"/>
    <hyperlink ref="AU43" r:id="rId306" display="http://abs.twimg.com/images/themes/theme1/bg.png"/>
    <hyperlink ref="AU44" r:id="rId307" display="http://abs.twimg.com/images/themes/theme1/bg.png"/>
    <hyperlink ref="AU46" r:id="rId308" display="http://abs.twimg.com/images/themes/theme1/bg.png"/>
    <hyperlink ref="AU47" r:id="rId309" display="http://abs.twimg.com/images/themes/theme12/bg.gif"/>
    <hyperlink ref="AU49" r:id="rId310" display="http://abs.twimg.com/images/themes/theme1/bg.png"/>
    <hyperlink ref="AU52" r:id="rId311" display="http://abs.twimg.com/images/themes/theme1/bg.png"/>
    <hyperlink ref="AU53" r:id="rId312" display="http://abs.twimg.com/images/themes/theme1/bg.png"/>
    <hyperlink ref="AU57" r:id="rId313" display="http://abs.twimg.com/images/themes/theme1/bg.png"/>
    <hyperlink ref="AU59" r:id="rId314" display="http://abs.twimg.com/images/themes/theme1/bg.png"/>
    <hyperlink ref="AU62" r:id="rId315" display="http://abs.twimg.com/images/themes/theme1/bg.png"/>
    <hyperlink ref="AU63" r:id="rId316" display="http://abs.twimg.com/images/themes/theme1/bg.png"/>
    <hyperlink ref="AU65" r:id="rId317" display="http://abs.twimg.com/images/themes/theme1/bg.png"/>
    <hyperlink ref="AU69" r:id="rId318" display="http://abs.twimg.com/images/themes/theme1/bg.png"/>
    <hyperlink ref="AU70" r:id="rId319" display="http://abs.twimg.com/images/themes/theme9/bg.gif"/>
    <hyperlink ref="AU73" r:id="rId320" display="http://abs.twimg.com/images/themes/theme1/bg.png"/>
    <hyperlink ref="AU76" r:id="rId321" display="http://abs.twimg.com/images/themes/theme1/bg.png"/>
    <hyperlink ref="AU79" r:id="rId322" display="http://abs.twimg.com/images/themes/theme1/bg.png"/>
    <hyperlink ref="AU80" r:id="rId323" display="http://abs.twimg.com/images/themes/theme1/bg.png"/>
    <hyperlink ref="AU81" r:id="rId324" display="http://abs.twimg.com/images/themes/theme1/bg.png"/>
    <hyperlink ref="AU82" r:id="rId325" display="http://abs.twimg.com/images/themes/theme1/bg.png"/>
    <hyperlink ref="AU83" r:id="rId326" display="http://abs.twimg.com/images/themes/theme5/bg.gif"/>
    <hyperlink ref="AU84" r:id="rId327" display="http://abs.twimg.com/images/themes/theme1/bg.png"/>
    <hyperlink ref="AU85" r:id="rId328" display="http://abs.twimg.com/images/themes/theme4/bg.gif"/>
    <hyperlink ref="AU86" r:id="rId329" display="http://abs.twimg.com/images/themes/theme17/bg.gif"/>
    <hyperlink ref="AU87" r:id="rId330" display="http://abs.twimg.com/images/themes/theme1/bg.png"/>
    <hyperlink ref="AU88" r:id="rId331" display="http://abs.twimg.com/images/themes/theme15/bg.png"/>
    <hyperlink ref="AU89" r:id="rId332" display="http://abs.twimg.com/images/themes/theme17/bg.gif"/>
    <hyperlink ref="AU91" r:id="rId333" display="http://abs.twimg.com/images/themes/theme2/bg.gif"/>
    <hyperlink ref="AU92" r:id="rId334" display="http://abs.twimg.com/images/themes/theme4/bg.gif"/>
    <hyperlink ref="AU94" r:id="rId335" display="http://abs.twimg.com/images/themes/theme1/bg.png"/>
    <hyperlink ref="AU95" r:id="rId336" display="http://abs.twimg.com/images/themes/theme1/bg.png"/>
    <hyperlink ref="AU96" r:id="rId337" display="http://abs.twimg.com/images/themes/theme1/bg.png"/>
    <hyperlink ref="AU97" r:id="rId338" display="http://abs.twimg.com/images/themes/theme1/bg.png"/>
    <hyperlink ref="AU99" r:id="rId339" display="http://abs.twimg.com/images/themes/theme1/bg.png"/>
    <hyperlink ref="AU100" r:id="rId340" display="http://abs.twimg.com/images/themes/theme1/bg.png"/>
    <hyperlink ref="AU101" r:id="rId341" display="http://abs.twimg.com/images/themes/theme1/bg.png"/>
    <hyperlink ref="AU102" r:id="rId342" display="http://abs.twimg.com/images/themes/theme1/bg.png"/>
    <hyperlink ref="AU103" r:id="rId343" display="http://abs.twimg.com/images/themes/theme1/bg.png"/>
    <hyperlink ref="AU104" r:id="rId344" display="http://abs.twimg.com/images/themes/theme1/bg.png"/>
    <hyperlink ref="AU105" r:id="rId345" display="http://abs.twimg.com/images/themes/theme19/bg.gif"/>
    <hyperlink ref="AU106" r:id="rId346" display="http://abs.twimg.com/images/themes/theme1/bg.png"/>
    <hyperlink ref="AU107" r:id="rId347" display="http://abs.twimg.com/images/themes/theme1/bg.png"/>
    <hyperlink ref="AU109" r:id="rId348" display="http://abs.twimg.com/images/themes/theme1/bg.png"/>
    <hyperlink ref="AU111" r:id="rId349" display="http://abs.twimg.com/images/themes/theme1/bg.png"/>
    <hyperlink ref="AU112" r:id="rId350" display="http://abs.twimg.com/images/themes/theme1/bg.png"/>
    <hyperlink ref="AU113" r:id="rId351" display="http://abs.twimg.com/images/themes/theme9/bg.gif"/>
    <hyperlink ref="AU114" r:id="rId352" display="http://abs.twimg.com/images/themes/theme1/bg.png"/>
    <hyperlink ref="AU115" r:id="rId353" display="http://abs.twimg.com/images/themes/theme1/bg.png"/>
    <hyperlink ref="AU116" r:id="rId354" display="http://abs.twimg.com/images/themes/theme1/bg.png"/>
    <hyperlink ref="AU118" r:id="rId355" display="http://abs.twimg.com/images/themes/theme1/bg.png"/>
    <hyperlink ref="AU119" r:id="rId356" display="http://abs.twimg.com/images/themes/theme1/bg.png"/>
    <hyperlink ref="AU120" r:id="rId357" display="http://abs.twimg.com/images/themes/theme1/bg.png"/>
    <hyperlink ref="AU121" r:id="rId358" display="http://abs.twimg.com/images/themes/theme1/bg.png"/>
    <hyperlink ref="AU122" r:id="rId359" display="http://abs.twimg.com/images/themes/theme13/bg.gif"/>
    <hyperlink ref="AU123" r:id="rId360" display="http://abs.twimg.com/images/themes/theme13/bg.gif"/>
    <hyperlink ref="AU125" r:id="rId361" display="http://abs.twimg.com/images/themes/theme1/bg.png"/>
    <hyperlink ref="AU126" r:id="rId362" display="http://abs.twimg.com/images/themes/theme1/bg.png"/>
    <hyperlink ref="AU127" r:id="rId363" display="http://abs.twimg.com/images/themes/theme1/bg.png"/>
    <hyperlink ref="AU128" r:id="rId364" display="http://abs.twimg.com/images/themes/theme9/bg.gif"/>
    <hyperlink ref="AU129" r:id="rId365" display="http://abs.twimg.com/images/themes/theme1/bg.png"/>
    <hyperlink ref="AU130" r:id="rId366" display="http://abs.twimg.com/images/themes/theme1/bg.png"/>
    <hyperlink ref="AU131" r:id="rId367" display="http://abs.twimg.com/images/themes/theme1/bg.png"/>
    <hyperlink ref="AU132" r:id="rId368" display="http://abs.twimg.com/images/themes/theme1/bg.png"/>
    <hyperlink ref="AU133" r:id="rId369" display="http://abs.twimg.com/images/themes/theme1/bg.png"/>
    <hyperlink ref="AU134" r:id="rId370" display="http://abs.twimg.com/images/themes/theme1/bg.png"/>
    <hyperlink ref="AU135" r:id="rId371" display="http://abs.twimg.com/images/themes/theme11/bg.gif"/>
    <hyperlink ref="AU136" r:id="rId372" display="http://abs.twimg.com/images/themes/theme1/bg.png"/>
    <hyperlink ref="AU137" r:id="rId373" display="http://abs.twimg.com/images/themes/theme1/bg.png"/>
    <hyperlink ref="AU138" r:id="rId374" display="http://abs.twimg.com/images/themes/theme1/bg.png"/>
    <hyperlink ref="AU139" r:id="rId375" display="http://abs.twimg.com/images/themes/theme5/bg.gif"/>
    <hyperlink ref="AU140" r:id="rId376" display="http://abs.twimg.com/images/themes/theme1/bg.png"/>
    <hyperlink ref="AU141" r:id="rId377" display="http://abs.twimg.com/images/themes/theme1/bg.png"/>
    <hyperlink ref="AU142" r:id="rId378" display="http://abs.twimg.com/images/themes/theme1/bg.png"/>
    <hyperlink ref="AU143" r:id="rId379" display="http://abs.twimg.com/images/themes/theme1/bg.png"/>
    <hyperlink ref="AU144" r:id="rId380" display="http://abs.twimg.com/images/themes/theme1/bg.png"/>
    <hyperlink ref="AU148" r:id="rId381" display="http://abs.twimg.com/images/themes/theme10/bg.gif"/>
    <hyperlink ref="AU149" r:id="rId382" display="http://abs.twimg.com/images/themes/theme1/bg.png"/>
    <hyperlink ref="AU150" r:id="rId383" display="http://abs.twimg.com/images/themes/theme15/bg.png"/>
    <hyperlink ref="AU151" r:id="rId384" display="http://abs.twimg.com/images/themes/theme1/bg.png"/>
    <hyperlink ref="AU152" r:id="rId385" display="http://abs.twimg.com/images/themes/theme1/bg.png"/>
    <hyperlink ref="AU153" r:id="rId386" display="http://abs.twimg.com/images/themes/theme1/bg.png"/>
    <hyperlink ref="AU154" r:id="rId387" display="http://abs.twimg.com/images/themes/theme15/bg.png"/>
    <hyperlink ref="AU155" r:id="rId388" display="http://abs.twimg.com/images/themes/theme1/bg.png"/>
    <hyperlink ref="AU156" r:id="rId389" display="http://abs.twimg.com/images/themes/theme4/bg.gif"/>
    <hyperlink ref="AU157" r:id="rId390" display="http://abs.twimg.com/images/themes/theme1/bg.png"/>
    <hyperlink ref="AU158" r:id="rId391" display="http://abs.twimg.com/images/themes/theme1/bg.png"/>
    <hyperlink ref="AU159" r:id="rId392" display="http://abs.twimg.com/images/themes/theme1/bg.png"/>
    <hyperlink ref="AU160" r:id="rId393" display="http://abs.twimg.com/images/themes/theme9/bg.gif"/>
    <hyperlink ref="AU161" r:id="rId394" display="http://abs.twimg.com/images/themes/theme4/bg.gif"/>
    <hyperlink ref="AU162" r:id="rId395" display="http://abs.twimg.com/images/themes/theme1/bg.png"/>
    <hyperlink ref="AU163" r:id="rId396" display="http://abs.twimg.com/images/themes/theme1/bg.png"/>
    <hyperlink ref="AU164" r:id="rId397" display="http://abs.twimg.com/images/themes/theme1/bg.png"/>
    <hyperlink ref="AU165" r:id="rId398" display="http://abs.twimg.com/images/themes/theme1/bg.png"/>
    <hyperlink ref="AU166" r:id="rId399" display="http://abs.twimg.com/images/themes/theme4/bg.gif"/>
    <hyperlink ref="AU167" r:id="rId400" display="http://abs.twimg.com/images/themes/theme5/bg.gif"/>
    <hyperlink ref="AU168" r:id="rId401" display="http://abs.twimg.com/images/themes/theme1/bg.png"/>
    <hyperlink ref="AU169" r:id="rId402" display="http://abs.twimg.com/images/themes/theme1/bg.png"/>
    <hyperlink ref="AU170" r:id="rId403" display="http://abs.twimg.com/images/themes/theme3/bg.gif"/>
    <hyperlink ref="AU172" r:id="rId404" display="http://abs.twimg.com/images/themes/theme1/bg.png"/>
    <hyperlink ref="AU174" r:id="rId405" display="http://abs.twimg.com/images/themes/theme1/bg.png"/>
    <hyperlink ref="AU176" r:id="rId406" display="http://abs.twimg.com/images/themes/theme1/bg.png"/>
    <hyperlink ref="AU179" r:id="rId407" display="http://abs.twimg.com/images/themes/theme1/bg.png"/>
    <hyperlink ref="AU180" r:id="rId408" display="http://abs.twimg.com/images/themes/theme1/bg.png"/>
    <hyperlink ref="AU181" r:id="rId409" display="http://abs.twimg.com/images/themes/theme1/bg.png"/>
    <hyperlink ref="AU182" r:id="rId410" display="http://abs.twimg.com/images/themes/theme1/bg.png"/>
    <hyperlink ref="AU183" r:id="rId411" display="http://abs.twimg.com/images/themes/theme1/bg.png"/>
    <hyperlink ref="AU184" r:id="rId412" display="http://abs.twimg.com/images/themes/theme1/bg.png"/>
    <hyperlink ref="AU185" r:id="rId413" display="http://abs.twimg.com/images/themes/theme1/bg.png"/>
    <hyperlink ref="AU186" r:id="rId414" display="http://abs.twimg.com/images/themes/theme1/bg.png"/>
    <hyperlink ref="AU187" r:id="rId415" display="http://abs.twimg.com/images/themes/theme14/bg.gif"/>
    <hyperlink ref="AU188" r:id="rId416" display="http://abs.twimg.com/images/themes/theme1/bg.png"/>
    <hyperlink ref="AU189" r:id="rId417" display="http://abs.twimg.com/images/themes/theme1/bg.png"/>
    <hyperlink ref="AU190" r:id="rId418" display="http://abs.twimg.com/images/themes/theme1/bg.png"/>
    <hyperlink ref="AU191" r:id="rId419" display="http://abs.twimg.com/images/themes/theme1/bg.png"/>
    <hyperlink ref="AU192" r:id="rId420" display="http://abs.twimg.com/images/themes/theme1/bg.png"/>
    <hyperlink ref="F3" r:id="rId421" display="http://pbs.twimg.com/profile_images/1082501359629287424/wxvBLPtH_normal.jpg"/>
    <hyperlink ref="F4" r:id="rId422" display="http://pbs.twimg.com/profile_images/1147387852537208833/B2poh8s8_normal.png"/>
    <hyperlink ref="F5" r:id="rId423" display="http://abs.twimg.com/sticky/default_profile_images/default_profile_normal.png"/>
    <hyperlink ref="F6" r:id="rId424" display="http://pbs.twimg.com/profile_images/986418119529738241/Rz8LZAPm_normal.jpg"/>
    <hyperlink ref="F7" r:id="rId425" display="http://pbs.twimg.com/profile_images/1093646837758578689/xUTKMBk2_normal.jpg"/>
    <hyperlink ref="F8" r:id="rId426" display="http://pbs.twimg.com/profile_images/1143873592129675266/0MfEtRWN_normal.jpg"/>
    <hyperlink ref="F9" r:id="rId427" display="http://pbs.twimg.com/profile_images/1060985741201694720/k9svlZBG_normal.jpg"/>
    <hyperlink ref="F10" r:id="rId428" display="http://pbs.twimg.com/profile_images/1135173545355632640/hywf_IPN_normal.png"/>
    <hyperlink ref="F11" r:id="rId429" display="http://pbs.twimg.com/profile_images/1145697671828692992/kQwBHOl1_normal.png"/>
    <hyperlink ref="F12" r:id="rId430" display="http://pbs.twimg.com/profile_images/1057899591708753921/PSpUS-Hp_normal.jpg"/>
    <hyperlink ref="F13" r:id="rId431" display="http://pbs.twimg.com/profile_images/1139970432436752384/Pe0HvjBV_normal.jpg"/>
    <hyperlink ref="F14" r:id="rId432" display="http://pbs.twimg.com/profile_images/900033008685666305/c6Q38U35_normal.png"/>
    <hyperlink ref="F15" r:id="rId433" display="http://pbs.twimg.com/profile_images/1128046612008329218/OUpiu5hh_normal.png"/>
    <hyperlink ref="F16" r:id="rId434" display="http://pbs.twimg.com/profile_images/1072899034606723073/RfRvNlUy_normal.jpg"/>
    <hyperlink ref="F17" r:id="rId435" display="http://pbs.twimg.com/profile_images/479285078934040576/HpVirH6r_normal.jpeg"/>
    <hyperlink ref="F18" r:id="rId436" display="http://pbs.twimg.com/profile_images/993649592422907904/yD7LkqU2_normal.jpg"/>
    <hyperlink ref="F19" r:id="rId437" display="http://pbs.twimg.com/profile_images/752429386184306688/JJCVGyYv_normal.jpg"/>
    <hyperlink ref="F20" r:id="rId438" display="http://pbs.twimg.com/profile_images/1121531116085751808/JMJmjDdW_normal.jpg"/>
    <hyperlink ref="F21" r:id="rId439" display="http://pbs.twimg.com/profile_images/1098107131679641600/O8cov6pb_normal.png"/>
    <hyperlink ref="F22" r:id="rId440" display="http://pbs.twimg.com/profile_images/1149715874175000577/Al17cVfx_normal.jpg"/>
    <hyperlink ref="F23" r:id="rId441" display="http://pbs.twimg.com/profile_images/979311951456055296/nN4E7f5K_normal.jpg"/>
    <hyperlink ref="F24" r:id="rId442" display="http://pbs.twimg.com/profile_images/1073673035972923392/nbeZhx2L_normal.jpg"/>
    <hyperlink ref="F25" r:id="rId443" display="http://pbs.twimg.com/profile_images/688526173937115137/ydfeBsgk_normal.png"/>
    <hyperlink ref="F26" r:id="rId444" display="http://pbs.twimg.com/profile_images/1136302589316780032/4oI0iYnW_normal.png"/>
    <hyperlink ref="F27" r:id="rId445" display="http://pbs.twimg.com/profile_images/959369369884164096/acJzKGJc_normal.jpg"/>
    <hyperlink ref="F28" r:id="rId446" display="http://pbs.twimg.com/profile_images/1041029715363069952/ekF0BCup_normal.jpg"/>
    <hyperlink ref="F29" r:id="rId447" display="http://pbs.twimg.com/profile_images/772931207105359873/Oz-qDBxE_normal.jpg"/>
    <hyperlink ref="F30" r:id="rId448" display="http://pbs.twimg.com/profile_images/1142897501860704257/b0NvOzk-_normal.jpg"/>
    <hyperlink ref="F31" r:id="rId449" display="http://pbs.twimg.com/profile_images/880506581640773632/eNTAl2D__normal.jpg"/>
    <hyperlink ref="F32" r:id="rId450" display="http://pbs.twimg.com/profile_images/926788944297103361/o9tVzxqK_normal.jpg"/>
    <hyperlink ref="F33" r:id="rId451" display="http://pbs.twimg.com/profile_images/508960761826131968/LnvhR8ED_normal.png"/>
    <hyperlink ref="F34" r:id="rId452" display="http://pbs.twimg.com/profile_images/866588686749773824/TUXgZPt5_normal.jpg"/>
    <hyperlink ref="F35" r:id="rId453" display="http://pbs.twimg.com/profile_images/1040227290691653633/Z1g-upCw_normal.jpg"/>
    <hyperlink ref="F36" r:id="rId454" display="http://abs.twimg.com/sticky/default_profile_images/default_profile_normal.png"/>
    <hyperlink ref="F37" r:id="rId455" display="http://pbs.twimg.com/profile_images/1071857523517521920/x9q7d9iA_normal.jpg"/>
    <hyperlink ref="F38" r:id="rId456" display="http://abs.twimg.com/sticky/default_profile_images/default_profile_normal.png"/>
    <hyperlink ref="F39" r:id="rId457" display="http://pbs.twimg.com/profile_images/1094975305356398593/P--bKfyo_normal.jpg"/>
    <hyperlink ref="F40" r:id="rId458" display="http://pbs.twimg.com/profile_images/1024715710776463361/ZJ5fPQHi_normal.jpg"/>
    <hyperlink ref="F41" r:id="rId459" display="http://pbs.twimg.com/profile_images/1029045109579497474/UhsEpFpX_normal.jpg"/>
    <hyperlink ref="F42" r:id="rId460" display="http://pbs.twimg.com/profile_images/1013677783300665344/RqhvBSM3_normal.jpg"/>
    <hyperlink ref="F43" r:id="rId461" display="http://pbs.twimg.com/profile_images/814461106638950400/XMAXPklH_normal.jpg"/>
    <hyperlink ref="F44" r:id="rId462" display="http://pbs.twimg.com/profile_images/1139910211983093760/1PWHNJxP_normal.png"/>
    <hyperlink ref="F45" r:id="rId463" display="http://pbs.twimg.com/profile_images/1125220226688114689/hquiHgwr_normal.jpg"/>
    <hyperlink ref="F46" r:id="rId464" display="http://pbs.twimg.com/profile_images/1148945970576744448/deZUheNd_normal.jpg"/>
    <hyperlink ref="F47" r:id="rId465" display="http://pbs.twimg.com/profile_images/1122062925114404865/dynoi0jl_normal.jpg"/>
    <hyperlink ref="F48" r:id="rId466" display="http://pbs.twimg.com/profile_images/1128473347900301312/1xpxO68D_normal.jpg"/>
    <hyperlink ref="F49" r:id="rId467" display="http://pbs.twimg.com/profile_images/1102918674271358976/fLV7xAYD_normal.jpg"/>
    <hyperlink ref="F50" r:id="rId468" display="http://pbs.twimg.com/profile_images/1104532320676012032/CnxC3-A1_normal.png"/>
    <hyperlink ref="F51" r:id="rId469" display="http://pbs.twimg.com/profile_images/1102268137737576448/j_ehAmkM_normal.jpg"/>
    <hyperlink ref="F52" r:id="rId470" display="http://pbs.twimg.com/profile_images/874852138408660993/m63pgUHI_normal.jpg"/>
    <hyperlink ref="F53" r:id="rId471" display="http://pbs.twimg.com/profile_images/1124519014468870144/LwpJyYcB_normal.png"/>
    <hyperlink ref="F54" r:id="rId472" display="http://pbs.twimg.com/profile_images/1108090082219737088/jfTqPRi-_normal.png"/>
    <hyperlink ref="F55" r:id="rId473" display="http://abs.twimg.com/sticky/default_profile_images/default_profile_normal.png"/>
    <hyperlink ref="F56" r:id="rId474" display="http://pbs.twimg.com/profile_images/958117993413783554/znQvD4cS_normal.jpg"/>
    <hyperlink ref="F57" r:id="rId475" display="http://pbs.twimg.com/profile_images/1075249738528817154/P30ZyPZa_normal.jpg"/>
    <hyperlink ref="F58" r:id="rId476" display="http://pbs.twimg.com/profile_images/1011911341819359232/h3U6W1Dh_normal.jpg"/>
    <hyperlink ref="F59" r:id="rId477" display="http://pbs.twimg.com/profile_images/1147060810369372161/0Cido6wb_normal.jpg"/>
    <hyperlink ref="F60" r:id="rId478" display="http://pbs.twimg.com/profile_images/928364102258429952/mWgQ-Kgl_normal.jpg"/>
    <hyperlink ref="F61" r:id="rId479" display="http://pbs.twimg.com/profile_images/1129209256513855488/2R2Oh0gB_normal.jpg"/>
    <hyperlink ref="F62" r:id="rId480" display="http://pbs.twimg.com/profile_images/1117397300991733766/b4bnQQPM_normal.jpg"/>
    <hyperlink ref="F63" r:id="rId481" display="http://pbs.twimg.com/profile_images/1140464582814834688/XDoUqqYV_normal.jpg"/>
    <hyperlink ref="F64" r:id="rId482" display="http://pbs.twimg.com/profile_images/965823125341556736/9-DKUP2S_normal.jpg"/>
    <hyperlink ref="F65" r:id="rId483" display="http://pbs.twimg.com/profile_images/873196775590559748/3jZ20C1w_normal.jpg"/>
    <hyperlink ref="F66" r:id="rId484" display="http://pbs.twimg.com/profile_images/1142535203396694016/UZ-kDeNv_normal.jpg"/>
    <hyperlink ref="F67" r:id="rId485" display="http://pbs.twimg.com/profile_images/1138649271270608898/wgnmasrG_normal.jpg"/>
    <hyperlink ref="F68" r:id="rId486" display="http://pbs.twimg.com/profile_images/1062428640707674113/lKB7f7sY_normal.jpg"/>
    <hyperlink ref="F69" r:id="rId487" display="http://pbs.twimg.com/profile_images/1060523575365550085/CA7Lgint_normal.jpg"/>
    <hyperlink ref="F70" r:id="rId488" display="http://pbs.twimg.com/profile_images/1108254428262555648/Wd2xIH-Z_normal.jpg"/>
    <hyperlink ref="F71" r:id="rId489" display="http://pbs.twimg.com/profile_images/1139745027964489728/yLQcumOk_normal.jpg"/>
    <hyperlink ref="F72" r:id="rId490" display="http://pbs.twimg.com/profile_images/1147165987235667975/emNlB2I4_normal.jpg"/>
    <hyperlink ref="F73" r:id="rId491" display="http://pbs.twimg.com/profile_images/1148807838774394880/e_DXhW66_normal.jpg"/>
    <hyperlink ref="F74" r:id="rId492" display="http://pbs.twimg.com/profile_images/1129058158616358914/3Xs85gxc_normal.jpg"/>
    <hyperlink ref="F75" r:id="rId493" display="http://pbs.twimg.com/profile_images/1115647447030804480/3yPKDKIp_normal.jpg"/>
    <hyperlink ref="F76" r:id="rId494" display="http://pbs.twimg.com/profile_images/984266326406520832/CNA4evV8_normal.jpg"/>
    <hyperlink ref="F77" r:id="rId495" display="http://pbs.twimg.com/profile_images/999520504728846336/wlafG8rc_normal.jpg"/>
    <hyperlink ref="F78" r:id="rId496" display="http://pbs.twimg.com/profile_images/1013930917570666496/1zaNLilx_normal.jpg"/>
    <hyperlink ref="F79" r:id="rId497" display="http://pbs.twimg.com/profile_images/990657482203713536/MZ-D-16Y_normal.jpg"/>
    <hyperlink ref="F80" r:id="rId498" display="http://pbs.twimg.com/profile_images/1099123219091636224/5-CjOHgr_normal.jpg"/>
    <hyperlink ref="F81" r:id="rId499" display="http://pbs.twimg.com/profile_images/901799627799674880/tS101DHS_normal.jpg"/>
    <hyperlink ref="F82" r:id="rId500" display="http://pbs.twimg.com/profile_images/1109998520/Fred_Twitter_normal.jpg"/>
    <hyperlink ref="F83" r:id="rId501" display="http://pbs.twimg.com/profile_images/626127448514494464/JAnon_Rk_normal.jpg"/>
    <hyperlink ref="F84" r:id="rId502" display="http://pbs.twimg.com/profile_images/694018961407541248/fTtl85gx_normal.jpg"/>
    <hyperlink ref="F85" r:id="rId503" display="http://pbs.twimg.com/profile_images/1047094337887244288/mfNzVLQ4_normal.jpg"/>
    <hyperlink ref="F86" r:id="rId504" display="http://pbs.twimg.com/profile_images/921688782239174656/88hKpPbD_normal.jpg"/>
    <hyperlink ref="F87" r:id="rId505" display="http://pbs.twimg.com/profile_images/1111233129489092608/2I5Qf3Sk_normal.png"/>
    <hyperlink ref="F88" r:id="rId506" display="http://pbs.twimg.com/profile_images/1131532028854382592/jnHf4dCU_normal.png"/>
    <hyperlink ref="F89" r:id="rId507" display="http://pbs.twimg.com/profile_images/1147133291595804673/DElvi92l_normal.png"/>
    <hyperlink ref="F90" r:id="rId508" display="http://pbs.twimg.com/profile_images/830927771484430336/Lb1GBxc3_normal.jpg"/>
    <hyperlink ref="F91" r:id="rId509" display="http://pbs.twimg.com/profile_images/1083939428488359936/ydvW3V-n_normal.jpg"/>
    <hyperlink ref="F92" r:id="rId510" display="http://pbs.twimg.com/profile_images/803676135469056000/JIfLGsbo_normal.jpg"/>
    <hyperlink ref="F93" r:id="rId511" display="http://pbs.twimg.com/profile_images/977035097063940096/JAmMu7B9_normal.jpg"/>
    <hyperlink ref="F94" r:id="rId512" display="http://pbs.twimg.com/profile_images/1095400747716435969/S1Qc55yJ_normal.jpg"/>
    <hyperlink ref="F95" r:id="rId513" display="http://pbs.twimg.com/profile_images/1121142210127368194/zlkIZ6nR_normal.jpg"/>
    <hyperlink ref="F96" r:id="rId514" display="http://pbs.twimg.com/profile_images/1092766398454161408/Vv12Bzui_normal.jpg"/>
    <hyperlink ref="F97" r:id="rId515" display="http://pbs.twimg.com/profile_images/1004729012571332608/0e8Lc6jl_normal.jpg"/>
    <hyperlink ref="F98" r:id="rId516" display="http://pbs.twimg.com/profile_images/713369175301820417/UnQKODFd_normal.jpg"/>
    <hyperlink ref="F99" r:id="rId517" display="http://pbs.twimg.com/profile_images/884606234393018369/F6esxVge_normal.jpg"/>
    <hyperlink ref="F100" r:id="rId518" display="http://pbs.twimg.com/profile_images/1149579112236761088/qSEi2til_normal.jpg"/>
    <hyperlink ref="F101" r:id="rId519" display="http://pbs.twimg.com/profile_images/1003126507613585411/BTixbXOf_normal.jpg"/>
    <hyperlink ref="F102" r:id="rId520" display="http://pbs.twimg.com/profile_images/1144061454074744832/oHD0v9G5_normal.jpg"/>
    <hyperlink ref="F103" r:id="rId521" display="http://pbs.twimg.com/profile_images/819629543027834886/ax_Bugws_normal.jpg"/>
    <hyperlink ref="F104" r:id="rId522" display="http://pbs.twimg.com/profile_images/1071580784555909120/_wnekqmC_normal.jpg"/>
    <hyperlink ref="F105" r:id="rId523" display="http://pbs.twimg.com/profile_images/1107799341564080131/8E9biIpz_normal.jpg"/>
    <hyperlink ref="F106" r:id="rId524" display="http://pbs.twimg.com/profile_images/861270323680997376/uAnM86ui_normal.jpg"/>
    <hyperlink ref="F107" r:id="rId525" display="http://pbs.twimg.com/profile_images/874276197357596672/kUuht00m_normal.jpg"/>
    <hyperlink ref="F108" r:id="rId526" display="http://pbs.twimg.com/profile_images/1146696964345479168/5mpXQw8l_normal.jpg"/>
    <hyperlink ref="F109" r:id="rId527" display="http://pbs.twimg.com/profile_images/1114589442189217794/UbAlZFkq_normal.jpg"/>
    <hyperlink ref="F110" r:id="rId528" display="http://pbs.twimg.com/profile_images/1130636739716894721/tUoaMs2G_normal.jpg"/>
    <hyperlink ref="F111" r:id="rId529" display="http://pbs.twimg.com/profile_images/1106290947225198597/RAjZbXVA_normal.jpg"/>
    <hyperlink ref="F112" r:id="rId530" display="http://pbs.twimg.com/profile_images/1121136445811503104/zIqb3qhX_normal.png"/>
    <hyperlink ref="F113" r:id="rId531" display="http://pbs.twimg.com/profile_images/1042822966436921344/cOnI_uty_normal.jpg"/>
    <hyperlink ref="F114" r:id="rId532" display="http://pbs.twimg.com/profile_images/771099705631764485/uwmJ8_jm_normal.jpg"/>
    <hyperlink ref="F115" r:id="rId533" display="http://pbs.twimg.com/profile_images/732955284386144257/xrqTlucS_normal.jpg"/>
    <hyperlink ref="F116" r:id="rId534" display="http://pbs.twimg.com/profile_images/1145766260355022848/ca6SH_UJ_normal.jpg"/>
    <hyperlink ref="F117" r:id="rId535" display="http://pbs.twimg.com/profile_images/789205487304581120/m9yu5uE__normal.jpg"/>
    <hyperlink ref="F118" r:id="rId536" display="http://pbs.twimg.com/profile_images/918274171431370752/vuFBvkws_normal.jpg"/>
    <hyperlink ref="F119" r:id="rId537" display="http://pbs.twimg.com/profile_images/919588680636833792/zInJCegY_normal.jpg"/>
    <hyperlink ref="F120" r:id="rId538" display="http://pbs.twimg.com/profile_images/761799215404109824/71G1w_T8_normal.jpg"/>
    <hyperlink ref="F121" r:id="rId539" display="http://pbs.twimg.com/profile_images/865440783444320259/LDZkKH5F_normal.jpg"/>
    <hyperlink ref="F122" r:id="rId540" display="http://pbs.twimg.com/profile_images/1087780190409740288/Ao_klrD1_normal.jpg"/>
    <hyperlink ref="F123" r:id="rId541" display="http://pbs.twimg.com/profile_images/828907922403053568/AG7DtLxE_normal.jpg"/>
    <hyperlink ref="F124" r:id="rId542" display="http://pbs.twimg.com/profile_images/1148499251376381952/pNi-wVSp_normal.png"/>
    <hyperlink ref="F125" r:id="rId543" display="http://pbs.twimg.com/profile_images/1091405178639532032/AVMvHLEI_normal.jpg"/>
    <hyperlink ref="F126" r:id="rId544" display="http://pbs.twimg.com/profile_images/951460469939867648/239tUyvP_normal.jpg"/>
    <hyperlink ref="F127" r:id="rId545" display="http://pbs.twimg.com/profile_images/1103309489711783951/TGAfvqrn_normal.png"/>
    <hyperlink ref="F128" r:id="rId546" display="http://pbs.twimg.com/profile_images/659167736816365568/SQ0LhRqE_normal.jpg"/>
    <hyperlink ref="F129" r:id="rId547" display="http://pbs.twimg.com/profile_images/1097583096260636672/1j6Pt4RO_normal.png"/>
    <hyperlink ref="F130" r:id="rId548" display="http://pbs.twimg.com/profile_images/1008112556626579456/W462Kh1K_normal.jpg"/>
    <hyperlink ref="F131" r:id="rId549" display="http://pbs.twimg.com/profile_images/1021357292703363074/gi7EdqFg_normal.jpg"/>
    <hyperlink ref="F132" r:id="rId550" display="http://pbs.twimg.com/profile_images/1109445658271010816/2OwgeCxT_normal.png"/>
    <hyperlink ref="F133" r:id="rId551" display="http://pbs.twimg.com/profile_images/3545642487/7445710692b6b99ca73a7d08785025ac_normal.jpeg"/>
    <hyperlink ref="F134" r:id="rId552" display="http://pbs.twimg.com/profile_images/1081384191625850881/mzIi0DAL_normal.jpg"/>
    <hyperlink ref="F135" r:id="rId553" display="http://pbs.twimg.com/profile_images/1121917498109112325/qhYOQi5W_normal.jpg"/>
    <hyperlink ref="F136" r:id="rId554" display="http://pbs.twimg.com/profile_images/843853694948978688/7Zljlxvm_normal.jpg"/>
    <hyperlink ref="F137" r:id="rId555" display="http://pbs.twimg.com/profile_images/963904127360172044/Aneo72um_normal.jpg"/>
    <hyperlink ref="F138" r:id="rId556" display="http://pbs.twimg.com/profile_images/1145648091606863874/hXiSmb9J_normal.jpg"/>
    <hyperlink ref="F139" r:id="rId557" display="http://pbs.twimg.com/profile_images/955897580747079680/8N4Ynhhd_normal.jpg"/>
    <hyperlink ref="F140" r:id="rId558" display="http://pbs.twimg.com/profile_images/810571465569538048/Q1KCwGOS_normal.jpg"/>
    <hyperlink ref="F141" r:id="rId559" display="http://pbs.twimg.com/profile_images/3189033715/c268b328bb7fb794d841d35107b32487_normal.jpeg"/>
    <hyperlink ref="F142" r:id="rId560" display="http://pbs.twimg.com/profile_images/1066911566677721088/Y2c6R_vM_normal.jpg"/>
    <hyperlink ref="F143" r:id="rId561" display="http://pbs.twimg.com/profile_images/815945781802844160/WkHtVTua_normal.jpg"/>
    <hyperlink ref="F144" r:id="rId562" display="http://pbs.twimg.com/profile_images/543701215264006144/OrNkt7_Z_normal.jpeg"/>
    <hyperlink ref="F145" r:id="rId563" display="http://pbs.twimg.com/profile_images/1147333215180341248/8swfnB43_normal.jpg"/>
    <hyperlink ref="F146" r:id="rId564" display="http://pbs.twimg.com/profile_images/1048935785066647552/JWuAZI2e_normal.jpg"/>
    <hyperlink ref="F147" r:id="rId565" display="http://pbs.twimg.com/profile_images/997207206587088897/xqOt-qAb_normal.jpg"/>
    <hyperlink ref="F148" r:id="rId566" display="http://pbs.twimg.com/profile_images/717015821797736449/zetMJZTe_normal.jpg"/>
    <hyperlink ref="F149" r:id="rId567" display="http://pbs.twimg.com/profile_images/1059975513433763841/2WOI9WtB_normal.jpg"/>
    <hyperlink ref="F150" r:id="rId568" display="http://pbs.twimg.com/profile_images/1059974710753030146/RKNXTHTS_normal.jpg"/>
    <hyperlink ref="F151" r:id="rId569" display="http://pbs.twimg.com/profile_images/1136369779374059520/ZYmLzUtO_normal.png"/>
    <hyperlink ref="F152" r:id="rId570" display="http://pbs.twimg.com/profile_images/1872581065/_cid_599_normal.jpg"/>
    <hyperlink ref="F153" r:id="rId571" display="http://pbs.twimg.com/profile_images/1064665266435559424/wZtYO03x_normal.jpg"/>
    <hyperlink ref="F154" r:id="rId572" display="http://pbs.twimg.com/profile_images/3736492331/abb2ac2e9d4c63cc2b7695b3fc0ce7f1_normal.jpeg"/>
    <hyperlink ref="F155" r:id="rId573" display="http://pbs.twimg.com/profile_images/530024491703738368/IpUWoLDg_normal.jpeg"/>
    <hyperlink ref="F156" r:id="rId574" display="http://pbs.twimg.com/profile_images/1121169079665082368/VPRxuoSd_normal.jpg"/>
    <hyperlink ref="F157" r:id="rId575" display="http://pbs.twimg.com/profile_images/767014602169286656/gAInEenp_normal.jpg"/>
    <hyperlink ref="F158" r:id="rId576" display="http://pbs.twimg.com/profile_images/2753962949/d913bccc51b2ff26f2e7204ab60a24e9_normal.jpeg"/>
    <hyperlink ref="F159" r:id="rId577" display="http://pbs.twimg.com/profile_images/552979689824731136/YkHPbvTy_normal.jpeg"/>
    <hyperlink ref="F160" r:id="rId578" display="http://pbs.twimg.com/profile_images/1060139923796361218/hzZZAXyv_normal.jpg"/>
    <hyperlink ref="F161" r:id="rId579" display="http://pbs.twimg.com/profile_images/1147921160350380032/gN1fv65u_normal.jpg"/>
    <hyperlink ref="F162" r:id="rId580" display="http://pbs.twimg.com/profile_images/1041680654616936448/VtzNQhRC_normal.jpg"/>
    <hyperlink ref="F163" r:id="rId581" display="http://pbs.twimg.com/profile_images/790928514136481795/ZaybxlPA_normal.jpg"/>
    <hyperlink ref="F164" r:id="rId582" display="http://pbs.twimg.com/profile_images/1141011657860083712/0HMDcgBo_normal.jpg"/>
    <hyperlink ref="F165" r:id="rId583" display="http://pbs.twimg.com/profile_images/966676343365791745/juOXzDmw_normal.jpg"/>
    <hyperlink ref="F166" r:id="rId584" display="http://pbs.twimg.com/profile_images/664146719245000704/EEQl7K44_normal.jpg"/>
    <hyperlink ref="F167" r:id="rId585" display="http://pbs.twimg.com/profile_images/1139322599224332288/rZyiZylR_normal.jpg"/>
    <hyperlink ref="F168" r:id="rId586" display="http://pbs.twimg.com/profile_images/898216681394262016/Ojqui59V_normal.jpg"/>
    <hyperlink ref="F169" r:id="rId587" display="http://pbs.twimg.com/profile_images/1017274072156303360/XHuVo0pn_normal.jpg"/>
    <hyperlink ref="F170" r:id="rId588" display="http://pbs.twimg.com/profile_images/892132892440051712/yZGhASS7_normal.jpg"/>
    <hyperlink ref="F171" r:id="rId589" display="http://pbs.twimg.com/profile_images/978270779707154433/_2Q66n9p_normal.jpg"/>
    <hyperlink ref="F172" r:id="rId590" display="http://pbs.twimg.com/profile_images/1003160959773495296/QNm1C2Ft_normal.jpg"/>
    <hyperlink ref="F173" r:id="rId591" display="http://pbs.twimg.com/profile_images/1134250767303315456/FhVf3yGm_normal.jpg"/>
    <hyperlink ref="F174" r:id="rId592" display="http://pbs.twimg.com/profile_images/1031586214548267009/oFJ3JNLB_normal.jpg"/>
    <hyperlink ref="F175" r:id="rId593" display="http://pbs.twimg.com/profile_images/1115062335700389888/TBz-L-_s_normal.jpg"/>
    <hyperlink ref="F176" r:id="rId594" display="http://pbs.twimg.com/profile_images/615598832726970372/jsK-gBSt_normal.png"/>
    <hyperlink ref="F177" r:id="rId595" display="http://pbs.twimg.com/profile_images/1101456430593466369/tLtywTYG_normal.png"/>
    <hyperlink ref="F178" r:id="rId596" display="http://pbs.twimg.com/profile_images/1036523824081186817/kN9DigTQ_normal.jpg"/>
    <hyperlink ref="F179" r:id="rId597" display="http://pbs.twimg.com/profile_images/749364509190524928/UITNLp3U_normal.jpg"/>
    <hyperlink ref="F180" r:id="rId598" display="http://pbs.twimg.com/profile_images/877903823133704194/Mqp1PXU8_normal.jpg"/>
    <hyperlink ref="F181" r:id="rId599" display="http://pbs.twimg.com/profile_images/1276796161/IMAG0386_normal.jpg"/>
    <hyperlink ref="F182" r:id="rId600" display="http://pbs.twimg.com/profile_images/1053339335217549312/3AsJxV1h_normal.jpg"/>
    <hyperlink ref="F183" r:id="rId601" display="http://pbs.twimg.com/profile_images/1045016357257920512/1qA7HXn4_normal.jpg"/>
    <hyperlink ref="F184" r:id="rId602" display="http://pbs.twimg.com/profile_images/1080045751886057482/PgOJPKDC_normal.jpg"/>
    <hyperlink ref="F185" r:id="rId603" display="http://pbs.twimg.com/profile_images/1064309399869505537/mVj6BJXT_normal.jpg"/>
    <hyperlink ref="F186" r:id="rId604" display="http://pbs.twimg.com/profile_images/1119611002834903041/lAqMOoPW_normal.png"/>
    <hyperlink ref="F187" r:id="rId605" display="http://pbs.twimg.com/profile_images/546979559581552640/ptza_z32_normal.png"/>
    <hyperlink ref="F188" r:id="rId606" display="http://pbs.twimg.com/profile_images/974270317857329153/LmQWEff3_normal.jpg"/>
    <hyperlink ref="F189" r:id="rId607" display="http://pbs.twimg.com/profile_images/1147942124282896384/vtv3nmUb_normal.png"/>
    <hyperlink ref="F190" r:id="rId608" display="http://pbs.twimg.com/profile_images/872825874571288576/hoGkjbsS_normal.jpg"/>
    <hyperlink ref="F191" r:id="rId609" display="http://pbs.twimg.com/profile_images/1029384208836378626/oAdU6DEW_normal.jpg"/>
    <hyperlink ref="F192" r:id="rId610" display="http://pbs.twimg.com/profile_images/897595726884085760/hMD7qjSZ_normal.jpg"/>
    <hyperlink ref="AX3" r:id="rId611" display="https://twitter.com/researchmrx"/>
    <hyperlink ref="AX4" r:id="rId612" display="https://twitter.com/jerrymtolle"/>
    <hyperlink ref="AX5" r:id="rId613" display="https://twitter.com/aggie_east1"/>
    <hyperlink ref="AX6" r:id="rId614" display="https://twitter.com/artemisfilms"/>
    <hyperlink ref="AX7" r:id="rId615" display="https://twitter.com/sbsondemand"/>
    <hyperlink ref="AX8" r:id="rId616" display="https://twitter.com/vfd128"/>
    <hyperlink ref="AX9" r:id="rId617" display="https://twitter.com/mishacollins"/>
    <hyperlink ref="AX10" r:id="rId618" display="https://twitter.com/nordcomputer"/>
    <hyperlink ref="AX11" r:id="rId619" display="https://twitter.com/veritasgenetics"/>
    <hyperlink ref="AX12" r:id="rId620" display="https://twitter.com/google"/>
    <hyperlink ref="AX13" r:id="rId621" display="https://twitter.com/dnacowgirl"/>
    <hyperlink ref="AX14" r:id="rId622" display="https://twitter.com/medium"/>
    <hyperlink ref="AX15" r:id="rId623" display="https://twitter.com/ozm"/>
    <hyperlink ref="AX16" r:id="rId624" display="https://twitter.com/emilylmullin"/>
    <hyperlink ref="AX17" r:id="rId625" display="https://twitter.com/mcgenome"/>
    <hyperlink ref="AX18" r:id="rId626" display="https://twitter.com/googleai"/>
    <hyperlink ref="AX19" r:id="rId627" display="https://twitter.com/piphutch1"/>
    <hyperlink ref="AX20" r:id="rId628" display="https://twitter.com/cakunyili"/>
    <hyperlink ref="AX21" r:id="rId629" display="https://twitter.com/therealmcteag"/>
    <hyperlink ref="AX22" r:id="rId630" display="https://twitter.com/lokeshbezzam"/>
    <hyperlink ref="AX23" r:id="rId631" display="https://twitter.com/sudhirchaudhary"/>
    <hyperlink ref="AX24" r:id="rId632" display="https://twitter.com/dnafitnesstest"/>
    <hyperlink ref="AX25" r:id="rId633" display="https://twitter.com/claireaforster"/>
    <hyperlink ref="AX26" r:id="rId634" display="https://twitter.com/elizabethvosk"/>
    <hyperlink ref="AX27" r:id="rId635" display="https://twitter.com/cleansleeping"/>
    <hyperlink ref="AX28" r:id="rId636" display="https://twitter.com/dnaintel"/>
    <hyperlink ref="AX29" r:id="rId637" display="https://twitter.com/tacticalvideos"/>
    <hyperlink ref="AX30" r:id="rId638" display="https://twitter.com/defencebriefing"/>
    <hyperlink ref="AX31" r:id="rId639" display="https://twitter.com/militarydotcom"/>
    <hyperlink ref="AX32" r:id="rId640" display="https://twitter.com/cellfreelab"/>
    <hyperlink ref="AX33" r:id="rId641" display="https://twitter.com/cnn"/>
    <hyperlink ref="AX34" r:id="rId642" display="https://twitter.com/rcadesignbio"/>
    <hyperlink ref="AX35" r:id="rId643" display="https://twitter.com/pivotcloud"/>
    <hyperlink ref="AX36" r:id="rId644" display="https://twitter.com/ediblearchive"/>
    <hyperlink ref="AX37" r:id="rId645" display="https://twitter.com/virastuceregim"/>
    <hyperlink ref="AX38" r:id="rId646" display="https://twitter.com/mn43751369"/>
    <hyperlink ref="AX39" r:id="rId647" display="https://twitter.com/howtofindcom"/>
    <hyperlink ref="AX40" r:id="rId648" display="https://twitter.com/lynnserafinn"/>
    <hyperlink ref="AX41" r:id="rId649" display="https://twitter.com/encrypgen"/>
    <hyperlink ref="AX42" r:id="rId650" display="https://twitter.com/thenextweb"/>
    <hyperlink ref="AX43" r:id="rId651" display="https://twitter.com/drkoepsell"/>
    <hyperlink ref="AX44" r:id="rId652" display="https://twitter.com/trojanmolotov"/>
    <hyperlink ref="AX45" r:id="rId653" display="https://twitter.com/actdefiance"/>
    <hyperlink ref="AX46" r:id="rId654" display="https://twitter.com/stablegeniusrn"/>
    <hyperlink ref="AX47" r:id="rId655" display="https://twitter.com/raider_hayter"/>
    <hyperlink ref="AX48" r:id="rId656" display="https://twitter.com/bloodyval69"/>
    <hyperlink ref="AX49" r:id="rId657" display="https://twitter.com/2chew2"/>
    <hyperlink ref="AX50" r:id="rId658" display="https://twitter.com/longtallsally79"/>
    <hyperlink ref="AX51" r:id="rId659" display="https://twitter.com/42gnome"/>
    <hyperlink ref="AX52" r:id="rId660" display="https://twitter.com/kirindave"/>
    <hyperlink ref="AX53" r:id="rId661" display="https://twitter.com/eriemom"/>
    <hyperlink ref="AX54" r:id="rId662" display="https://twitter.com/mattrellen"/>
    <hyperlink ref="AX55" r:id="rId663" display="https://twitter.com/txconservativel"/>
    <hyperlink ref="AX56" r:id="rId664" display="https://twitter.com/lou_bruette"/>
    <hyperlink ref="AX57" r:id="rId665" display="https://twitter.com/staciamackey"/>
    <hyperlink ref="AX58" r:id="rId666" display="https://twitter.com/powernation22"/>
    <hyperlink ref="AX59" r:id="rId667" display="https://twitter.com/trumpbane1969"/>
    <hyperlink ref="AX60" r:id="rId668" display="https://twitter.com/jimbo_always"/>
    <hyperlink ref="AX61" r:id="rId669" display="https://twitter.com/trumpswig4prez"/>
    <hyperlink ref="AX62" r:id="rId670" display="https://twitter.com/frwikinson"/>
    <hyperlink ref="AX63" r:id="rId671" display="https://twitter.com/immigrantdfndr"/>
    <hyperlink ref="AX64" r:id="rId672" display="https://twitter.com/sagarcher"/>
    <hyperlink ref="AX65" r:id="rId673" display="https://twitter.com/jordanalipscomb"/>
    <hyperlink ref="AX66" r:id="rId674" display="https://twitter.com/tigertomjr"/>
    <hyperlink ref="AX67" r:id="rId675" display="https://twitter.com/wild_horses7781"/>
    <hyperlink ref="AX68" r:id="rId676" display="https://twitter.com/jeffharperart"/>
    <hyperlink ref="AX69" r:id="rId677" display="https://twitter.com/mharris888h"/>
    <hyperlink ref="AX70" r:id="rId678" display="https://twitter.com/teknowmusic"/>
    <hyperlink ref="AX71" r:id="rId679" display="https://twitter.com/ghostoftick"/>
    <hyperlink ref="AX72" r:id="rId680" display="https://twitter.com/black_is_back5"/>
    <hyperlink ref="AX73" r:id="rId681" display="https://twitter.com/missjulialee"/>
    <hyperlink ref="AX74" r:id="rId682" display="https://twitter.com/bitterlily22"/>
    <hyperlink ref="AX75" r:id="rId683" display="https://twitter.com/bustthegop"/>
    <hyperlink ref="AX76" r:id="rId684" display="https://twitter.com/mstrrlm"/>
    <hyperlink ref="AX77" r:id="rId685" display="https://twitter.com/bushie200"/>
    <hyperlink ref="AX78" r:id="rId686" display="https://twitter.com/carlvegaaa"/>
    <hyperlink ref="AX79" r:id="rId687" display="https://twitter.com/imvala"/>
    <hyperlink ref="AX80" r:id="rId688" display="https://twitter.com/sonadorliveson"/>
    <hyperlink ref="AX81" r:id="rId689" display="https://twitter.com/jdd2169"/>
    <hyperlink ref="AX82" r:id="rId690" display="https://twitter.com/thelacowboy"/>
    <hyperlink ref="AX83" r:id="rId691" display="https://twitter.com/anuacharya"/>
    <hyperlink ref="AX84" r:id="rId692" display="https://twitter.com/mapmygenome"/>
    <hyperlink ref="AX85" r:id="rId693" display="https://twitter.com/ndcnn"/>
    <hyperlink ref="AX86" r:id="rId694" display="https://twitter.com/akhibear1"/>
    <hyperlink ref="AX87" r:id="rId695" display="https://twitter.com/cellmarkdna"/>
    <hyperlink ref="AX88" r:id="rId696" display="https://twitter.com/dnasolutions_uk"/>
    <hyperlink ref="AX89" r:id="rId697" display="https://twitter.com/jtsoutherland"/>
    <hyperlink ref="AX90" r:id="rId698" display="https://twitter.com/hayleytx8"/>
    <hyperlink ref="AX91" r:id="rId699" display="https://twitter.com/txadopteerights"/>
    <hyperlink ref="AX92" r:id="rId700" display="https://twitter.com/marcipurcell"/>
    <hyperlink ref="AX93" r:id="rId701" display="https://twitter.com/hi_im_chewie"/>
    <hyperlink ref="AX94" r:id="rId702" display="https://twitter.com/lizzo"/>
    <hyperlink ref="AX95" r:id="rId703" display="https://twitter.com/marcbesselink"/>
    <hyperlink ref="AX96" r:id="rId704" display="https://twitter.com/hartwigmedical"/>
    <hyperlink ref="AX97" r:id="rId705" display="https://twitter.com/amsterdamumc"/>
    <hyperlink ref="AX98" r:id="rId706" display="https://twitter.com/chicagogenetics"/>
    <hyperlink ref="AX99" r:id="rId707" display="https://twitter.com/dnapodcast"/>
    <hyperlink ref="AX100" r:id="rId708" display="https://twitter.com/ruthvsharpe"/>
    <hyperlink ref="AX101" r:id="rId709" display="https://twitter.com/endbslforever"/>
    <hyperlink ref="AX102" r:id="rId710" display="https://twitter.com/meechelleo"/>
    <hyperlink ref="AX103" r:id="rId711" display="https://twitter.com/flotus44"/>
    <hyperlink ref="AX104" r:id="rId712" display="https://twitter.com/obamahasbigears"/>
    <hyperlink ref="AX105" r:id="rId713" display="https://twitter.com/azalea5560"/>
    <hyperlink ref="AX106" r:id="rId714" display="https://twitter.com/kaepernick7"/>
    <hyperlink ref="AX107" r:id="rId715" display="https://twitter.com/realdonaldtrump"/>
    <hyperlink ref="AX108" r:id="rId716" display="https://twitter.com/warriorofgod97"/>
    <hyperlink ref="AX109" r:id="rId717" display="https://twitter.com/gsteck74"/>
    <hyperlink ref="AX110" r:id="rId718" display="https://twitter.com/god_sgirl"/>
    <hyperlink ref="AX111" r:id="rId719" display="https://twitter.com/cnbcdisruptors"/>
    <hyperlink ref="AX112" r:id="rId720" display="https://twitter.com/cnbc"/>
    <hyperlink ref="AX113" r:id="rId721" display="https://twitter.com/rodrigoatcg"/>
    <hyperlink ref="AX114" r:id="rId722" display="https://twitter.com/gregroumelvbhc"/>
    <hyperlink ref="AX115" r:id="rId723" display="https://twitter.com/evesturges"/>
    <hyperlink ref="AX116" r:id="rId724" display="https://twitter.com/ancestry"/>
    <hyperlink ref="AX117" r:id="rId725" display="https://twitter.com/23andmesupport"/>
    <hyperlink ref="AX118" r:id="rId726" display="https://twitter.com/23andmeresearch"/>
    <hyperlink ref="AX119" r:id="rId727" display="https://twitter.com/zeemalayalam"/>
    <hyperlink ref="AX120" r:id="rId728" display="https://twitter.com/mathrubhuminews"/>
    <hyperlink ref="AX121" r:id="rId729" display="https://twitter.com/nh_india"/>
    <hyperlink ref="AX122" r:id="rId730" display="https://twitter.com/24x7politics"/>
    <hyperlink ref="AX123" r:id="rId731" display="https://twitter.com/parentingjungle"/>
    <hyperlink ref="AX124" r:id="rId732" display="https://twitter.com/dnahome1"/>
    <hyperlink ref="AX125" r:id="rId733" display="https://twitter.com/genealogytips1"/>
    <hyperlink ref="AX126" r:id="rId734" display="https://twitter.com/mjlblogger"/>
    <hyperlink ref="AX127" r:id="rId735" display="https://twitter.com/mygenxdna"/>
    <hyperlink ref="AX128" r:id="rId736" display="https://twitter.com/steviekarbo69"/>
    <hyperlink ref="AX129" r:id="rId737" display="https://twitter.com/severancemag"/>
    <hyperlink ref="AX130" r:id="rId738" display="https://twitter.com/katesblanchard"/>
    <hyperlink ref="AX131" r:id="rId739" display="https://twitter.com/orig3n"/>
    <hyperlink ref="AX132" r:id="rId740" display="https://twitter.com/gillian_seetso"/>
    <hyperlink ref="AX133" r:id="rId741" display="https://twitter.com/levine3levine"/>
    <hyperlink ref="AX134" r:id="rId742" display="https://twitter.com/coastaldna"/>
    <hyperlink ref="AX135" r:id="rId743" display="https://twitter.com/aoils"/>
    <hyperlink ref="AX136" r:id="rId744" display="https://twitter.com/hifudoctor"/>
    <hyperlink ref="AX137" r:id="rId745" display="https://twitter.com/deuceontheair"/>
    <hyperlink ref="AX138" r:id="rId746" display="https://twitter.com/957theparty"/>
    <hyperlink ref="AX139" r:id="rId747" display="https://twitter.com/theninablanco"/>
    <hyperlink ref="AX140" r:id="rId748" display="https://twitter.com/mglicksman2"/>
    <hyperlink ref="AX141" r:id="rId749" display="https://twitter.com/ecuppen"/>
    <hyperlink ref="AX142" r:id="rId750" display="https://twitter.com/immoralreport"/>
    <hyperlink ref="AX143" r:id="rId751" display="https://twitter.com/dnc"/>
    <hyperlink ref="AX144" r:id="rId752" display="https://twitter.com/rickenrich"/>
    <hyperlink ref="AX145" r:id="rId753" display="https://twitter.com/trumpgi73068803"/>
    <hyperlink ref="AX146" r:id="rId754" display="https://twitter.com/deplorableann2"/>
    <hyperlink ref="AX147" r:id="rId755" display="https://twitter.com/chrish7511"/>
    <hyperlink ref="AX148" r:id="rId756" display="https://twitter.com/constablecurt"/>
    <hyperlink ref="AX149" r:id="rId757" display="https://twitter.com/dfmacleod"/>
    <hyperlink ref="AX150" r:id="rId758" display="https://twitter.com/frankdenauw"/>
    <hyperlink ref="AX151" r:id="rId759" display="https://twitter.com/ewarren"/>
    <hyperlink ref="AX152" r:id="rId760" display="https://twitter.com/jeremymowery"/>
    <hyperlink ref="AX153" r:id="rId761" display="https://twitter.com/ilhanmn"/>
    <hyperlink ref="AX154" r:id="rId762" display="https://twitter.com/umcugenetica"/>
    <hyperlink ref="AX155" r:id="rId763" display="https://twitter.com/myheritagenorge"/>
    <hyperlink ref="AX156" r:id="rId764" display="https://twitter.com/angie_lefty22"/>
    <hyperlink ref="AX157" r:id="rId765" display="https://twitter.com/familytreetips2"/>
    <hyperlink ref="AX158" r:id="rId766" display="https://twitter.com/garthgerman"/>
    <hyperlink ref="AX159" r:id="rId767" display="https://twitter.com/comradenambu"/>
    <hyperlink ref="AX160" r:id="rId768" display="https://twitter.com/pratheesh"/>
    <hyperlink ref="AX161" r:id="rId769" display="https://twitter.com/e_salam"/>
    <hyperlink ref="AX162" r:id="rId770" display="https://twitter.com/writersafterdrk"/>
    <hyperlink ref="AX163" r:id="rId771" display="https://twitter.com/sakurachingbchu"/>
    <hyperlink ref="AX164" r:id="rId772" display="https://twitter.com/angieservellon_"/>
    <hyperlink ref="AX165" r:id="rId773" display="https://twitter.com/alphabiolabs"/>
    <hyperlink ref="AX166" r:id="rId774" display="https://twitter.com/julioiglesias"/>
    <hyperlink ref="AX167" r:id="rId775" display="https://twitter.com/enriqueiglesias"/>
    <hyperlink ref="AX168" r:id="rId776" display="https://twitter.com/bizarroclone"/>
    <hyperlink ref="AX169" r:id="rId777" display="https://twitter.com/naijasnow"/>
    <hyperlink ref="AX170" r:id="rId778" display="https://twitter.com/genomickitchen"/>
    <hyperlink ref="AX171" r:id="rId779" display="https://twitter.com/alphabiolabsusa"/>
    <hyperlink ref="AX172" r:id="rId780" display="https://twitter.com/alabamajean"/>
    <hyperlink ref="AX173" r:id="rId781" display="https://twitter.com/johnber52009576"/>
    <hyperlink ref="AX174" r:id="rId782" display="https://twitter.com/realcandaceo"/>
    <hyperlink ref="AX175" r:id="rId783" display="https://twitter.com/mjbiotech"/>
    <hyperlink ref="AX176" r:id="rId784" display="https://twitter.com/wired"/>
    <hyperlink ref="AX177" r:id="rId785" display="https://twitter.com/prioritydomains"/>
    <hyperlink ref="AX178" r:id="rId786" display="https://twitter.com/nutritionaldna"/>
    <hyperlink ref="AX179" r:id="rId787" display="https://twitter.com/dnaed_tech"/>
    <hyperlink ref="AX180" r:id="rId788" display="https://twitter.com/verge"/>
    <hyperlink ref="AX181" r:id="rId789" display="https://twitter.com/medoromania"/>
    <hyperlink ref="AX182" r:id="rId790" display="https://twitter.com/natgeo"/>
    <hyperlink ref="AX183" r:id="rId791" display="https://twitter.com/biocompare"/>
    <hyperlink ref="AX184" r:id="rId792" display="https://twitter.com/tecan_talk"/>
    <hyperlink ref="AX185" r:id="rId793" display="https://twitter.com/arlenebheed"/>
    <hyperlink ref="AX186" r:id="rId794" display="https://twitter.com/cbs6"/>
    <hyperlink ref="AX187" r:id="rId795" display="https://twitter.com/kenyabioinfo"/>
    <hyperlink ref="AX188" r:id="rId796" display="https://twitter.com/thequeensawards"/>
    <hyperlink ref="AX189" r:id="rId797" display="https://twitter.com/bbceastenders"/>
    <hyperlink ref="AX190" r:id="rId798" display="https://twitter.com/itvcorrie"/>
    <hyperlink ref="AX191" r:id="rId799" display="https://twitter.com/original_gene"/>
    <hyperlink ref="AX192" r:id="rId800" display="https://twitter.com/marthaatccs"/>
  </hyperlinks>
  <printOptions/>
  <pageMargins left="0.7" right="0.7" top="0.75" bottom="0.75" header="0.3" footer="0.3"/>
  <pageSetup horizontalDpi="600" verticalDpi="600" orientation="portrait" r:id="rId804"/>
  <legacyDrawing r:id="rId802"/>
  <tableParts>
    <tablePart r:id="rId8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3508</v>
      </c>
      <c r="Z2" s="52" t="s">
        <v>3509</v>
      </c>
      <c r="AA2" s="52" t="s">
        <v>3510</v>
      </c>
      <c r="AB2" s="52" t="s">
        <v>3511</v>
      </c>
      <c r="AC2" s="52" t="s">
        <v>3512</v>
      </c>
      <c r="AD2" s="52" t="s">
        <v>3513</v>
      </c>
      <c r="AE2" s="52" t="s">
        <v>3514</v>
      </c>
      <c r="AF2" s="52" t="s">
        <v>3515</v>
      </c>
      <c r="AG2" s="52" t="s">
        <v>3518</v>
      </c>
      <c r="AH2" s="13" t="s">
        <v>3545</v>
      </c>
      <c r="AI2" s="13" t="s">
        <v>3566</v>
      </c>
      <c r="AJ2" s="13" t="s">
        <v>3627</v>
      </c>
      <c r="AK2" s="13" t="s">
        <v>3650</v>
      </c>
      <c r="AL2" s="13" t="s">
        <v>3754</v>
      </c>
      <c r="AM2" s="13" t="s">
        <v>3799</v>
      </c>
      <c r="AN2" s="13" t="s">
        <v>3802</v>
      </c>
      <c r="AO2" s="13" t="s">
        <v>3822</v>
      </c>
    </row>
    <row r="3" spans="1:41" ht="15">
      <c r="A3" s="90" t="s">
        <v>2928</v>
      </c>
      <c r="B3" s="66" t="s">
        <v>2957</v>
      </c>
      <c r="C3" s="66" t="s">
        <v>56</v>
      </c>
      <c r="D3" s="106"/>
      <c r="E3" s="105"/>
      <c r="F3" s="107" t="s">
        <v>4153</v>
      </c>
      <c r="G3" s="108"/>
      <c r="H3" s="108"/>
      <c r="I3" s="109">
        <v>3</v>
      </c>
      <c r="J3" s="110"/>
      <c r="K3" s="48">
        <v>38</v>
      </c>
      <c r="L3" s="48">
        <v>37</v>
      </c>
      <c r="M3" s="48">
        <v>0</v>
      </c>
      <c r="N3" s="48">
        <v>37</v>
      </c>
      <c r="O3" s="48">
        <v>0</v>
      </c>
      <c r="P3" s="49">
        <v>0</v>
      </c>
      <c r="Q3" s="49">
        <v>0</v>
      </c>
      <c r="R3" s="48">
        <v>1</v>
      </c>
      <c r="S3" s="48">
        <v>0</v>
      </c>
      <c r="T3" s="48">
        <v>38</v>
      </c>
      <c r="U3" s="48">
        <v>37</v>
      </c>
      <c r="V3" s="48">
        <v>2</v>
      </c>
      <c r="W3" s="49">
        <v>1.896122</v>
      </c>
      <c r="X3" s="49">
        <v>0.02631578947368421</v>
      </c>
      <c r="Y3" s="48">
        <v>0</v>
      </c>
      <c r="Z3" s="49">
        <v>0</v>
      </c>
      <c r="AA3" s="48">
        <v>0</v>
      </c>
      <c r="AB3" s="49">
        <v>0</v>
      </c>
      <c r="AC3" s="48">
        <v>0</v>
      </c>
      <c r="AD3" s="49">
        <v>0</v>
      </c>
      <c r="AE3" s="48">
        <v>52</v>
      </c>
      <c r="AF3" s="49">
        <v>100</v>
      </c>
      <c r="AG3" s="48">
        <v>52</v>
      </c>
      <c r="AH3" s="79"/>
      <c r="AI3" s="79"/>
      <c r="AJ3" s="79" t="s">
        <v>701</v>
      </c>
      <c r="AK3" s="87" t="s">
        <v>1557</v>
      </c>
      <c r="AL3" s="87" t="s">
        <v>1557</v>
      </c>
      <c r="AM3" s="87" t="s">
        <v>400</v>
      </c>
      <c r="AN3" s="87" t="s">
        <v>3803</v>
      </c>
      <c r="AO3" s="87" t="s">
        <v>3823</v>
      </c>
    </row>
    <row r="4" spans="1:41" ht="15">
      <c r="A4" s="90" t="s">
        <v>2929</v>
      </c>
      <c r="B4" s="66" t="s">
        <v>2958</v>
      </c>
      <c r="C4" s="66" t="s">
        <v>56</v>
      </c>
      <c r="D4" s="112"/>
      <c r="E4" s="111"/>
      <c r="F4" s="113" t="s">
        <v>4154</v>
      </c>
      <c r="G4" s="114"/>
      <c r="H4" s="114"/>
      <c r="I4" s="115">
        <v>4</v>
      </c>
      <c r="J4" s="116"/>
      <c r="K4" s="48">
        <v>31</v>
      </c>
      <c r="L4" s="48">
        <v>25</v>
      </c>
      <c r="M4" s="48">
        <v>12</v>
      </c>
      <c r="N4" s="48">
        <v>37</v>
      </c>
      <c r="O4" s="48">
        <v>37</v>
      </c>
      <c r="P4" s="49" t="s">
        <v>3519</v>
      </c>
      <c r="Q4" s="49" t="s">
        <v>3519</v>
      </c>
      <c r="R4" s="48">
        <v>31</v>
      </c>
      <c r="S4" s="48">
        <v>31</v>
      </c>
      <c r="T4" s="48">
        <v>1</v>
      </c>
      <c r="U4" s="48">
        <v>2</v>
      </c>
      <c r="V4" s="48">
        <v>0</v>
      </c>
      <c r="W4" s="49">
        <v>0</v>
      </c>
      <c r="X4" s="49">
        <v>0</v>
      </c>
      <c r="Y4" s="48">
        <v>19</v>
      </c>
      <c r="Z4" s="49">
        <v>1.898101898101898</v>
      </c>
      <c r="AA4" s="48">
        <v>19</v>
      </c>
      <c r="AB4" s="49">
        <v>1.898101898101898</v>
      </c>
      <c r="AC4" s="48">
        <v>0</v>
      </c>
      <c r="AD4" s="49">
        <v>0</v>
      </c>
      <c r="AE4" s="48">
        <v>963</v>
      </c>
      <c r="AF4" s="49">
        <v>96.2037962037962</v>
      </c>
      <c r="AG4" s="48">
        <v>1001</v>
      </c>
      <c r="AH4" s="79" t="s">
        <v>3546</v>
      </c>
      <c r="AI4" s="79" t="s">
        <v>3567</v>
      </c>
      <c r="AJ4" s="79" t="s">
        <v>3628</v>
      </c>
      <c r="AK4" s="87" t="s">
        <v>3651</v>
      </c>
      <c r="AL4" s="87" t="s">
        <v>3755</v>
      </c>
      <c r="AM4" s="87"/>
      <c r="AN4" s="87"/>
      <c r="AO4" s="87" t="s">
        <v>3824</v>
      </c>
    </row>
    <row r="5" spans="1:41" ht="15">
      <c r="A5" s="90" t="s">
        <v>2930</v>
      </c>
      <c r="B5" s="66" t="s">
        <v>2959</v>
      </c>
      <c r="C5" s="66" t="s">
        <v>56</v>
      </c>
      <c r="D5" s="112"/>
      <c r="E5" s="111"/>
      <c r="F5" s="113" t="s">
        <v>4155</v>
      </c>
      <c r="G5" s="114"/>
      <c r="H5" s="114"/>
      <c r="I5" s="115">
        <v>5</v>
      </c>
      <c r="J5" s="116"/>
      <c r="K5" s="48">
        <v>21</v>
      </c>
      <c r="L5" s="48">
        <v>35</v>
      </c>
      <c r="M5" s="48">
        <v>65</v>
      </c>
      <c r="N5" s="48">
        <v>100</v>
      </c>
      <c r="O5" s="48">
        <v>23</v>
      </c>
      <c r="P5" s="49">
        <v>0.022727272727272728</v>
      </c>
      <c r="Q5" s="49">
        <v>0.044444444444444446</v>
      </c>
      <c r="R5" s="48">
        <v>1</v>
      </c>
      <c r="S5" s="48">
        <v>0</v>
      </c>
      <c r="T5" s="48">
        <v>21</v>
      </c>
      <c r="U5" s="48">
        <v>100</v>
      </c>
      <c r="V5" s="48">
        <v>3</v>
      </c>
      <c r="W5" s="49">
        <v>1.773243</v>
      </c>
      <c r="X5" s="49">
        <v>0.10714285714285714</v>
      </c>
      <c r="Y5" s="48">
        <v>35</v>
      </c>
      <c r="Z5" s="49">
        <v>1.7517517517517518</v>
      </c>
      <c r="AA5" s="48">
        <v>57</v>
      </c>
      <c r="AB5" s="49">
        <v>2.8528528528528527</v>
      </c>
      <c r="AC5" s="48">
        <v>0</v>
      </c>
      <c r="AD5" s="49">
        <v>0</v>
      </c>
      <c r="AE5" s="48">
        <v>1906</v>
      </c>
      <c r="AF5" s="49">
        <v>95.3953953953954</v>
      </c>
      <c r="AG5" s="48">
        <v>1998</v>
      </c>
      <c r="AH5" s="79" t="s">
        <v>3547</v>
      </c>
      <c r="AI5" s="79" t="s">
        <v>3568</v>
      </c>
      <c r="AJ5" s="79" t="s">
        <v>3629</v>
      </c>
      <c r="AK5" s="87" t="s">
        <v>3652</v>
      </c>
      <c r="AL5" s="87" t="s">
        <v>3756</v>
      </c>
      <c r="AM5" s="87"/>
      <c r="AN5" s="87" t="s">
        <v>3804</v>
      </c>
      <c r="AO5" s="87" t="s">
        <v>3825</v>
      </c>
    </row>
    <row r="6" spans="1:41" ht="15">
      <c r="A6" s="90" t="s">
        <v>2931</v>
      </c>
      <c r="B6" s="66" t="s">
        <v>2960</v>
      </c>
      <c r="C6" s="66" t="s">
        <v>56</v>
      </c>
      <c r="D6" s="112"/>
      <c r="E6" s="111"/>
      <c r="F6" s="113" t="s">
        <v>4156</v>
      </c>
      <c r="G6" s="114"/>
      <c r="H6" s="114"/>
      <c r="I6" s="115">
        <v>6</v>
      </c>
      <c r="J6" s="116"/>
      <c r="K6" s="48">
        <v>12</v>
      </c>
      <c r="L6" s="48">
        <v>20</v>
      </c>
      <c r="M6" s="48">
        <v>2</v>
      </c>
      <c r="N6" s="48">
        <v>22</v>
      </c>
      <c r="O6" s="48">
        <v>0</v>
      </c>
      <c r="P6" s="49">
        <v>0</v>
      </c>
      <c r="Q6" s="49">
        <v>0</v>
      </c>
      <c r="R6" s="48">
        <v>1</v>
      </c>
      <c r="S6" s="48">
        <v>0</v>
      </c>
      <c r="T6" s="48">
        <v>12</v>
      </c>
      <c r="U6" s="48">
        <v>22</v>
      </c>
      <c r="V6" s="48">
        <v>2</v>
      </c>
      <c r="W6" s="49">
        <v>1.541667</v>
      </c>
      <c r="X6" s="49">
        <v>0.1590909090909091</v>
      </c>
      <c r="Y6" s="48">
        <v>4</v>
      </c>
      <c r="Z6" s="49">
        <v>2.9411764705882355</v>
      </c>
      <c r="AA6" s="48">
        <v>0</v>
      </c>
      <c r="AB6" s="49">
        <v>0</v>
      </c>
      <c r="AC6" s="48">
        <v>0</v>
      </c>
      <c r="AD6" s="49">
        <v>0</v>
      </c>
      <c r="AE6" s="48">
        <v>132</v>
      </c>
      <c r="AF6" s="49">
        <v>97.05882352941177</v>
      </c>
      <c r="AG6" s="48">
        <v>136</v>
      </c>
      <c r="AH6" s="79" t="s">
        <v>3548</v>
      </c>
      <c r="AI6" s="79" t="s">
        <v>3569</v>
      </c>
      <c r="AJ6" s="79" t="s">
        <v>3630</v>
      </c>
      <c r="AK6" s="87" t="s">
        <v>3653</v>
      </c>
      <c r="AL6" s="87" t="s">
        <v>3757</v>
      </c>
      <c r="AM6" s="87"/>
      <c r="AN6" s="87" t="s">
        <v>3805</v>
      </c>
      <c r="AO6" s="87" t="s">
        <v>3826</v>
      </c>
    </row>
    <row r="7" spans="1:41" ht="15">
      <c r="A7" s="90" t="s">
        <v>2932</v>
      </c>
      <c r="B7" s="66" t="s">
        <v>2961</v>
      </c>
      <c r="C7" s="66" t="s">
        <v>56</v>
      </c>
      <c r="D7" s="112"/>
      <c r="E7" s="111"/>
      <c r="F7" s="113" t="s">
        <v>4157</v>
      </c>
      <c r="G7" s="114"/>
      <c r="H7" s="114"/>
      <c r="I7" s="115">
        <v>7</v>
      </c>
      <c r="J7" s="116"/>
      <c r="K7" s="48">
        <v>10</v>
      </c>
      <c r="L7" s="48">
        <v>11</v>
      </c>
      <c r="M7" s="48">
        <v>17</v>
      </c>
      <c r="N7" s="48">
        <v>28</v>
      </c>
      <c r="O7" s="48">
        <v>0</v>
      </c>
      <c r="P7" s="49">
        <v>0.0625</v>
      </c>
      <c r="Q7" s="49">
        <v>0.11764705882352941</v>
      </c>
      <c r="R7" s="48">
        <v>1</v>
      </c>
      <c r="S7" s="48">
        <v>0</v>
      </c>
      <c r="T7" s="48">
        <v>10</v>
      </c>
      <c r="U7" s="48">
        <v>28</v>
      </c>
      <c r="V7" s="48">
        <v>2</v>
      </c>
      <c r="W7" s="49">
        <v>1.48</v>
      </c>
      <c r="X7" s="49">
        <v>0.18888888888888888</v>
      </c>
      <c r="Y7" s="48">
        <v>0</v>
      </c>
      <c r="Z7" s="49">
        <v>0</v>
      </c>
      <c r="AA7" s="48">
        <v>12</v>
      </c>
      <c r="AB7" s="49">
        <v>12.76595744680851</v>
      </c>
      <c r="AC7" s="48">
        <v>0</v>
      </c>
      <c r="AD7" s="49">
        <v>0</v>
      </c>
      <c r="AE7" s="48">
        <v>82</v>
      </c>
      <c r="AF7" s="49">
        <v>87.23404255319149</v>
      </c>
      <c r="AG7" s="48">
        <v>94</v>
      </c>
      <c r="AH7" s="79" t="s">
        <v>3549</v>
      </c>
      <c r="AI7" s="79" t="s">
        <v>634</v>
      </c>
      <c r="AJ7" s="79" t="s">
        <v>3631</v>
      </c>
      <c r="AK7" s="87" t="s">
        <v>3654</v>
      </c>
      <c r="AL7" s="87" t="s">
        <v>3758</v>
      </c>
      <c r="AM7" s="87" t="s">
        <v>3800</v>
      </c>
      <c r="AN7" s="87" t="s">
        <v>3806</v>
      </c>
      <c r="AO7" s="87" t="s">
        <v>3827</v>
      </c>
    </row>
    <row r="8" spans="1:41" ht="15">
      <c r="A8" s="90" t="s">
        <v>2933</v>
      </c>
      <c r="B8" s="66" t="s">
        <v>2962</v>
      </c>
      <c r="C8" s="66" t="s">
        <v>56</v>
      </c>
      <c r="D8" s="112"/>
      <c r="E8" s="111"/>
      <c r="F8" s="113" t="s">
        <v>4158</v>
      </c>
      <c r="G8" s="114"/>
      <c r="H8" s="114"/>
      <c r="I8" s="115">
        <v>8</v>
      </c>
      <c r="J8" s="116"/>
      <c r="K8" s="48">
        <v>8</v>
      </c>
      <c r="L8" s="48">
        <v>11</v>
      </c>
      <c r="M8" s="48">
        <v>15</v>
      </c>
      <c r="N8" s="48">
        <v>26</v>
      </c>
      <c r="O8" s="48">
        <v>16</v>
      </c>
      <c r="P8" s="49">
        <v>0</v>
      </c>
      <c r="Q8" s="49">
        <v>0</v>
      </c>
      <c r="R8" s="48">
        <v>1</v>
      </c>
      <c r="S8" s="48">
        <v>0</v>
      </c>
      <c r="T8" s="48">
        <v>8</v>
      </c>
      <c r="U8" s="48">
        <v>26</v>
      </c>
      <c r="V8" s="48">
        <v>3</v>
      </c>
      <c r="W8" s="49">
        <v>1.53125</v>
      </c>
      <c r="X8" s="49">
        <v>0.17857142857142858</v>
      </c>
      <c r="Y8" s="48">
        <v>22</v>
      </c>
      <c r="Z8" s="49">
        <v>3.160919540229885</v>
      </c>
      <c r="AA8" s="48">
        <v>10</v>
      </c>
      <c r="AB8" s="49">
        <v>1.4367816091954022</v>
      </c>
      <c r="AC8" s="48">
        <v>0</v>
      </c>
      <c r="AD8" s="49">
        <v>0</v>
      </c>
      <c r="AE8" s="48">
        <v>664</v>
      </c>
      <c r="AF8" s="49">
        <v>95.40229885057471</v>
      </c>
      <c r="AG8" s="48">
        <v>696</v>
      </c>
      <c r="AH8" s="79" t="s">
        <v>3550</v>
      </c>
      <c r="AI8" s="79" t="s">
        <v>3570</v>
      </c>
      <c r="AJ8" s="79" t="s">
        <v>3632</v>
      </c>
      <c r="AK8" s="87" t="s">
        <v>3655</v>
      </c>
      <c r="AL8" s="87" t="s">
        <v>3759</v>
      </c>
      <c r="AM8" s="87" t="s">
        <v>3801</v>
      </c>
      <c r="AN8" s="87" t="s">
        <v>3807</v>
      </c>
      <c r="AO8" s="87" t="s">
        <v>3828</v>
      </c>
    </row>
    <row r="9" spans="1:41" ht="15">
      <c r="A9" s="90" t="s">
        <v>2934</v>
      </c>
      <c r="B9" s="66" t="s">
        <v>2963</v>
      </c>
      <c r="C9" s="66" t="s">
        <v>56</v>
      </c>
      <c r="D9" s="112"/>
      <c r="E9" s="111"/>
      <c r="F9" s="113" t="s">
        <v>4159</v>
      </c>
      <c r="G9" s="114"/>
      <c r="H9" s="114"/>
      <c r="I9" s="115">
        <v>9</v>
      </c>
      <c r="J9" s="116"/>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12</v>
      </c>
      <c r="AF9" s="49">
        <v>100</v>
      </c>
      <c r="AG9" s="48">
        <v>12</v>
      </c>
      <c r="AH9" s="79"/>
      <c r="AI9" s="79"/>
      <c r="AJ9" s="79" t="s">
        <v>715</v>
      </c>
      <c r="AK9" s="87" t="s">
        <v>1557</v>
      </c>
      <c r="AL9" s="87" t="s">
        <v>1557</v>
      </c>
      <c r="AM9" s="87" t="s">
        <v>410</v>
      </c>
      <c r="AN9" s="87" t="s">
        <v>3808</v>
      </c>
      <c r="AO9" s="87" t="s">
        <v>3829</v>
      </c>
    </row>
    <row r="10" spans="1:41" ht="14.25" customHeight="1">
      <c r="A10" s="90" t="s">
        <v>2935</v>
      </c>
      <c r="B10" s="66" t="s">
        <v>2964</v>
      </c>
      <c r="C10" s="66" t="s">
        <v>56</v>
      </c>
      <c r="D10" s="112"/>
      <c r="E10" s="111"/>
      <c r="F10" s="113" t="s">
        <v>4160</v>
      </c>
      <c r="G10" s="114"/>
      <c r="H10" s="114"/>
      <c r="I10" s="115">
        <v>10</v>
      </c>
      <c r="J10" s="116"/>
      <c r="K10" s="48">
        <v>5</v>
      </c>
      <c r="L10" s="48">
        <v>5</v>
      </c>
      <c r="M10" s="48">
        <v>2</v>
      </c>
      <c r="N10" s="48">
        <v>7</v>
      </c>
      <c r="O10" s="48">
        <v>1</v>
      </c>
      <c r="P10" s="49">
        <v>0</v>
      </c>
      <c r="Q10" s="49">
        <v>0</v>
      </c>
      <c r="R10" s="48">
        <v>1</v>
      </c>
      <c r="S10" s="48">
        <v>0</v>
      </c>
      <c r="T10" s="48">
        <v>5</v>
      </c>
      <c r="U10" s="48">
        <v>7</v>
      </c>
      <c r="V10" s="48">
        <v>2</v>
      </c>
      <c r="W10" s="49">
        <v>1.2</v>
      </c>
      <c r="X10" s="49">
        <v>0.25</v>
      </c>
      <c r="Y10" s="48">
        <v>0</v>
      </c>
      <c r="Z10" s="49">
        <v>0</v>
      </c>
      <c r="AA10" s="48">
        <v>5</v>
      </c>
      <c r="AB10" s="49">
        <v>3.90625</v>
      </c>
      <c r="AC10" s="48">
        <v>0</v>
      </c>
      <c r="AD10" s="49">
        <v>0</v>
      </c>
      <c r="AE10" s="48">
        <v>123</v>
      </c>
      <c r="AF10" s="49">
        <v>96.09375</v>
      </c>
      <c r="AG10" s="48">
        <v>128</v>
      </c>
      <c r="AH10" s="79" t="s">
        <v>3551</v>
      </c>
      <c r="AI10" s="79" t="s">
        <v>657</v>
      </c>
      <c r="AJ10" s="79" t="s">
        <v>3633</v>
      </c>
      <c r="AK10" s="87" t="s">
        <v>3656</v>
      </c>
      <c r="AL10" s="87" t="s">
        <v>3760</v>
      </c>
      <c r="AM10" s="87"/>
      <c r="AN10" s="87" t="s">
        <v>3809</v>
      </c>
      <c r="AO10" s="87" t="s">
        <v>3830</v>
      </c>
    </row>
    <row r="11" spans="1:41" ht="15">
      <c r="A11" s="90" t="s">
        <v>2936</v>
      </c>
      <c r="B11" s="66" t="s">
        <v>2965</v>
      </c>
      <c r="C11" s="66" t="s">
        <v>56</v>
      </c>
      <c r="D11" s="112"/>
      <c r="E11" s="111"/>
      <c r="F11" s="113" t="s">
        <v>4161</v>
      </c>
      <c r="G11" s="114"/>
      <c r="H11" s="114"/>
      <c r="I11" s="115">
        <v>11</v>
      </c>
      <c r="J11" s="116"/>
      <c r="K11" s="48">
        <v>5</v>
      </c>
      <c r="L11" s="48">
        <v>5</v>
      </c>
      <c r="M11" s="48">
        <v>0</v>
      </c>
      <c r="N11" s="48">
        <v>5</v>
      </c>
      <c r="O11" s="48">
        <v>1</v>
      </c>
      <c r="P11" s="49">
        <v>0</v>
      </c>
      <c r="Q11" s="49">
        <v>0</v>
      </c>
      <c r="R11" s="48">
        <v>1</v>
      </c>
      <c r="S11" s="48">
        <v>0</v>
      </c>
      <c r="T11" s="48">
        <v>5</v>
      </c>
      <c r="U11" s="48">
        <v>5</v>
      </c>
      <c r="V11" s="48">
        <v>2</v>
      </c>
      <c r="W11" s="49">
        <v>1.28</v>
      </c>
      <c r="X11" s="49">
        <v>0.2</v>
      </c>
      <c r="Y11" s="48">
        <v>5</v>
      </c>
      <c r="Z11" s="49">
        <v>9.090909090909092</v>
      </c>
      <c r="AA11" s="48">
        <v>0</v>
      </c>
      <c r="AB11" s="49">
        <v>0</v>
      </c>
      <c r="AC11" s="48">
        <v>0</v>
      </c>
      <c r="AD11" s="49">
        <v>0</v>
      </c>
      <c r="AE11" s="48">
        <v>50</v>
      </c>
      <c r="AF11" s="49">
        <v>90.9090909090909</v>
      </c>
      <c r="AG11" s="48">
        <v>55</v>
      </c>
      <c r="AH11" s="79"/>
      <c r="AI11" s="79"/>
      <c r="AJ11" s="79" t="s">
        <v>725</v>
      </c>
      <c r="AK11" s="87" t="s">
        <v>3657</v>
      </c>
      <c r="AL11" s="87" t="s">
        <v>3761</v>
      </c>
      <c r="AM11" s="87"/>
      <c r="AN11" s="87"/>
      <c r="AO11" s="87" t="s">
        <v>3831</v>
      </c>
    </row>
    <row r="12" spans="1:41" ht="15">
      <c r="A12" s="90" t="s">
        <v>2937</v>
      </c>
      <c r="B12" s="66" t="s">
        <v>2966</v>
      </c>
      <c r="C12" s="66" t="s">
        <v>56</v>
      </c>
      <c r="D12" s="112"/>
      <c r="E12" s="111"/>
      <c r="F12" s="113" t="s">
        <v>4162</v>
      </c>
      <c r="G12" s="114"/>
      <c r="H12" s="114"/>
      <c r="I12" s="115">
        <v>12</v>
      </c>
      <c r="J12" s="116"/>
      <c r="K12" s="48">
        <v>5</v>
      </c>
      <c r="L12" s="48">
        <v>7</v>
      </c>
      <c r="M12" s="48">
        <v>0</v>
      </c>
      <c r="N12" s="48">
        <v>7</v>
      </c>
      <c r="O12" s="48">
        <v>0</v>
      </c>
      <c r="P12" s="49">
        <v>0</v>
      </c>
      <c r="Q12" s="49">
        <v>0</v>
      </c>
      <c r="R12" s="48">
        <v>1</v>
      </c>
      <c r="S12" s="48">
        <v>0</v>
      </c>
      <c r="T12" s="48">
        <v>5</v>
      </c>
      <c r="U12" s="48">
        <v>7</v>
      </c>
      <c r="V12" s="48">
        <v>2</v>
      </c>
      <c r="W12" s="49">
        <v>1.04</v>
      </c>
      <c r="X12" s="49">
        <v>0.35</v>
      </c>
      <c r="Y12" s="48">
        <v>0</v>
      </c>
      <c r="Z12" s="49">
        <v>0</v>
      </c>
      <c r="AA12" s="48">
        <v>8</v>
      </c>
      <c r="AB12" s="49">
        <v>6.451612903225806</v>
      </c>
      <c r="AC12" s="48">
        <v>0</v>
      </c>
      <c r="AD12" s="49">
        <v>0</v>
      </c>
      <c r="AE12" s="48">
        <v>116</v>
      </c>
      <c r="AF12" s="49">
        <v>93.54838709677419</v>
      </c>
      <c r="AG12" s="48">
        <v>124</v>
      </c>
      <c r="AH12" s="79"/>
      <c r="AI12" s="79"/>
      <c r="AJ12" s="79" t="s">
        <v>688</v>
      </c>
      <c r="AK12" s="87" t="s">
        <v>3658</v>
      </c>
      <c r="AL12" s="87" t="s">
        <v>3762</v>
      </c>
      <c r="AM12" s="87"/>
      <c r="AN12" s="87" t="s">
        <v>352</v>
      </c>
      <c r="AO12" s="87" t="s">
        <v>3832</v>
      </c>
    </row>
    <row r="13" spans="1:41" ht="15">
      <c r="A13" s="90" t="s">
        <v>2938</v>
      </c>
      <c r="B13" s="66" t="s">
        <v>2967</v>
      </c>
      <c r="C13" s="66" t="s">
        <v>56</v>
      </c>
      <c r="D13" s="112"/>
      <c r="E13" s="111"/>
      <c r="F13" s="113" t="s">
        <v>4163</v>
      </c>
      <c r="G13" s="114"/>
      <c r="H13" s="114"/>
      <c r="I13" s="115">
        <v>13</v>
      </c>
      <c r="J13" s="116"/>
      <c r="K13" s="48">
        <v>4</v>
      </c>
      <c r="L13" s="48">
        <v>4</v>
      </c>
      <c r="M13" s="48">
        <v>2</v>
      </c>
      <c r="N13" s="48">
        <v>6</v>
      </c>
      <c r="O13" s="48">
        <v>3</v>
      </c>
      <c r="P13" s="49">
        <v>0</v>
      </c>
      <c r="Q13" s="49">
        <v>0</v>
      </c>
      <c r="R13" s="48">
        <v>1</v>
      </c>
      <c r="S13" s="48">
        <v>0</v>
      </c>
      <c r="T13" s="48">
        <v>4</v>
      </c>
      <c r="U13" s="48">
        <v>6</v>
      </c>
      <c r="V13" s="48">
        <v>3</v>
      </c>
      <c r="W13" s="49">
        <v>1.25</v>
      </c>
      <c r="X13" s="49">
        <v>0.25</v>
      </c>
      <c r="Y13" s="48">
        <v>3</v>
      </c>
      <c r="Z13" s="49">
        <v>2.272727272727273</v>
      </c>
      <c r="AA13" s="48">
        <v>3</v>
      </c>
      <c r="AB13" s="49">
        <v>2.272727272727273</v>
      </c>
      <c r="AC13" s="48">
        <v>0</v>
      </c>
      <c r="AD13" s="49">
        <v>0</v>
      </c>
      <c r="AE13" s="48">
        <v>126</v>
      </c>
      <c r="AF13" s="49">
        <v>95.45454545454545</v>
      </c>
      <c r="AG13" s="48">
        <v>132</v>
      </c>
      <c r="AH13" s="79" t="s">
        <v>3552</v>
      </c>
      <c r="AI13" s="79" t="s">
        <v>3571</v>
      </c>
      <c r="AJ13" s="79" t="s">
        <v>3634</v>
      </c>
      <c r="AK13" s="87" t="s">
        <v>3659</v>
      </c>
      <c r="AL13" s="87" t="s">
        <v>3763</v>
      </c>
      <c r="AM13" s="87"/>
      <c r="AN13" s="87"/>
      <c r="AO13" s="87" t="s">
        <v>3833</v>
      </c>
    </row>
    <row r="14" spans="1:41" ht="15">
      <c r="A14" s="90" t="s">
        <v>2939</v>
      </c>
      <c r="B14" s="66" t="s">
        <v>2968</v>
      </c>
      <c r="C14" s="66" t="s">
        <v>56</v>
      </c>
      <c r="D14" s="112"/>
      <c r="E14" s="111"/>
      <c r="F14" s="113" t="s">
        <v>4164</v>
      </c>
      <c r="G14" s="114"/>
      <c r="H14" s="114"/>
      <c r="I14" s="115">
        <v>14</v>
      </c>
      <c r="J14" s="116"/>
      <c r="K14" s="48">
        <v>4</v>
      </c>
      <c r="L14" s="48">
        <v>3</v>
      </c>
      <c r="M14" s="48">
        <v>0</v>
      </c>
      <c r="N14" s="48">
        <v>3</v>
      </c>
      <c r="O14" s="48">
        <v>0</v>
      </c>
      <c r="P14" s="49">
        <v>0</v>
      </c>
      <c r="Q14" s="49">
        <v>0</v>
      </c>
      <c r="R14" s="48">
        <v>1</v>
      </c>
      <c r="S14" s="48">
        <v>0</v>
      </c>
      <c r="T14" s="48">
        <v>4</v>
      </c>
      <c r="U14" s="48">
        <v>3</v>
      </c>
      <c r="V14" s="48">
        <v>2</v>
      </c>
      <c r="W14" s="49">
        <v>1.125</v>
      </c>
      <c r="X14" s="49">
        <v>0.25</v>
      </c>
      <c r="Y14" s="48">
        <v>2</v>
      </c>
      <c r="Z14" s="49">
        <v>7.6923076923076925</v>
      </c>
      <c r="AA14" s="48">
        <v>0</v>
      </c>
      <c r="AB14" s="49">
        <v>0</v>
      </c>
      <c r="AC14" s="48">
        <v>0</v>
      </c>
      <c r="AD14" s="49">
        <v>0</v>
      </c>
      <c r="AE14" s="48">
        <v>24</v>
      </c>
      <c r="AF14" s="49">
        <v>92.3076923076923</v>
      </c>
      <c r="AG14" s="48">
        <v>26</v>
      </c>
      <c r="AH14" s="79" t="s">
        <v>579</v>
      </c>
      <c r="AI14" s="79" t="s">
        <v>650</v>
      </c>
      <c r="AJ14" s="79" t="s">
        <v>717</v>
      </c>
      <c r="AK14" s="87" t="s">
        <v>3244</v>
      </c>
      <c r="AL14" s="87" t="s">
        <v>1557</v>
      </c>
      <c r="AM14" s="87"/>
      <c r="AN14" s="87" t="s">
        <v>3810</v>
      </c>
      <c r="AO14" s="87" t="s">
        <v>3834</v>
      </c>
    </row>
    <row r="15" spans="1:41" ht="15">
      <c r="A15" s="90" t="s">
        <v>2940</v>
      </c>
      <c r="B15" s="66" t="s">
        <v>2957</v>
      </c>
      <c r="C15" s="66" t="s">
        <v>59</v>
      </c>
      <c r="D15" s="112"/>
      <c r="E15" s="111"/>
      <c r="F15" s="113" t="s">
        <v>4165</v>
      </c>
      <c r="G15" s="114"/>
      <c r="H15" s="114"/>
      <c r="I15" s="115">
        <v>15</v>
      </c>
      <c r="J15" s="116"/>
      <c r="K15" s="48">
        <v>4</v>
      </c>
      <c r="L15" s="48">
        <v>5</v>
      </c>
      <c r="M15" s="48">
        <v>0</v>
      </c>
      <c r="N15" s="48">
        <v>5</v>
      </c>
      <c r="O15" s="48">
        <v>0</v>
      </c>
      <c r="P15" s="49">
        <v>0</v>
      </c>
      <c r="Q15" s="49">
        <v>0</v>
      </c>
      <c r="R15" s="48">
        <v>1</v>
      </c>
      <c r="S15" s="48">
        <v>0</v>
      </c>
      <c r="T15" s="48">
        <v>4</v>
      </c>
      <c r="U15" s="48">
        <v>5</v>
      </c>
      <c r="V15" s="48">
        <v>2</v>
      </c>
      <c r="W15" s="49">
        <v>0.875</v>
      </c>
      <c r="X15" s="49">
        <v>0.4166666666666667</v>
      </c>
      <c r="Y15" s="48">
        <v>0</v>
      </c>
      <c r="Z15" s="49">
        <v>0</v>
      </c>
      <c r="AA15" s="48">
        <v>0</v>
      </c>
      <c r="AB15" s="49">
        <v>0</v>
      </c>
      <c r="AC15" s="48">
        <v>0</v>
      </c>
      <c r="AD15" s="49">
        <v>0</v>
      </c>
      <c r="AE15" s="48">
        <v>30</v>
      </c>
      <c r="AF15" s="49">
        <v>100</v>
      </c>
      <c r="AG15" s="48">
        <v>30</v>
      </c>
      <c r="AH15" s="79"/>
      <c r="AI15" s="79"/>
      <c r="AJ15" s="79" t="s">
        <v>702</v>
      </c>
      <c r="AK15" s="87" t="s">
        <v>3660</v>
      </c>
      <c r="AL15" s="87" t="s">
        <v>3764</v>
      </c>
      <c r="AM15" s="87" t="s">
        <v>402</v>
      </c>
      <c r="AN15" s="87" t="s">
        <v>401</v>
      </c>
      <c r="AO15" s="87" t="s">
        <v>3835</v>
      </c>
    </row>
    <row r="16" spans="1:41" ht="15">
      <c r="A16" s="90" t="s">
        <v>2941</v>
      </c>
      <c r="B16" s="66" t="s">
        <v>2958</v>
      </c>
      <c r="C16" s="66" t="s">
        <v>59</v>
      </c>
      <c r="D16" s="112"/>
      <c r="E16" s="111"/>
      <c r="F16" s="113" t="s">
        <v>4166</v>
      </c>
      <c r="G16" s="114"/>
      <c r="H16" s="114"/>
      <c r="I16" s="115">
        <v>16</v>
      </c>
      <c r="J16" s="116"/>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1</v>
      </c>
      <c r="AB16" s="49">
        <v>5.2631578947368425</v>
      </c>
      <c r="AC16" s="48">
        <v>0</v>
      </c>
      <c r="AD16" s="49">
        <v>0</v>
      </c>
      <c r="AE16" s="48">
        <v>18</v>
      </c>
      <c r="AF16" s="49">
        <v>94.73684210526316</v>
      </c>
      <c r="AG16" s="48">
        <v>19</v>
      </c>
      <c r="AH16" s="79"/>
      <c r="AI16" s="79"/>
      <c r="AJ16" s="79" t="s">
        <v>748</v>
      </c>
      <c r="AK16" s="87" t="s">
        <v>1557</v>
      </c>
      <c r="AL16" s="87" t="s">
        <v>1557</v>
      </c>
      <c r="AM16" s="87" t="s">
        <v>427</v>
      </c>
      <c r="AN16" s="87" t="s">
        <v>426</v>
      </c>
      <c r="AO16" s="87" t="s">
        <v>3836</v>
      </c>
    </row>
    <row r="17" spans="1:41" ht="15">
      <c r="A17" s="90" t="s">
        <v>2942</v>
      </c>
      <c r="B17" s="66" t="s">
        <v>2959</v>
      </c>
      <c r="C17" s="66" t="s">
        <v>59</v>
      </c>
      <c r="D17" s="112"/>
      <c r="E17" s="111"/>
      <c r="F17" s="113" t="s">
        <v>4167</v>
      </c>
      <c r="G17" s="114"/>
      <c r="H17" s="114"/>
      <c r="I17" s="115">
        <v>17</v>
      </c>
      <c r="J17" s="116"/>
      <c r="K17" s="48">
        <v>3</v>
      </c>
      <c r="L17" s="48">
        <v>3</v>
      </c>
      <c r="M17" s="48">
        <v>0</v>
      </c>
      <c r="N17" s="48">
        <v>3</v>
      </c>
      <c r="O17" s="48">
        <v>1</v>
      </c>
      <c r="P17" s="49">
        <v>0</v>
      </c>
      <c r="Q17" s="49">
        <v>0</v>
      </c>
      <c r="R17" s="48">
        <v>1</v>
      </c>
      <c r="S17" s="48">
        <v>0</v>
      </c>
      <c r="T17" s="48">
        <v>3</v>
      </c>
      <c r="U17" s="48">
        <v>3</v>
      </c>
      <c r="V17" s="48">
        <v>2</v>
      </c>
      <c r="W17" s="49">
        <v>0.888889</v>
      </c>
      <c r="X17" s="49">
        <v>0.3333333333333333</v>
      </c>
      <c r="Y17" s="48">
        <v>0</v>
      </c>
      <c r="Z17" s="49">
        <v>0</v>
      </c>
      <c r="AA17" s="48">
        <v>6</v>
      </c>
      <c r="AB17" s="49">
        <v>7.142857142857143</v>
      </c>
      <c r="AC17" s="48">
        <v>0</v>
      </c>
      <c r="AD17" s="49">
        <v>0</v>
      </c>
      <c r="AE17" s="48">
        <v>78</v>
      </c>
      <c r="AF17" s="49">
        <v>92.85714285714286</v>
      </c>
      <c r="AG17" s="48">
        <v>84</v>
      </c>
      <c r="AH17" s="79" t="s">
        <v>592</v>
      </c>
      <c r="AI17" s="79" t="s">
        <v>659</v>
      </c>
      <c r="AJ17" s="79" t="s">
        <v>731</v>
      </c>
      <c r="AK17" s="87" t="s">
        <v>3661</v>
      </c>
      <c r="AL17" s="87" t="s">
        <v>3765</v>
      </c>
      <c r="AM17" s="87"/>
      <c r="AN17" s="87"/>
      <c r="AO17" s="87" t="s">
        <v>3837</v>
      </c>
    </row>
    <row r="18" spans="1:41" ht="15">
      <c r="A18" s="90" t="s">
        <v>2943</v>
      </c>
      <c r="B18" s="66" t="s">
        <v>2960</v>
      </c>
      <c r="C18" s="66" t="s">
        <v>59</v>
      </c>
      <c r="D18" s="112"/>
      <c r="E18" s="111"/>
      <c r="F18" s="113" t="s">
        <v>4168</v>
      </c>
      <c r="G18" s="114"/>
      <c r="H18" s="114"/>
      <c r="I18" s="115">
        <v>18</v>
      </c>
      <c r="J18" s="116"/>
      <c r="K18" s="48">
        <v>3</v>
      </c>
      <c r="L18" s="48">
        <v>3</v>
      </c>
      <c r="M18" s="48">
        <v>0</v>
      </c>
      <c r="N18" s="48">
        <v>3</v>
      </c>
      <c r="O18" s="48">
        <v>0</v>
      </c>
      <c r="P18" s="49">
        <v>0</v>
      </c>
      <c r="Q18" s="49">
        <v>0</v>
      </c>
      <c r="R18" s="48">
        <v>1</v>
      </c>
      <c r="S18" s="48">
        <v>0</v>
      </c>
      <c r="T18" s="48">
        <v>3</v>
      </c>
      <c r="U18" s="48">
        <v>3</v>
      </c>
      <c r="V18" s="48">
        <v>1</v>
      </c>
      <c r="W18" s="49">
        <v>0.666667</v>
      </c>
      <c r="X18" s="49">
        <v>0.5</v>
      </c>
      <c r="Y18" s="48">
        <v>0</v>
      </c>
      <c r="Z18" s="49">
        <v>0</v>
      </c>
      <c r="AA18" s="48">
        <v>2</v>
      </c>
      <c r="AB18" s="49">
        <v>6.25</v>
      </c>
      <c r="AC18" s="48">
        <v>0</v>
      </c>
      <c r="AD18" s="49">
        <v>0</v>
      </c>
      <c r="AE18" s="48">
        <v>30</v>
      </c>
      <c r="AF18" s="49">
        <v>93.75</v>
      </c>
      <c r="AG18" s="48">
        <v>32</v>
      </c>
      <c r="AH18" s="79"/>
      <c r="AI18" s="79"/>
      <c r="AJ18" s="79" t="s">
        <v>714</v>
      </c>
      <c r="AK18" s="87" t="s">
        <v>3662</v>
      </c>
      <c r="AL18" s="87" t="s">
        <v>3766</v>
      </c>
      <c r="AM18" s="87"/>
      <c r="AN18" s="87" t="s">
        <v>405</v>
      </c>
      <c r="AO18" s="87" t="s">
        <v>3838</v>
      </c>
    </row>
    <row r="19" spans="1:41" ht="15">
      <c r="A19" s="90" t="s">
        <v>2944</v>
      </c>
      <c r="B19" s="66" t="s">
        <v>2961</v>
      </c>
      <c r="C19" s="66" t="s">
        <v>59</v>
      </c>
      <c r="D19" s="112"/>
      <c r="E19" s="111"/>
      <c r="F19" s="113" t="s">
        <v>4169</v>
      </c>
      <c r="G19" s="114"/>
      <c r="H19" s="114"/>
      <c r="I19" s="115">
        <v>19</v>
      </c>
      <c r="J19" s="116"/>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66</v>
      </c>
      <c r="AF19" s="49">
        <v>100</v>
      </c>
      <c r="AG19" s="48">
        <v>66</v>
      </c>
      <c r="AH19" s="79" t="s">
        <v>577</v>
      </c>
      <c r="AI19" s="79" t="s">
        <v>634</v>
      </c>
      <c r="AJ19" s="79" t="s">
        <v>3635</v>
      </c>
      <c r="AK19" s="87" t="s">
        <v>3663</v>
      </c>
      <c r="AL19" s="87" t="s">
        <v>3767</v>
      </c>
      <c r="AM19" s="87"/>
      <c r="AN19" s="87"/>
      <c r="AO19" s="87" t="s">
        <v>3839</v>
      </c>
    </row>
    <row r="20" spans="1:41" ht="15">
      <c r="A20" s="90" t="s">
        <v>2945</v>
      </c>
      <c r="B20" s="66" t="s">
        <v>2962</v>
      </c>
      <c r="C20" s="66" t="s">
        <v>59</v>
      </c>
      <c r="D20" s="112"/>
      <c r="E20" s="111"/>
      <c r="F20" s="113" t="s">
        <v>4170</v>
      </c>
      <c r="G20" s="114"/>
      <c r="H20" s="114"/>
      <c r="I20" s="115">
        <v>20</v>
      </c>
      <c r="J20" s="116"/>
      <c r="K20" s="48">
        <v>3</v>
      </c>
      <c r="L20" s="48">
        <v>3</v>
      </c>
      <c r="M20" s="48">
        <v>0</v>
      </c>
      <c r="N20" s="48">
        <v>3</v>
      </c>
      <c r="O20" s="48">
        <v>1</v>
      </c>
      <c r="P20" s="49">
        <v>0</v>
      </c>
      <c r="Q20" s="49">
        <v>0</v>
      </c>
      <c r="R20" s="48">
        <v>1</v>
      </c>
      <c r="S20" s="48">
        <v>0</v>
      </c>
      <c r="T20" s="48">
        <v>3</v>
      </c>
      <c r="U20" s="48">
        <v>3</v>
      </c>
      <c r="V20" s="48">
        <v>2</v>
      </c>
      <c r="W20" s="49">
        <v>0.888889</v>
      </c>
      <c r="X20" s="49">
        <v>0.3333333333333333</v>
      </c>
      <c r="Y20" s="48">
        <v>0</v>
      </c>
      <c r="Z20" s="49">
        <v>0</v>
      </c>
      <c r="AA20" s="48">
        <v>3</v>
      </c>
      <c r="AB20" s="49">
        <v>2.5</v>
      </c>
      <c r="AC20" s="48">
        <v>0</v>
      </c>
      <c r="AD20" s="49">
        <v>0</v>
      </c>
      <c r="AE20" s="48">
        <v>117</v>
      </c>
      <c r="AF20" s="49">
        <v>97.5</v>
      </c>
      <c r="AG20" s="48">
        <v>120</v>
      </c>
      <c r="AH20" s="79" t="s">
        <v>575</v>
      </c>
      <c r="AI20" s="79" t="s">
        <v>648</v>
      </c>
      <c r="AJ20" s="79" t="s">
        <v>709</v>
      </c>
      <c r="AK20" s="87" t="s">
        <v>3664</v>
      </c>
      <c r="AL20" s="87" t="s">
        <v>3768</v>
      </c>
      <c r="AM20" s="87"/>
      <c r="AN20" s="87"/>
      <c r="AO20" s="87" t="s">
        <v>3840</v>
      </c>
    </row>
    <row r="21" spans="1:41" ht="15">
      <c r="A21" s="90" t="s">
        <v>2946</v>
      </c>
      <c r="B21" s="66" t="s">
        <v>2963</v>
      </c>
      <c r="C21" s="66" t="s">
        <v>59</v>
      </c>
      <c r="D21" s="112"/>
      <c r="E21" s="111"/>
      <c r="F21" s="113" t="s">
        <v>4171</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10</v>
      </c>
      <c r="AF21" s="49">
        <v>100</v>
      </c>
      <c r="AG21" s="48">
        <v>10</v>
      </c>
      <c r="AH21" s="79"/>
      <c r="AI21" s="79"/>
      <c r="AJ21" s="79" t="s">
        <v>701</v>
      </c>
      <c r="AK21" s="87" t="s">
        <v>1557</v>
      </c>
      <c r="AL21" s="87" t="s">
        <v>1557</v>
      </c>
      <c r="AM21" s="87" t="s">
        <v>434</v>
      </c>
      <c r="AN21" s="87"/>
      <c r="AO21" s="87" t="s">
        <v>3841</v>
      </c>
    </row>
    <row r="22" spans="1:41" ht="15">
      <c r="A22" s="90" t="s">
        <v>2947</v>
      </c>
      <c r="B22" s="66" t="s">
        <v>2964</v>
      </c>
      <c r="C22" s="66" t="s">
        <v>59</v>
      </c>
      <c r="D22" s="112"/>
      <c r="E22" s="111"/>
      <c r="F22" s="113" t="s">
        <v>4172</v>
      </c>
      <c r="G22" s="114"/>
      <c r="H22" s="114"/>
      <c r="I22" s="115">
        <v>22</v>
      </c>
      <c r="J22" s="116"/>
      <c r="K22" s="48">
        <v>2</v>
      </c>
      <c r="L22" s="48">
        <v>1</v>
      </c>
      <c r="M22" s="48">
        <v>2</v>
      </c>
      <c r="N22" s="48">
        <v>3</v>
      </c>
      <c r="O22" s="48">
        <v>2</v>
      </c>
      <c r="P22" s="49">
        <v>0</v>
      </c>
      <c r="Q22" s="49">
        <v>0</v>
      </c>
      <c r="R22" s="48">
        <v>1</v>
      </c>
      <c r="S22" s="48">
        <v>0</v>
      </c>
      <c r="T22" s="48">
        <v>2</v>
      </c>
      <c r="U22" s="48">
        <v>3</v>
      </c>
      <c r="V22" s="48">
        <v>1</v>
      </c>
      <c r="W22" s="49">
        <v>0.5</v>
      </c>
      <c r="X22" s="49">
        <v>0.5</v>
      </c>
      <c r="Y22" s="48">
        <v>0</v>
      </c>
      <c r="Z22" s="49">
        <v>0</v>
      </c>
      <c r="AA22" s="48">
        <v>0</v>
      </c>
      <c r="AB22" s="49">
        <v>0</v>
      </c>
      <c r="AC22" s="48">
        <v>0</v>
      </c>
      <c r="AD22" s="49">
        <v>0</v>
      </c>
      <c r="AE22" s="48">
        <v>60</v>
      </c>
      <c r="AF22" s="49">
        <v>100</v>
      </c>
      <c r="AG22" s="48">
        <v>60</v>
      </c>
      <c r="AH22" s="79" t="s">
        <v>3553</v>
      </c>
      <c r="AI22" s="79" t="s">
        <v>674</v>
      </c>
      <c r="AJ22" s="79" t="s">
        <v>805</v>
      </c>
      <c r="AK22" s="87" t="s">
        <v>3665</v>
      </c>
      <c r="AL22" s="87" t="s">
        <v>3769</v>
      </c>
      <c r="AM22" s="87"/>
      <c r="AN22" s="87"/>
      <c r="AO22" s="87" t="s">
        <v>3842</v>
      </c>
    </row>
    <row r="23" spans="1:41" ht="15">
      <c r="A23" s="90" t="s">
        <v>2948</v>
      </c>
      <c r="B23" s="66" t="s">
        <v>2965</v>
      </c>
      <c r="C23" s="66" t="s">
        <v>59</v>
      </c>
      <c r="D23" s="112"/>
      <c r="E23" s="111"/>
      <c r="F23" s="113" t="s">
        <v>4173</v>
      </c>
      <c r="G23" s="114"/>
      <c r="H23" s="114"/>
      <c r="I23" s="115">
        <v>23</v>
      </c>
      <c r="J23" s="116"/>
      <c r="K23" s="48">
        <v>2</v>
      </c>
      <c r="L23" s="48">
        <v>1</v>
      </c>
      <c r="M23" s="48">
        <v>3</v>
      </c>
      <c r="N23" s="48">
        <v>4</v>
      </c>
      <c r="O23" s="48">
        <v>3</v>
      </c>
      <c r="P23" s="49">
        <v>0</v>
      </c>
      <c r="Q23" s="49">
        <v>0</v>
      </c>
      <c r="R23" s="48">
        <v>1</v>
      </c>
      <c r="S23" s="48">
        <v>0</v>
      </c>
      <c r="T23" s="48">
        <v>2</v>
      </c>
      <c r="U23" s="48">
        <v>4</v>
      </c>
      <c r="V23" s="48">
        <v>1</v>
      </c>
      <c r="W23" s="49">
        <v>0.5</v>
      </c>
      <c r="X23" s="49">
        <v>0.5</v>
      </c>
      <c r="Y23" s="48">
        <v>2</v>
      </c>
      <c r="Z23" s="49">
        <v>1.4388489208633093</v>
      </c>
      <c r="AA23" s="48">
        <v>3</v>
      </c>
      <c r="AB23" s="49">
        <v>2.158273381294964</v>
      </c>
      <c r="AC23" s="48">
        <v>0</v>
      </c>
      <c r="AD23" s="49">
        <v>0</v>
      </c>
      <c r="AE23" s="48">
        <v>134</v>
      </c>
      <c r="AF23" s="49">
        <v>96.40287769784173</v>
      </c>
      <c r="AG23" s="48">
        <v>139</v>
      </c>
      <c r="AH23" s="79" t="s">
        <v>3554</v>
      </c>
      <c r="AI23" s="79" t="s">
        <v>3572</v>
      </c>
      <c r="AJ23" s="79" t="s">
        <v>3636</v>
      </c>
      <c r="AK23" s="87" t="s">
        <v>3666</v>
      </c>
      <c r="AL23" s="87" t="s">
        <v>3770</v>
      </c>
      <c r="AM23" s="87"/>
      <c r="AN23" s="87" t="s">
        <v>433</v>
      </c>
      <c r="AO23" s="87" t="s">
        <v>3843</v>
      </c>
    </row>
    <row r="24" spans="1:41" ht="15">
      <c r="A24" s="90" t="s">
        <v>2949</v>
      </c>
      <c r="B24" s="66" t="s">
        <v>2966</v>
      </c>
      <c r="C24" s="66" t="s">
        <v>59</v>
      </c>
      <c r="D24" s="112"/>
      <c r="E24" s="111"/>
      <c r="F24" s="113" t="s">
        <v>4174</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4</v>
      </c>
      <c r="AF24" s="49">
        <v>100</v>
      </c>
      <c r="AG24" s="48">
        <v>4</v>
      </c>
      <c r="AH24" s="79"/>
      <c r="AI24" s="79"/>
      <c r="AJ24" s="79" t="s">
        <v>701</v>
      </c>
      <c r="AK24" s="87" t="s">
        <v>1557</v>
      </c>
      <c r="AL24" s="87" t="s">
        <v>1557</v>
      </c>
      <c r="AM24" s="87" t="s">
        <v>430</v>
      </c>
      <c r="AN24" s="87"/>
      <c r="AO24" s="87" t="s">
        <v>3844</v>
      </c>
    </row>
    <row r="25" spans="1:41" ht="15">
      <c r="A25" s="90" t="s">
        <v>2950</v>
      </c>
      <c r="B25" s="66" t="s">
        <v>2967</v>
      </c>
      <c r="C25" s="66" t="s">
        <v>59</v>
      </c>
      <c r="D25" s="112"/>
      <c r="E25" s="111"/>
      <c r="F25" s="113" t="s">
        <v>4175</v>
      </c>
      <c r="G25" s="114"/>
      <c r="H25" s="114"/>
      <c r="I25" s="115">
        <v>25</v>
      </c>
      <c r="J25" s="116"/>
      <c r="K25" s="48">
        <v>2</v>
      </c>
      <c r="L25" s="48">
        <v>1</v>
      </c>
      <c r="M25" s="48">
        <v>0</v>
      </c>
      <c r="N25" s="48">
        <v>1</v>
      </c>
      <c r="O25" s="48">
        <v>0</v>
      </c>
      <c r="P25" s="49">
        <v>0</v>
      </c>
      <c r="Q25" s="49">
        <v>0</v>
      </c>
      <c r="R25" s="48">
        <v>1</v>
      </c>
      <c r="S25" s="48">
        <v>0</v>
      </c>
      <c r="T25" s="48">
        <v>2</v>
      </c>
      <c r="U25" s="48">
        <v>1</v>
      </c>
      <c r="V25" s="48">
        <v>1</v>
      </c>
      <c r="W25" s="49">
        <v>0.5</v>
      </c>
      <c r="X25" s="49">
        <v>0.5</v>
      </c>
      <c r="Y25" s="48">
        <v>2</v>
      </c>
      <c r="Z25" s="49">
        <v>7.407407407407407</v>
      </c>
      <c r="AA25" s="48">
        <v>1</v>
      </c>
      <c r="AB25" s="49">
        <v>3.7037037037037037</v>
      </c>
      <c r="AC25" s="48">
        <v>0</v>
      </c>
      <c r="AD25" s="49">
        <v>0</v>
      </c>
      <c r="AE25" s="48">
        <v>24</v>
      </c>
      <c r="AF25" s="49">
        <v>88.88888888888889</v>
      </c>
      <c r="AG25" s="48">
        <v>27</v>
      </c>
      <c r="AH25" s="79"/>
      <c r="AI25" s="79"/>
      <c r="AJ25" s="79" t="s">
        <v>737</v>
      </c>
      <c r="AK25" s="87" t="s">
        <v>3136</v>
      </c>
      <c r="AL25" s="87" t="s">
        <v>1557</v>
      </c>
      <c r="AM25" s="87" t="s">
        <v>425</v>
      </c>
      <c r="AN25" s="87"/>
      <c r="AO25" s="87" t="s">
        <v>3845</v>
      </c>
    </row>
    <row r="26" spans="1:41" ht="15">
      <c r="A26" s="90" t="s">
        <v>2951</v>
      </c>
      <c r="B26" s="66" t="s">
        <v>2968</v>
      </c>
      <c r="C26" s="66" t="s">
        <v>59</v>
      </c>
      <c r="D26" s="112"/>
      <c r="E26" s="111"/>
      <c r="F26" s="113" t="s">
        <v>4176</v>
      </c>
      <c r="G26" s="114"/>
      <c r="H26" s="114"/>
      <c r="I26" s="115">
        <v>26</v>
      </c>
      <c r="J26" s="116"/>
      <c r="K26" s="48">
        <v>2</v>
      </c>
      <c r="L26" s="48">
        <v>1</v>
      </c>
      <c r="M26" s="48">
        <v>5</v>
      </c>
      <c r="N26" s="48">
        <v>6</v>
      </c>
      <c r="O26" s="48">
        <v>5</v>
      </c>
      <c r="P26" s="49">
        <v>0</v>
      </c>
      <c r="Q26" s="49">
        <v>0</v>
      </c>
      <c r="R26" s="48">
        <v>1</v>
      </c>
      <c r="S26" s="48">
        <v>0</v>
      </c>
      <c r="T26" s="48">
        <v>2</v>
      </c>
      <c r="U26" s="48">
        <v>6</v>
      </c>
      <c r="V26" s="48">
        <v>1</v>
      </c>
      <c r="W26" s="49">
        <v>0.5</v>
      </c>
      <c r="X26" s="49">
        <v>0.5</v>
      </c>
      <c r="Y26" s="48">
        <v>8</v>
      </c>
      <c r="Z26" s="49">
        <v>3.686635944700461</v>
      </c>
      <c r="AA26" s="48">
        <v>0</v>
      </c>
      <c r="AB26" s="49">
        <v>0</v>
      </c>
      <c r="AC26" s="48">
        <v>0</v>
      </c>
      <c r="AD26" s="49">
        <v>0</v>
      </c>
      <c r="AE26" s="48">
        <v>209</v>
      </c>
      <c r="AF26" s="49">
        <v>96.31336405529954</v>
      </c>
      <c r="AG26" s="48">
        <v>217</v>
      </c>
      <c r="AH26" s="79" t="s">
        <v>597</v>
      </c>
      <c r="AI26" s="79" t="s">
        <v>647</v>
      </c>
      <c r="AJ26" s="79" t="s">
        <v>741</v>
      </c>
      <c r="AK26" s="87" t="s">
        <v>3667</v>
      </c>
      <c r="AL26" s="87" t="s">
        <v>3771</v>
      </c>
      <c r="AM26" s="87"/>
      <c r="AN26" s="87"/>
      <c r="AO26" s="87" t="s">
        <v>3846</v>
      </c>
    </row>
    <row r="27" spans="1:41" ht="15">
      <c r="A27" s="90" t="s">
        <v>2952</v>
      </c>
      <c r="B27" s="66" t="s">
        <v>2957</v>
      </c>
      <c r="C27" s="66" t="s">
        <v>61</v>
      </c>
      <c r="D27" s="112"/>
      <c r="E27" s="111"/>
      <c r="F27" s="113" t="s">
        <v>4177</v>
      </c>
      <c r="G27" s="114"/>
      <c r="H27" s="114"/>
      <c r="I27" s="115">
        <v>27</v>
      </c>
      <c r="J27" s="116"/>
      <c r="K27" s="48">
        <v>2</v>
      </c>
      <c r="L27" s="48">
        <v>1</v>
      </c>
      <c r="M27" s="48">
        <v>0</v>
      </c>
      <c r="N27" s="48">
        <v>1</v>
      </c>
      <c r="O27" s="48">
        <v>0</v>
      </c>
      <c r="P27" s="49">
        <v>0</v>
      </c>
      <c r="Q27" s="49">
        <v>0</v>
      </c>
      <c r="R27" s="48">
        <v>1</v>
      </c>
      <c r="S27" s="48">
        <v>0</v>
      </c>
      <c r="T27" s="48">
        <v>2</v>
      </c>
      <c r="U27" s="48">
        <v>1</v>
      </c>
      <c r="V27" s="48">
        <v>1</v>
      </c>
      <c r="W27" s="49">
        <v>0.5</v>
      </c>
      <c r="X27" s="49">
        <v>0.5</v>
      </c>
      <c r="Y27" s="48">
        <v>4</v>
      </c>
      <c r="Z27" s="49">
        <v>13.333333333333334</v>
      </c>
      <c r="AA27" s="48">
        <v>0</v>
      </c>
      <c r="AB27" s="49">
        <v>0</v>
      </c>
      <c r="AC27" s="48">
        <v>0</v>
      </c>
      <c r="AD27" s="49">
        <v>0</v>
      </c>
      <c r="AE27" s="48">
        <v>26</v>
      </c>
      <c r="AF27" s="49">
        <v>86.66666666666667</v>
      </c>
      <c r="AG27" s="48">
        <v>30</v>
      </c>
      <c r="AH27" s="79" t="s">
        <v>576</v>
      </c>
      <c r="AI27" s="79" t="s">
        <v>636</v>
      </c>
      <c r="AJ27" s="79" t="s">
        <v>3637</v>
      </c>
      <c r="AK27" s="87" t="s">
        <v>3668</v>
      </c>
      <c r="AL27" s="87" t="s">
        <v>3772</v>
      </c>
      <c r="AM27" s="87"/>
      <c r="AN27" s="87" t="s">
        <v>403</v>
      </c>
      <c r="AO27" s="87" t="s">
        <v>3847</v>
      </c>
    </row>
    <row r="28" spans="1:41" ht="15">
      <c r="A28" s="90" t="s">
        <v>2953</v>
      </c>
      <c r="B28" s="66" t="s">
        <v>2958</v>
      </c>
      <c r="C28" s="66" t="s">
        <v>61</v>
      </c>
      <c r="D28" s="112"/>
      <c r="E28" s="111"/>
      <c r="F28" s="113" t="s">
        <v>4178</v>
      </c>
      <c r="G28" s="114"/>
      <c r="H28" s="114"/>
      <c r="I28" s="115">
        <v>28</v>
      </c>
      <c r="J28" s="116"/>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32</v>
      </c>
      <c r="AF28" s="49">
        <v>100</v>
      </c>
      <c r="AG28" s="48">
        <v>32</v>
      </c>
      <c r="AH28" s="79" t="s">
        <v>566</v>
      </c>
      <c r="AI28" s="79" t="s">
        <v>643</v>
      </c>
      <c r="AJ28" s="79" t="s">
        <v>694</v>
      </c>
      <c r="AK28" s="87" t="s">
        <v>3669</v>
      </c>
      <c r="AL28" s="87" t="s">
        <v>3773</v>
      </c>
      <c r="AM28" s="87"/>
      <c r="AN28" s="87"/>
      <c r="AO28" s="87" t="s">
        <v>3848</v>
      </c>
    </row>
    <row r="29" spans="1:41" ht="15">
      <c r="A29" s="90" t="s">
        <v>2954</v>
      </c>
      <c r="B29" s="66" t="s">
        <v>2959</v>
      </c>
      <c r="C29" s="66" t="s">
        <v>61</v>
      </c>
      <c r="D29" s="112"/>
      <c r="E29" s="111"/>
      <c r="F29" s="113" t="s">
        <v>4179</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48">
        <v>3</v>
      </c>
      <c r="Z29" s="49">
        <v>6.666666666666667</v>
      </c>
      <c r="AA29" s="48">
        <v>2</v>
      </c>
      <c r="AB29" s="49">
        <v>4.444444444444445</v>
      </c>
      <c r="AC29" s="48">
        <v>0</v>
      </c>
      <c r="AD29" s="49">
        <v>0</v>
      </c>
      <c r="AE29" s="48">
        <v>40</v>
      </c>
      <c r="AF29" s="49">
        <v>88.88888888888889</v>
      </c>
      <c r="AG29" s="48">
        <v>45</v>
      </c>
      <c r="AH29" s="79"/>
      <c r="AI29" s="79"/>
      <c r="AJ29" s="79" t="s">
        <v>701</v>
      </c>
      <c r="AK29" s="87" t="s">
        <v>3670</v>
      </c>
      <c r="AL29" s="87" t="s">
        <v>1557</v>
      </c>
      <c r="AM29" s="87" t="s">
        <v>360</v>
      </c>
      <c r="AN29" s="87"/>
      <c r="AO29" s="87" t="s">
        <v>3849</v>
      </c>
    </row>
    <row r="30" spans="1:41" ht="15">
      <c r="A30" s="90" t="s">
        <v>2955</v>
      </c>
      <c r="B30" s="66" t="s">
        <v>2960</v>
      </c>
      <c r="C30" s="66" t="s">
        <v>61</v>
      </c>
      <c r="D30" s="112"/>
      <c r="E30" s="111"/>
      <c r="F30" s="113" t="s">
        <v>4180</v>
      </c>
      <c r="G30" s="114"/>
      <c r="H30" s="114"/>
      <c r="I30" s="115">
        <v>30</v>
      </c>
      <c r="J30" s="116"/>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6</v>
      </c>
      <c r="AF30" s="49">
        <v>100</v>
      </c>
      <c r="AG30" s="48">
        <v>6</v>
      </c>
      <c r="AH30" s="79"/>
      <c r="AI30" s="79"/>
      <c r="AJ30" s="79" t="s">
        <v>680</v>
      </c>
      <c r="AK30" s="87" t="s">
        <v>1557</v>
      </c>
      <c r="AL30" s="87" t="s">
        <v>1557</v>
      </c>
      <c r="AM30" s="87" t="s">
        <v>353</v>
      </c>
      <c r="AN30" s="87"/>
      <c r="AO30" s="87" t="s">
        <v>3850</v>
      </c>
    </row>
    <row r="31" spans="1:41" ht="15">
      <c r="A31" s="90" t="s">
        <v>2956</v>
      </c>
      <c r="B31" s="66" t="s">
        <v>2961</v>
      </c>
      <c r="C31" s="66" t="s">
        <v>61</v>
      </c>
      <c r="D31" s="112"/>
      <c r="E31" s="111"/>
      <c r="F31" s="113" t="s">
        <v>4181</v>
      </c>
      <c r="G31" s="114"/>
      <c r="H31" s="114"/>
      <c r="I31" s="115">
        <v>31</v>
      </c>
      <c r="J31" s="116"/>
      <c r="K31" s="48">
        <v>2</v>
      </c>
      <c r="L31" s="48">
        <v>1</v>
      </c>
      <c r="M31" s="48">
        <v>2</v>
      </c>
      <c r="N31" s="48">
        <v>3</v>
      </c>
      <c r="O31" s="48">
        <v>2</v>
      </c>
      <c r="P31" s="49">
        <v>0</v>
      </c>
      <c r="Q31" s="49">
        <v>0</v>
      </c>
      <c r="R31" s="48">
        <v>1</v>
      </c>
      <c r="S31" s="48">
        <v>0</v>
      </c>
      <c r="T31" s="48">
        <v>2</v>
      </c>
      <c r="U31" s="48">
        <v>3</v>
      </c>
      <c r="V31" s="48">
        <v>1</v>
      </c>
      <c r="W31" s="49">
        <v>0.5</v>
      </c>
      <c r="X31" s="49">
        <v>0.5</v>
      </c>
      <c r="Y31" s="48">
        <v>1</v>
      </c>
      <c r="Z31" s="49">
        <v>1.3157894736842106</v>
      </c>
      <c r="AA31" s="48">
        <v>0</v>
      </c>
      <c r="AB31" s="49">
        <v>0</v>
      </c>
      <c r="AC31" s="48">
        <v>0</v>
      </c>
      <c r="AD31" s="49">
        <v>0</v>
      </c>
      <c r="AE31" s="48">
        <v>75</v>
      </c>
      <c r="AF31" s="49">
        <v>98.6842105263158</v>
      </c>
      <c r="AG31" s="48">
        <v>76</v>
      </c>
      <c r="AH31" s="79" t="s">
        <v>555</v>
      </c>
      <c r="AI31" s="79" t="s">
        <v>633</v>
      </c>
      <c r="AJ31" s="79" t="s">
        <v>3638</v>
      </c>
      <c r="AK31" s="87" t="s">
        <v>3671</v>
      </c>
      <c r="AL31" s="87" t="s">
        <v>3774</v>
      </c>
      <c r="AM31" s="87"/>
      <c r="AN31" s="87"/>
      <c r="AO31" s="87" t="s">
        <v>3851</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2928</v>
      </c>
      <c r="B2" s="87" t="s">
        <v>276</v>
      </c>
      <c r="C2" s="79">
        <f>VLOOKUP(GroupVertices[[#This Row],[Vertex]],Vertices[],MATCH("ID",Vertices[[#Headers],[Vertex]:[Top Word Pairs in Tweet by Salience]],0),FALSE)</f>
        <v>45</v>
      </c>
    </row>
    <row r="3" spans="1:3" ht="15">
      <c r="A3" s="79" t="s">
        <v>2928</v>
      </c>
      <c r="B3" s="87" t="s">
        <v>400</v>
      </c>
      <c r="C3" s="79">
        <f>VLOOKUP(GroupVertices[[#This Row],[Vertex]],Vertices[],MATCH("ID",Vertices[[#Headers],[Vertex]:[Top Word Pairs in Tweet by Salience]],0),FALSE)</f>
        <v>82</v>
      </c>
    </row>
    <row r="4" spans="1:3" ht="15">
      <c r="A4" s="79" t="s">
        <v>2928</v>
      </c>
      <c r="B4" s="87" t="s">
        <v>399</v>
      </c>
      <c r="C4" s="79">
        <f>VLOOKUP(GroupVertices[[#This Row],[Vertex]],Vertices[],MATCH("ID",Vertices[[#Headers],[Vertex]:[Top Word Pairs in Tweet by Salience]],0),FALSE)</f>
        <v>81</v>
      </c>
    </row>
    <row r="5" spans="1:3" ht="15">
      <c r="A5" s="79" t="s">
        <v>2928</v>
      </c>
      <c r="B5" s="87" t="s">
        <v>398</v>
      </c>
      <c r="C5" s="79">
        <f>VLOOKUP(GroupVertices[[#This Row],[Vertex]],Vertices[],MATCH("ID",Vertices[[#Headers],[Vertex]:[Top Word Pairs in Tweet by Salience]],0),FALSE)</f>
        <v>80</v>
      </c>
    </row>
    <row r="6" spans="1:3" ht="15">
      <c r="A6" s="79" t="s">
        <v>2928</v>
      </c>
      <c r="B6" s="87" t="s">
        <v>397</v>
      </c>
      <c r="C6" s="79">
        <f>VLOOKUP(GroupVertices[[#This Row],[Vertex]],Vertices[],MATCH("ID",Vertices[[#Headers],[Vertex]:[Top Word Pairs in Tweet by Salience]],0),FALSE)</f>
        <v>79</v>
      </c>
    </row>
    <row r="7" spans="1:3" ht="15">
      <c r="A7" s="79" t="s">
        <v>2928</v>
      </c>
      <c r="B7" s="87" t="s">
        <v>396</v>
      </c>
      <c r="C7" s="79">
        <f>VLOOKUP(GroupVertices[[#This Row],[Vertex]],Vertices[],MATCH("ID",Vertices[[#Headers],[Vertex]:[Top Word Pairs in Tweet by Salience]],0),FALSE)</f>
        <v>78</v>
      </c>
    </row>
    <row r="8" spans="1:3" ht="15">
      <c r="A8" s="79" t="s">
        <v>2928</v>
      </c>
      <c r="B8" s="87" t="s">
        <v>395</v>
      </c>
      <c r="C8" s="79">
        <f>VLOOKUP(GroupVertices[[#This Row],[Vertex]],Vertices[],MATCH("ID",Vertices[[#Headers],[Vertex]:[Top Word Pairs in Tweet by Salience]],0),FALSE)</f>
        <v>77</v>
      </c>
    </row>
    <row r="9" spans="1:3" ht="15">
      <c r="A9" s="79" t="s">
        <v>2928</v>
      </c>
      <c r="B9" s="87" t="s">
        <v>394</v>
      </c>
      <c r="C9" s="79">
        <f>VLOOKUP(GroupVertices[[#This Row],[Vertex]],Vertices[],MATCH("ID",Vertices[[#Headers],[Vertex]:[Top Word Pairs in Tweet by Salience]],0),FALSE)</f>
        <v>76</v>
      </c>
    </row>
    <row r="10" spans="1:3" ht="15">
      <c r="A10" s="79" t="s">
        <v>2928</v>
      </c>
      <c r="B10" s="87" t="s">
        <v>393</v>
      </c>
      <c r="C10" s="79">
        <f>VLOOKUP(GroupVertices[[#This Row],[Vertex]],Vertices[],MATCH("ID",Vertices[[#Headers],[Vertex]:[Top Word Pairs in Tweet by Salience]],0),FALSE)</f>
        <v>75</v>
      </c>
    </row>
    <row r="11" spans="1:3" ht="15">
      <c r="A11" s="79" t="s">
        <v>2928</v>
      </c>
      <c r="B11" s="87" t="s">
        <v>392</v>
      </c>
      <c r="C11" s="79">
        <f>VLOOKUP(GroupVertices[[#This Row],[Vertex]],Vertices[],MATCH("ID",Vertices[[#Headers],[Vertex]:[Top Word Pairs in Tweet by Salience]],0),FALSE)</f>
        <v>74</v>
      </c>
    </row>
    <row r="12" spans="1:3" ht="15">
      <c r="A12" s="79" t="s">
        <v>2928</v>
      </c>
      <c r="B12" s="87" t="s">
        <v>391</v>
      </c>
      <c r="C12" s="79">
        <f>VLOOKUP(GroupVertices[[#This Row],[Vertex]],Vertices[],MATCH("ID",Vertices[[#Headers],[Vertex]:[Top Word Pairs in Tweet by Salience]],0),FALSE)</f>
        <v>73</v>
      </c>
    </row>
    <row r="13" spans="1:3" ht="15">
      <c r="A13" s="79" t="s">
        <v>2928</v>
      </c>
      <c r="B13" s="87" t="s">
        <v>390</v>
      </c>
      <c r="C13" s="79">
        <f>VLOOKUP(GroupVertices[[#This Row],[Vertex]],Vertices[],MATCH("ID",Vertices[[#Headers],[Vertex]:[Top Word Pairs in Tweet by Salience]],0),FALSE)</f>
        <v>72</v>
      </c>
    </row>
    <row r="14" spans="1:3" ht="15">
      <c r="A14" s="79" t="s">
        <v>2928</v>
      </c>
      <c r="B14" s="87" t="s">
        <v>389</v>
      </c>
      <c r="C14" s="79">
        <f>VLOOKUP(GroupVertices[[#This Row],[Vertex]],Vertices[],MATCH("ID",Vertices[[#Headers],[Vertex]:[Top Word Pairs in Tweet by Salience]],0),FALSE)</f>
        <v>71</v>
      </c>
    </row>
    <row r="15" spans="1:3" ht="15">
      <c r="A15" s="79" t="s">
        <v>2928</v>
      </c>
      <c r="B15" s="87" t="s">
        <v>388</v>
      </c>
      <c r="C15" s="79">
        <f>VLOOKUP(GroupVertices[[#This Row],[Vertex]],Vertices[],MATCH("ID",Vertices[[#Headers],[Vertex]:[Top Word Pairs in Tweet by Salience]],0),FALSE)</f>
        <v>70</v>
      </c>
    </row>
    <row r="16" spans="1:3" ht="15">
      <c r="A16" s="79" t="s">
        <v>2928</v>
      </c>
      <c r="B16" s="87" t="s">
        <v>387</v>
      </c>
      <c r="C16" s="79">
        <f>VLOOKUP(GroupVertices[[#This Row],[Vertex]],Vertices[],MATCH("ID",Vertices[[#Headers],[Vertex]:[Top Word Pairs in Tweet by Salience]],0),FALSE)</f>
        <v>69</v>
      </c>
    </row>
    <row r="17" spans="1:3" ht="15">
      <c r="A17" s="79" t="s">
        <v>2928</v>
      </c>
      <c r="B17" s="87" t="s">
        <v>386</v>
      </c>
      <c r="C17" s="79">
        <f>VLOOKUP(GroupVertices[[#This Row],[Vertex]],Vertices[],MATCH("ID",Vertices[[#Headers],[Vertex]:[Top Word Pairs in Tweet by Salience]],0),FALSE)</f>
        <v>68</v>
      </c>
    </row>
    <row r="18" spans="1:3" ht="15">
      <c r="A18" s="79" t="s">
        <v>2928</v>
      </c>
      <c r="B18" s="87" t="s">
        <v>385</v>
      </c>
      <c r="C18" s="79">
        <f>VLOOKUP(GroupVertices[[#This Row],[Vertex]],Vertices[],MATCH("ID",Vertices[[#Headers],[Vertex]:[Top Word Pairs in Tweet by Salience]],0),FALSE)</f>
        <v>67</v>
      </c>
    </row>
    <row r="19" spans="1:3" ht="15">
      <c r="A19" s="79" t="s">
        <v>2928</v>
      </c>
      <c r="B19" s="87" t="s">
        <v>384</v>
      </c>
      <c r="C19" s="79">
        <f>VLOOKUP(GroupVertices[[#This Row],[Vertex]],Vertices[],MATCH("ID",Vertices[[#Headers],[Vertex]:[Top Word Pairs in Tweet by Salience]],0),FALSE)</f>
        <v>66</v>
      </c>
    </row>
    <row r="20" spans="1:3" ht="15">
      <c r="A20" s="79" t="s">
        <v>2928</v>
      </c>
      <c r="B20" s="87" t="s">
        <v>383</v>
      </c>
      <c r="C20" s="79">
        <f>VLOOKUP(GroupVertices[[#This Row],[Vertex]],Vertices[],MATCH("ID",Vertices[[#Headers],[Vertex]:[Top Word Pairs in Tweet by Salience]],0),FALSE)</f>
        <v>65</v>
      </c>
    </row>
    <row r="21" spans="1:3" ht="15">
      <c r="A21" s="79" t="s">
        <v>2928</v>
      </c>
      <c r="B21" s="87" t="s">
        <v>382</v>
      </c>
      <c r="C21" s="79">
        <f>VLOOKUP(GroupVertices[[#This Row],[Vertex]],Vertices[],MATCH("ID",Vertices[[#Headers],[Vertex]:[Top Word Pairs in Tweet by Salience]],0),FALSE)</f>
        <v>64</v>
      </c>
    </row>
    <row r="22" spans="1:3" ht="15">
      <c r="A22" s="79" t="s">
        <v>2928</v>
      </c>
      <c r="B22" s="87" t="s">
        <v>381</v>
      </c>
      <c r="C22" s="79">
        <f>VLOOKUP(GroupVertices[[#This Row],[Vertex]],Vertices[],MATCH("ID",Vertices[[#Headers],[Vertex]:[Top Word Pairs in Tweet by Salience]],0),FALSE)</f>
        <v>63</v>
      </c>
    </row>
    <row r="23" spans="1:3" ht="15">
      <c r="A23" s="79" t="s">
        <v>2928</v>
      </c>
      <c r="B23" s="87" t="s">
        <v>380</v>
      </c>
      <c r="C23" s="79">
        <f>VLOOKUP(GroupVertices[[#This Row],[Vertex]],Vertices[],MATCH("ID",Vertices[[#Headers],[Vertex]:[Top Word Pairs in Tweet by Salience]],0),FALSE)</f>
        <v>62</v>
      </c>
    </row>
    <row r="24" spans="1:3" ht="15">
      <c r="A24" s="79" t="s">
        <v>2928</v>
      </c>
      <c r="B24" s="87" t="s">
        <v>379</v>
      </c>
      <c r="C24" s="79">
        <f>VLOOKUP(GroupVertices[[#This Row],[Vertex]],Vertices[],MATCH("ID",Vertices[[#Headers],[Vertex]:[Top Word Pairs in Tweet by Salience]],0),FALSE)</f>
        <v>61</v>
      </c>
    </row>
    <row r="25" spans="1:3" ht="15">
      <c r="A25" s="79" t="s">
        <v>2928</v>
      </c>
      <c r="B25" s="87" t="s">
        <v>378</v>
      </c>
      <c r="C25" s="79">
        <f>VLOOKUP(GroupVertices[[#This Row],[Vertex]],Vertices[],MATCH("ID",Vertices[[#Headers],[Vertex]:[Top Word Pairs in Tweet by Salience]],0),FALSE)</f>
        <v>60</v>
      </c>
    </row>
    <row r="26" spans="1:3" ht="15">
      <c r="A26" s="79" t="s">
        <v>2928</v>
      </c>
      <c r="B26" s="87" t="s">
        <v>377</v>
      </c>
      <c r="C26" s="79">
        <f>VLOOKUP(GroupVertices[[#This Row],[Vertex]],Vertices[],MATCH("ID",Vertices[[#Headers],[Vertex]:[Top Word Pairs in Tweet by Salience]],0),FALSE)</f>
        <v>59</v>
      </c>
    </row>
    <row r="27" spans="1:3" ht="15">
      <c r="A27" s="79" t="s">
        <v>2928</v>
      </c>
      <c r="B27" s="87" t="s">
        <v>376</v>
      </c>
      <c r="C27" s="79">
        <f>VLOOKUP(GroupVertices[[#This Row],[Vertex]],Vertices[],MATCH("ID",Vertices[[#Headers],[Vertex]:[Top Word Pairs in Tweet by Salience]],0),FALSE)</f>
        <v>58</v>
      </c>
    </row>
    <row r="28" spans="1:3" ht="15">
      <c r="A28" s="79" t="s">
        <v>2928</v>
      </c>
      <c r="B28" s="87" t="s">
        <v>375</v>
      </c>
      <c r="C28" s="79">
        <f>VLOOKUP(GroupVertices[[#This Row],[Vertex]],Vertices[],MATCH("ID",Vertices[[#Headers],[Vertex]:[Top Word Pairs in Tweet by Salience]],0),FALSE)</f>
        <v>57</v>
      </c>
    </row>
    <row r="29" spans="1:3" ht="15">
      <c r="A29" s="79" t="s">
        <v>2928</v>
      </c>
      <c r="B29" s="87" t="s">
        <v>374</v>
      </c>
      <c r="C29" s="79">
        <f>VLOOKUP(GroupVertices[[#This Row],[Vertex]],Vertices[],MATCH("ID",Vertices[[#Headers],[Vertex]:[Top Word Pairs in Tweet by Salience]],0),FALSE)</f>
        <v>56</v>
      </c>
    </row>
    <row r="30" spans="1:3" ht="15">
      <c r="A30" s="79" t="s">
        <v>2928</v>
      </c>
      <c r="B30" s="87" t="s">
        <v>373</v>
      </c>
      <c r="C30" s="79">
        <f>VLOOKUP(GroupVertices[[#This Row],[Vertex]],Vertices[],MATCH("ID",Vertices[[#Headers],[Vertex]:[Top Word Pairs in Tweet by Salience]],0),FALSE)</f>
        <v>55</v>
      </c>
    </row>
    <row r="31" spans="1:3" ht="15">
      <c r="A31" s="79" t="s">
        <v>2928</v>
      </c>
      <c r="B31" s="87" t="s">
        <v>372</v>
      </c>
      <c r="C31" s="79">
        <f>VLOOKUP(GroupVertices[[#This Row],[Vertex]],Vertices[],MATCH("ID",Vertices[[#Headers],[Vertex]:[Top Word Pairs in Tweet by Salience]],0),FALSE)</f>
        <v>54</v>
      </c>
    </row>
    <row r="32" spans="1:3" ht="15">
      <c r="A32" s="79" t="s">
        <v>2928</v>
      </c>
      <c r="B32" s="87" t="s">
        <v>371</v>
      </c>
      <c r="C32" s="79">
        <f>VLOOKUP(GroupVertices[[#This Row],[Vertex]],Vertices[],MATCH("ID",Vertices[[#Headers],[Vertex]:[Top Word Pairs in Tweet by Salience]],0),FALSE)</f>
        <v>53</v>
      </c>
    </row>
    <row r="33" spans="1:3" ht="15">
      <c r="A33" s="79" t="s">
        <v>2928</v>
      </c>
      <c r="B33" s="87" t="s">
        <v>370</v>
      </c>
      <c r="C33" s="79">
        <f>VLOOKUP(GroupVertices[[#This Row],[Vertex]],Vertices[],MATCH("ID",Vertices[[#Headers],[Vertex]:[Top Word Pairs in Tweet by Salience]],0),FALSE)</f>
        <v>52</v>
      </c>
    </row>
    <row r="34" spans="1:3" ht="15">
      <c r="A34" s="79" t="s">
        <v>2928</v>
      </c>
      <c r="B34" s="87" t="s">
        <v>369</v>
      </c>
      <c r="C34" s="79">
        <f>VLOOKUP(GroupVertices[[#This Row],[Vertex]],Vertices[],MATCH("ID",Vertices[[#Headers],[Vertex]:[Top Word Pairs in Tweet by Salience]],0),FALSE)</f>
        <v>51</v>
      </c>
    </row>
    <row r="35" spans="1:3" ht="15">
      <c r="A35" s="79" t="s">
        <v>2928</v>
      </c>
      <c r="B35" s="87" t="s">
        <v>368</v>
      </c>
      <c r="C35" s="79">
        <f>VLOOKUP(GroupVertices[[#This Row],[Vertex]],Vertices[],MATCH("ID",Vertices[[#Headers],[Vertex]:[Top Word Pairs in Tweet by Salience]],0),FALSE)</f>
        <v>50</v>
      </c>
    </row>
    <row r="36" spans="1:3" ht="15">
      <c r="A36" s="79" t="s">
        <v>2928</v>
      </c>
      <c r="B36" s="87" t="s">
        <v>367</v>
      </c>
      <c r="C36" s="79">
        <f>VLOOKUP(GroupVertices[[#This Row],[Vertex]],Vertices[],MATCH("ID",Vertices[[#Headers],[Vertex]:[Top Word Pairs in Tweet by Salience]],0),FALSE)</f>
        <v>49</v>
      </c>
    </row>
    <row r="37" spans="1:3" ht="15">
      <c r="A37" s="79" t="s">
        <v>2928</v>
      </c>
      <c r="B37" s="87" t="s">
        <v>366</v>
      </c>
      <c r="C37" s="79">
        <f>VLOOKUP(GroupVertices[[#This Row],[Vertex]],Vertices[],MATCH("ID",Vertices[[#Headers],[Vertex]:[Top Word Pairs in Tweet by Salience]],0),FALSE)</f>
        <v>48</v>
      </c>
    </row>
    <row r="38" spans="1:3" ht="15">
      <c r="A38" s="79" t="s">
        <v>2928</v>
      </c>
      <c r="B38" s="87" t="s">
        <v>365</v>
      </c>
      <c r="C38" s="79">
        <f>VLOOKUP(GroupVertices[[#This Row],[Vertex]],Vertices[],MATCH("ID",Vertices[[#Headers],[Vertex]:[Top Word Pairs in Tweet by Salience]],0),FALSE)</f>
        <v>47</v>
      </c>
    </row>
    <row r="39" spans="1:3" ht="15">
      <c r="A39" s="79" t="s">
        <v>2928</v>
      </c>
      <c r="B39" s="87" t="s">
        <v>364</v>
      </c>
      <c r="C39" s="79">
        <f>VLOOKUP(GroupVertices[[#This Row],[Vertex]],Vertices[],MATCH("ID",Vertices[[#Headers],[Vertex]:[Top Word Pairs in Tweet by Salience]],0),FALSE)</f>
        <v>46</v>
      </c>
    </row>
    <row r="40" spans="1:3" ht="15">
      <c r="A40" s="79" t="s">
        <v>2929</v>
      </c>
      <c r="B40" s="87" t="s">
        <v>251</v>
      </c>
      <c r="C40" s="79">
        <f>VLOOKUP(GroupVertices[[#This Row],[Vertex]],Vertices[],MATCH("ID",Vertices[[#Headers],[Vertex]:[Top Word Pairs in Tweet by Salience]],0),FALSE)</f>
        <v>10</v>
      </c>
    </row>
    <row r="41" spans="1:3" ht="15">
      <c r="A41" s="79" t="s">
        <v>2929</v>
      </c>
      <c r="B41" s="87" t="s">
        <v>255</v>
      </c>
      <c r="C41" s="79">
        <f>VLOOKUP(GroupVertices[[#This Row],[Vertex]],Vertices[],MATCH("ID",Vertices[[#Headers],[Vertex]:[Top Word Pairs in Tweet by Salience]],0),FALSE)</f>
        <v>20</v>
      </c>
    </row>
    <row r="42" spans="1:3" ht="15">
      <c r="A42" s="79" t="s">
        <v>2929</v>
      </c>
      <c r="B42" s="87" t="s">
        <v>256</v>
      </c>
      <c r="C42" s="79">
        <f>VLOOKUP(GroupVertices[[#This Row],[Vertex]],Vertices[],MATCH("ID",Vertices[[#Headers],[Vertex]:[Top Word Pairs in Tweet by Salience]],0),FALSE)</f>
        <v>21</v>
      </c>
    </row>
    <row r="43" spans="1:3" ht="15">
      <c r="A43" s="79" t="s">
        <v>2929</v>
      </c>
      <c r="B43" s="87" t="s">
        <v>258</v>
      </c>
      <c r="C43" s="79">
        <f>VLOOKUP(GroupVertices[[#This Row],[Vertex]],Vertices[],MATCH("ID",Vertices[[#Headers],[Vertex]:[Top Word Pairs in Tweet by Salience]],0),FALSE)</f>
        <v>24</v>
      </c>
    </row>
    <row r="44" spans="1:3" ht="15">
      <c r="A44" s="79" t="s">
        <v>2929</v>
      </c>
      <c r="B44" s="87" t="s">
        <v>261</v>
      </c>
      <c r="C44" s="79">
        <f>VLOOKUP(GroupVertices[[#This Row],[Vertex]],Vertices[],MATCH("ID",Vertices[[#Headers],[Vertex]:[Top Word Pairs in Tweet by Salience]],0),FALSE)</f>
        <v>26</v>
      </c>
    </row>
    <row r="45" spans="1:3" ht="15">
      <c r="A45" s="79" t="s">
        <v>2929</v>
      </c>
      <c r="B45" s="87" t="s">
        <v>271</v>
      </c>
      <c r="C45" s="79">
        <f>VLOOKUP(GroupVertices[[#This Row],[Vertex]],Vertices[],MATCH("ID",Vertices[[#Headers],[Vertex]:[Top Word Pairs in Tweet by Salience]],0),FALSE)</f>
        <v>39</v>
      </c>
    </row>
    <row r="46" spans="1:3" ht="15">
      <c r="A46" s="79" t="s">
        <v>2929</v>
      </c>
      <c r="B46" s="87" t="s">
        <v>272</v>
      </c>
      <c r="C46" s="79">
        <f>VLOOKUP(GroupVertices[[#This Row],[Vertex]],Vertices[],MATCH("ID",Vertices[[#Headers],[Vertex]:[Top Word Pairs in Tweet by Salience]],0),FALSE)</f>
        <v>40</v>
      </c>
    </row>
    <row r="47" spans="1:3" ht="15">
      <c r="A47" s="79" t="s">
        <v>2929</v>
      </c>
      <c r="B47" s="87" t="s">
        <v>279</v>
      </c>
      <c r="C47" s="79">
        <f>VLOOKUP(GroupVertices[[#This Row],[Vertex]],Vertices[],MATCH("ID",Vertices[[#Headers],[Vertex]:[Top Word Pairs in Tweet by Salience]],0),FALSE)</f>
        <v>87</v>
      </c>
    </row>
    <row r="48" spans="1:3" ht="15">
      <c r="A48" s="79" t="s">
        <v>2929</v>
      </c>
      <c r="B48" s="87" t="s">
        <v>280</v>
      </c>
      <c r="C48" s="79">
        <f>VLOOKUP(GroupVertices[[#This Row],[Vertex]],Vertices[],MATCH("ID",Vertices[[#Headers],[Vertex]:[Top Word Pairs in Tweet by Salience]],0),FALSE)</f>
        <v>88</v>
      </c>
    </row>
    <row r="49" spans="1:3" ht="15">
      <c r="A49" s="79" t="s">
        <v>2929</v>
      </c>
      <c r="B49" s="87" t="s">
        <v>281</v>
      </c>
      <c r="C49" s="79">
        <f>VLOOKUP(GroupVertices[[#This Row],[Vertex]],Vertices[],MATCH("ID",Vertices[[#Headers],[Vertex]:[Top Word Pairs in Tweet by Salience]],0),FALSE)</f>
        <v>89</v>
      </c>
    </row>
    <row r="50" spans="1:3" ht="15">
      <c r="A50" s="79" t="s">
        <v>2929</v>
      </c>
      <c r="B50" s="87" t="s">
        <v>290</v>
      </c>
      <c r="C50" s="79">
        <f>VLOOKUP(GroupVertices[[#This Row],[Vertex]],Vertices[],MATCH("ID",Vertices[[#Headers],[Vertex]:[Top Word Pairs in Tweet by Salience]],0),FALSE)</f>
        <v>101</v>
      </c>
    </row>
    <row r="51" spans="1:3" ht="15">
      <c r="A51" s="79" t="s">
        <v>2929</v>
      </c>
      <c r="B51" s="87" t="s">
        <v>296</v>
      </c>
      <c r="C51" s="79">
        <f>VLOOKUP(GroupVertices[[#This Row],[Vertex]],Vertices[],MATCH("ID",Vertices[[#Headers],[Vertex]:[Top Word Pairs in Tweet by Salience]],0),FALSE)</f>
        <v>119</v>
      </c>
    </row>
    <row r="52" spans="1:3" ht="15">
      <c r="A52" s="79" t="s">
        <v>2929</v>
      </c>
      <c r="B52" s="87" t="s">
        <v>297</v>
      </c>
      <c r="C52" s="79">
        <f>VLOOKUP(GroupVertices[[#This Row],[Vertex]],Vertices[],MATCH("ID",Vertices[[#Headers],[Vertex]:[Top Word Pairs in Tweet by Salience]],0),FALSE)</f>
        <v>120</v>
      </c>
    </row>
    <row r="53" spans="1:3" ht="15">
      <c r="A53" s="79" t="s">
        <v>2929</v>
      </c>
      <c r="B53" s="87" t="s">
        <v>298</v>
      </c>
      <c r="C53" s="79">
        <f>VLOOKUP(GroupVertices[[#This Row],[Vertex]],Vertices[],MATCH("ID",Vertices[[#Headers],[Vertex]:[Top Word Pairs in Tweet by Salience]],0),FALSE)</f>
        <v>121</v>
      </c>
    </row>
    <row r="54" spans="1:3" ht="15">
      <c r="A54" s="79" t="s">
        <v>2929</v>
      </c>
      <c r="B54" s="87" t="s">
        <v>299</v>
      </c>
      <c r="C54" s="79">
        <f>VLOOKUP(GroupVertices[[#This Row],[Vertex]],Vertices[],MATCH("ID",Vertices[[#Headers],[Vertex]:[Top Word Pairs in Tweet by Salience]],0),FALSE)</f>
        <v>122</v>
      </c>
    </row>
    <row r="55" spans="1:3" ht="15">
      <c r="A55" s="79" t="s">
        <v>2929</v>
      </c>
      <c r="B55" s="87" t="s">
        <v>302</v>
      </c>
      <c r="C55" s="79">
        <f>VLOOKUP(GroupVertices[[#This Row],[Vertex]],Vertices[],MATCH("ID",Vertices[[#Headers],[Vertex]:[Top Word Pairs in Tweet by Salience]],0),FALSE)</f>
        <v>127</v>
      </c>
    </row>
    <row r="56" spans="1:3" ht="15">
      <c r="A56" s="79" t="s">
        <v>2929</v>
      </c>
      <c r="B56" s="87" t="s">
        <v>303</v>
      </c>
      <c r="C56" s="79">
        <f>VLOOKUP(GroupVertices[[#This Row],[Vertex]],Vertices[],MATCH("ID",Vertices[[#Headers],[Vertex]:[Top Word Pairs in Tweet by Salience]],0),FALSE)</f>
        <v>128</v>
      </c>
    </row>
    <row r="57" spans="1:3" ht="15">
      <c r="A57" s="79" t="s">
        <v>2929</v>
      </c>
      <c r="B57" s="87" t="s">
        <v>306</v>
      </c>
      <c r="C57" s="79">
        <f>VLOOKUP(GroupVertices[[#This Row],[Vertex]],Vertices[],MATCH("ID",Vertices[[#Headers],[Vertex]:[Top Word Pairs in Tweet by Salience]],0),FALSE)</f>
        <v>132</v>
      </c>
    </row>
    <row r="58" spans="1:3" ht="15">
      <c r="A58" s="79" t="s">
        <v>2929</v>
      </c>
      <c r="B58" s="87" t="s">
        <v>309</v>
      </c>
      <c r="C58" s="79">
        <f>VLOOKUP(GroupVertices[[#This Row],[Vertex]],Vertices[],MATCH("ID",Vertices[[#Headers],[Vertex]:[Top Word Pairs in Tweet by Salience]],0),FALSE)</f>
        <v>134</v>
      </c>
    </row>
    <row r="59" spans="1:3" ht="15">
      <c r="A59" s="79" t="s">
        <v>2929</v>
      </c>
      <c r="B59" s="87" t="s">
        <v>311</v>
      </c>
      <c r="C59" s="79">
        <f>VLOOKUP(GroupVertices[[#This Row],[Vertex]],Vertices[],MATCH("ID",Vertices[[#Headers],[Vertex]:[Top Word Pairs in Tweet by Salience]],0),FALSE)</f>
        <v>136</v>
      </c>
    </row>
    <row r="60" spans="1:3" ht="15">
      <c r="A60" s="79" t="s">
        <v>2929</v>
      </c>
      <c r="B60" s="87" t="s">
        <v>323</v>
      </c>
      <c r="C60" s="79">
        <f>VLOOKUP(GroupVertices[[#This Row],[Vertex]],Vertices[],MATCH("ID",Vertices[[#Headers],[Vertex]:[Top Word Pairs in Tweet by Salience]],0),FALSE)</f>
        <v>155</v>
      </c>
    </row>
    <row r="61" spans="1:3" ht="15">
      <c r="A61" s="79" t="s">
        <v>2929</v>
      </c>
      <c r="B61" s="87" t="s">
        <v>324</v>
      </c>
      <c r="C61" s="79">
        <f>VLOOKUP(GroupVertices[[#This Row],[Vertex]],Vertices[],MATCH("ID",Vertices[[#Headers],[Vertex]:[Top Word Pairs in Tweet by Salience]],0),FALSE)</f>
        <v>156</v>
      </c>
    </row>
    <row r="62" spans="1:3" ht="15">
      <c r="A62" s="79" t="s">
        <v>2929</v>
      </c>
      <c r="B62" s="87" t="s">
        <v>329</v>
      </c>
      <c r="C62" s="79">
        <f>VLOOKUP(GroupVertices[[#This Row],[Vertex]],Vertices[],MATCH("ID",Vertices[[#Headers],[Vertex]:[Top Word Pairs in Tweet by Salience]],0),FALSE)</f>
        <v>162</v>
      </c>
    </row>
    <row r="63" spans="1:3" ht="15">
      <c r="A63" s="79" t="s">
        <v>2929</v>
      </c>
      <c r="B63" s="87" t="s">
        <v>330</v>
      </c>
      <c r="C63" s="79">
        <f>VLOOKUP(GroupVertices[[#This Row],[Vertex]],Vertices[],MATCH("ID",Vertices[[#Headers],[Vertex]:[Top Word Pairs in Tweet by Salience]],0),FALSE)</f>
        <v>163</v>
      </c>
    </row>
    <row r="64" spans="1:3" ht="15">
      <c r="A64" s="79" t="s">
        <v>2929</v>
      </c>
      <c r="B64" s="87" t="s">
        <v>332</v>
      </c>
      <c r="C64" s="79">
        <f>VLOOKUP(GroupVertices[[#This Row],[Vertex]],Vertices[],MATCH("ID",Vertices[[#Headers],[Vertex]:[Top Word Pairs in Tweet by Salience]],0),FALSE)</f>
        <v>168</v>
      </c>
    </row>
    <row r="65" spans="1:3" ht="15">
      <c r="A65" s="79" t="s">
        <v>2929</v>
      </c>
      <c r="B65" s="87" t="s">
        <v>333</v>
      </c>
      <c r="C65" s="79">
        <f>VLOOKUP(GroupVertices[[#This Row],[Vertex]],Vertices[],MATCH("ID",Vertices[[#Headers],[Vertex]:[Top Word Pairs in Tweet by Salience]],0),FALSE)</f>
        <v>169</v>
      </c>
    </row>
    <row r="66" spans="1:3" ht="15">
      <c r="A66" s="79" t="s">
        <v>2929</v>
      </c>
      <c r="B66" s="87" t="s">
        <v>334</v>
      </c>
      <c r="C66" s="79">
        <f>VLOOKUP(GroupVertices[[#This Row],[Vertex]],Vertices[],MATCH("ID",Vertices[[#Headers],[Vertex]:[Top Word Pairs in Tweet by Salience]],0),FALSE)</f>
        <v>170</v>
      </c>
    </row>
    <row r="67" spans="1:3" ht="15">
      <c r="A67" s="79" t="s">
        <v>2929</v>
      </c>
      <c r="B67" s="87" t="s">
        <v>336</v>
      </c>
      <c r="C67" s="79">
        <f>VLOOKUP(GroupVertices[[#This Row],[Vertex]],Vertices[],MATCH("ID",Vertices[[#Headers],[Vertex]:[Top Word Pairs in Tweet by Salience]],0),FALSE)</f>
        <v>172</v>
      </c>
    </row>
    <row r="68" spans="1:3" ht="15">
      <c r="A68" s="79" t="s">
        <v>2929</v>
      </c>
      <c r="B68" s="87" t="s">
        <v>347</v>
      </c>
      <c r="C68" s="79">
        <f>VLOOKUP(GroupVertices[[#This Row],[Vertex]],Vertices[],MATCH("ID",Vertices[[#Headers],[Vertex]:[Top Word Pairs in Tweet by Salience]],0),FALSE)</f>
        <v>187</v>
      </c>
    </row>
    <row r="69" spans="1:3" ht="15">
      <c r="A69" s="79" t="s">
        <v>2929</v>
      </c>
      <c r="B69" s="87" t="s">
        <v>349</v>
      </c>
      <c r="C69" s="79">
        <f>VLOOKUP(GroupVertices[[#This Row],[Vertex]],Vertices[],MATCH("ID",Vertices[[#Headers],[Vertex]:[Top Word Pairs in Tweet by Salience]],0),FALSE)</f>
        <v>191</v>
      </c>
    </row>
    <row r="70" spans="1:3" ht="15">
      <c r="A70" s="79" t="s">
        <v>2929</v>
      </c>
      <c r="B70" s="87" t="s">
        <v>350</v>
      </c>
      <c r="C70" s="79">
        <f>VLOOKUP(GroupVertices[[#This Row],[Vertex]],Vertices[],MATCH("ID",Vertices[[#Headers],[Vertex]:[Top Word Pairs in Tweet by Salience]],0),FALSE)</f>
        <v>192</v>
      </c>
    </row>
    <row r="71" spans="1:3" ht="15">
      <c r="A71" s="79" t="s">
        <v>2930</v>
      </c>
      <c r="B71" s="87" t="s">
        <v>343</v>
      </c>
      <c r="C71" s="79">
        <f>VLOOKUP(GroupVertices[[#This Row],[Vertex]],Vertices[],MATCH("ID",Vertices[[#Headers],[Vertex]:[Top Word Pairs in Tweet by Salience]],0),FALSE)</f>
        <v>28</v>
      </c>
    </row>
    <row r="72" spans="1:3" ht="15">
      <c r="A72" s="79" t="s">
        <v>2930</v>
      </c>
      <c r="B72" s="87" t="s">
        <v>432</v>
      </c>
      <c r="C72" s="79">
        <f>VLOOKUP(GroupVertices[[#This Row],[Vertex]],Vertices[],MATCH("ID",Vertices[[#Headers],[Vertex]:[Top Word Pairs in Tweet by Salience]],0),FALSE)</f>
        <v>180</v>
      </c>
    </row>
    <row r="73" spans="1:3" ht="15">
      <c r="A73" s="79" t="s">
        <v>2930</v>
      </c>
      <c r="B73" s="87" t="s">
        <v>341</v>
      </c>
      <c r="C73" s="79">
        <f>VLOOKUP(GroupVertices[[#This Row],[Vertex]],Vertices[],MATCH("ID",Vertices[[#Headers],[Vertex]:[Top Word Pairs in Tweet by Salience]],0),FALSE)</f>
        <v>179</v>
      </c>
    </row>
    <row r="74" spans="1:3" ht="15">
      <c r="A74" s="79" t="s">
        <v>2930</v>
      </c>
      <c r="B74" s="87" t="s">
        <v>362</v>
      </c>
      <c r="C74" s="79">
        <f>VLOOKUP(GroupVertices[[#This Row],[Vertex]],Vertices[],MATCH("ID",Vertices[[#Headers],[Vertex]:[Top Word Pairs in Tweet by Salience]],0),FALSE)</f>
        <v>33</v>
      </c>
    </row>
    <row r="75" spans="1:3" ht="15">
      <c r="A75" s="79" t="s">
        <v>2930</v>
      </c>
      <c r="B75" s="87" t="s">
        <v>431</v>
      </c>
      <c r="C75" s="79">
        <f>VLOOKUP(GroupVertices[[#This Row],[Vertex]],Vertices[],MATCH("ID",Vertices[[#Headers],[Vertex]:[Top Word Pairs in Tweet by Salience]],0),FALSE)</f>
        <v>176</v>
      </c>
    </row>
    <row r="76" spans="1:3" ht="15">
      <c r="A76" s="79" t="s">
        <v>2930</v>
      </c>
      <c r="B76" s="87" t="s">
        <v>363</v>
      </c>
      <c r="C76" s="79">
        <f>VLOOKUP(GroupVertices[[#This Row],[Vertex]],Vertices[],MATCH("ID",Vertices[[#Headers],[Vertex]:[Top Word Pairs in Tweet by Salience]],0),FALSE)</f>
        <v>42</v>
      </c>
    </row>
    <row r="77" spans="1:3" ht="15">
      <c r="A77" s="79" t="s">
        <v>2930</v>
      </c>
      <c r="B77" s="87" t="s">
        <v>340</v>
      </c>
      <c r="C77" s="79">
        <f>VLOOKUP(GroupVertices[[#This Row],[Vertex]],Vertices[],MATCH("ID",Vertices[[#Headers],[Vertex]:[Top Word Pairs in Tweet by Salience]],0),FALSE)</f>
        <v>178</v>
      </c>
    </row>
    <row r="78" spans="1:3" ht="15">
      <c r="A78" s="79" t="s">
        <v>2930</v>
      </c>
      <c r="B78" s="87" t="s">
        <v>339</v>
      </c>
      <c r="C78" s="79">
        <f>VLOOKUP(GroupVertices[[#This Row],[Vertex]],Vertices[],MATCH("ID",Vertices[[#Headers],[Vertex]:[Top Word Pairs in Tweet by Salience]],0),FALSE)</f>
        <v>177</v>
      </c>
    </row>
    <row r="79" spans="1:3" ht="15">
      <c r="A79" s="79" t="s">
        <v>2930</v>
      </c>
      <c r="B79" s="87" t="s">
        <v>361</v>
      </c>
      <c r="C79" s="79">
        <f>VLOOKUP(GroupVertices[[#This Row],[Vertex]],Vertices[],MATCH("ID",Vertices[[#Headers],[Vertex]:[Top Word Pairs in Tweet by Salience]],0),FALSE)</f>
        <v>31</v>
      </c>
    </row>
    <row r="80" spans="1:3" ht="15">
      <c r="A80" s="79" t="s">
        <v>2930</v>
      </c>
      <c r="B80" s="87" t="s">
        <v>342</v>
      </c>
      <c r="C80" s="79">
        <f>VLOOKUP(GroupVertices[[#This Row],[Vertex]],Vertices[],MATCH("ID",Vertices[[#Headers],[Vertex]:[Top Word Pairs in Tweet by Salience]],0),FALSE)</f>
        <v>30</v>
      </c>
    </row>
    <row r="81" spans="1:3" ht="15">
      <c r="A81" s="79" t="s">
        <v>2930</v>
      </c>
      <c r="B81" s="87" t="s">
        <v>338</v>
      </c>
      <c r="C81" s="79">
        <f>VLOOKUP(GroupVertices[[#This Row],[Vertex]],Vertices[],MATCH("ID",Vertices[[#Headers],[Vertex]:[Top Word Pairs in Tweet by Salience]],0),FALSE)</f>
        <v>175</v>
      </c>
    </row>
    <row r="82" spans="1:3" ht="15">
      <c r="A82" s="79" t="s">
        <v>2930</v>
      </c>
      <c r="B82" s="87" t="s">
        <v>304</v>
      </c>
      <c r="C82" s="79">
        <f>VLOOKUP(GroupVertices[[#This Row],[Vertex]],Vertices[],MATCH("ID",Vertices[[#Headers],[Vertex]:[Top Word Pairs in Tweet by Salience]],0),FALSE)</f>
        <v>129</v>
      </c>
    </row>
    <row r="83" spans="1:3" ht="15">
      <c r="A83" s="79" t="s">
        <v>2930</v>
      </c>
      <c r="B83" s="87" t="s">
        <v>275</v>
      </c>
      <c r="C83" s="79">
        <f>VLOOKUP(GroupVertices[[#This Row],[Vertex]],Vertices[],MATCH("ID",Vertices[[#Headers],[Vertex]:[Top Word Pairs in Tweet by Salience]],0),FALSE)</f>
        <v>44</v>
      </c>
    </row>
    <row r="84" spans="1:3" ht="15">
      <c r="A84" s="79" t="s">
        <v>2930</v>
      </c>
      <c r="B84" s="87" t="s">
        <v>274</v>
      </c>
      <c r="C84" s="79">
        <f>VLOOKUP(GroupVertices[[#This Row],[Vertex]],Vertices[],MATCH("ID",Vertices[[#Headers],[Vertex]:[Top Word Pairs in Tweet by Salience]],0),FALSE)</f>
        <v>43</v>
      </c>
    </row>
    <row r="85" spans="1:3" ht="15">
      <c r="A85" s="79" t="s">
        <v>2930</v>
      </c>
      <c r="B85" s="87" t="s">
        <v>273</v>
      </c>
      <c r="C85" s="79">
        <f>VLOOKUP(GroupVertices[[#This Row],[Vertex]],Vertices[],MATCH("ID",Vertices[[#Headers],[Vertex]:[Top Word Pairs in Tweet by Salience]],0),FALSE)</f>
        <v>41</v>
      </c>
    </row>
    <row r="86" spans="1:3" ht="15">
      <c r="A86" s="79" t="s">
        <v>2930</v>
      </c>
      <c r="B86" s="87" t="s">
        <v>269</v>
      </c>
      <c r="C86" s="79">
        <f>VLOOKUP(GroupVertices[[#This Row],[Vertex]],Vertices[],MATCH("ID",Vertices[[#Headers],[Vertex]:[Top Word Pairs in Tweet by Salience]],0),FALSE)</f>
        <v>38</v>
      </c>
    </row>
    <row r="87" spans="1:3" ht="15">
      <c r="A87" s="79" t="s">
        <v>2930</v>
      </c>
      <c r="B87" s="87" t="s">
        <v>266</v>
      </c>
      <c r="C87" s="79">
        <f>VLOOKUP(GroupVertices[[#This Row],[Vertex]],Vertices[],MATCH("ID",Vertices[[#Headers],[Vertex]:[Top Word Pairs in Tweet by Salience]],0),FALSE)</f>
        <v>35</v>
      </c>
    </row>
    <row r="88" spans="1:3" ht="15">
      <c r="A88" s="79" t="s">
        <v>2930</v>
      </c>
      <c r="B88" s="87" t="s">
        <v>265</v>
      </c>
      <c r="C88" s="79">
        <f>VLOOKUP(GroupVertices[[#This Row],[Vertex]],Vertices[],MATCH("ID",Vertices[[#Headers],[Vertex]:[Top Word Pairs in Tweet by Salience]],0),FALSE)</f>
        <v>34</v>
      </c>
    </row>
    <row r="89" spans="1:3" ht="15">
      <c r="A89" s="79" t="s">
        <v>2930</v>
      </c>
      <c r="B89" s="87" t="s">
        <v>264</v>
      </c>
      <c r="C89" s="79">
        <f>VLOOKUP(GroupVertices[[#This Row],[Vertex]],Vertices[],MATCH("ID",Vertices[[#Headers],[Vertex]:[Top Word Pairs in Tweet by Salience]],0),FALSE)</f>
        <v>32</v>
      </c>
    </row>
    <row r="90" spans="1:3" ht="15">
      <c r="A90" s="79" t="s">
        <v>2930</v>
      </c>
      <c r="B90" s="87" t="s">
        <v>263</v>
      </c>
      <c r="C90" s="79">
        <f>VLOOKUP(GroupVertices[[#This Row],[Vertex]],Vertices[],MATCH("ID",Vertices[[#Headers],[Vertex]:[Top Word Pairs in Tweet by Salience]],0),FALSE)</f>
        <v>29</v>
      </c>
    </row>
    <row r="91" spans="1:3" ht="15">
      <c r="A91" s="79" t="s">
        <v>2930</v>
      </c>
      <c r="B91" s="87" t="s">
        <v>262</v>
      </c>
      <c r="C91" s="79">
        <f>VLOOKUP(GroupVertices[[#This Row],[Vertex]],Vertices[],MATCH("ID",Vertices[[#Headers],[Vertex]:[Top Word Pairs in Tweet by Salience]],0),FALSE)</f>
        <v>27</v>
      </c>
    </row>
    <row r="92" spans="1:3" ht="15">
      <c r="A92" s="79" t="s">
        <v>2931</v>
      </c>
      <c r="B92" s="87" t="s">
        <v>294</v>
      </c>
      <c r="C92" s="79">
        <f>VLOOKUP(GroupVertices[[#This Row],[Vertex]],Vertices[],MATCH("ID",Vertices[[#Headers],[Vertex]:[Top Word Pairs in Tweet by Salience]],0),FALSE)</f>
        <v>114</v>
      </c>
    </row>
    <row r="93" spans="1:3" ht="15">
      <c r="A93" s="79" t="s">
        <v>2931</v>
      </c>
      <c r="B93" s="87" t="s">
        <v>413</v>
      </c>
      <c r="C93" s="79">
        <f>VLOOKUP(GroupVertices[[#This Row],[Vertex]],Vertices[],MATCH("ID",Vertices[[#Headers],[Vertex]:[Top Word Pairs in Tweet by Salience]],0),FALSE)</f>
        <v>113</v>
      </c>
    </row>
    <row r="94" spans="1:3" ht="15">
      <c r="A94" s="79" t="s">
        <v>2931</v>
      </c>
      <c r="B94" s="87" t="s">
        <v>412</v>
      </c>
      <c r="C94" s="79">
        <f>VLOOKUP(GroupVertices[[#This Row],[Vertex]],Vertices[],MATCH("ID",Vertices[[#Headers],[Vertex]:[Top Word Pairs in Tweet by Salience]],0),FALSE)</f>
        <v>112</v>
      </c>
    </row>
    <row r="95" spans="1:3" ht="15">
      <c r="A95" s="79" t="s">
        <v>2931</v>
      </c>
      <c r="B95" s="87" t="s">
        <v>411</v>
      </c>
      <c r="C95" s="79">
        <f>VLOOKUP(GroupVertices[[#This Row],[Vertex]],Vertices[],MATCH("ID",Vertices[[#Headers],[Vertex]:[Top Word Pairs in Tweet by Salience]],0),FALSE)</f>
        <v>111</v>
      </c>
    </row>
    <row r="96" spans="1:3" ht="15">
      <c r="A96" s="79" t="s">
        <v>2931</v>
      </c>
      <c r="B96" s="87" t="s">
        <v>359</v>
      </c>
      <c r="C96" s="79">
        <f>VLOOKUP(GroupVertices[[#This Row],[Vertex]],Vertices[],MATCH("ID",Vertices[[#Headers],[Vertex]:[Top Word Pairs in Tweet by Salience]],0),FALSE)</f>
        <v>18</v>
      </c>
    </row>
    <row r="97" spans="1:3" ht="15">
      <c r="A97" s="79" t="s">
        <v>2931</v>
      </c>
      <c r="B97" s="87" t="s">
        <v>252</v>
      </c>
      <c r="C97" s="79">
        <f>VLOOKUP(GroupVertices[[#This Row],[Vertex]],Vertices[],MATCH("ID",Vertices[[#Headers],[Vertex]:[Top Word Pairs in Tweet by Salience]],0),FALSE)</f>
        <v>11</v>
      </c>
    </row>
    <row r="98" spans="1:3" ht="15">
      <c r="A98" s="79" t="s">
        <v>2931</v>
      </c>
      <c r="B98" s="87" t="s">
        <v>253</v>
      </c>
      <c r="C98" s="79">
        <f>VLOOKUP(GroupVertices[[#This Row],[Vertex]],Vertices[],MATCH("ID",Vertices[[#Headers],[Vertex]:[Top Word Pairs in Tweet by Salience]],0),FALSE)</f>
        <v>13</v>
      </c>
    </row>
    <row r="99" spans="1:3" ht="15">
      <c r="A99" s="79" t="s">
        <v>2931</v>
      </c>
      <c r="B99" s="87" t="s">
        <v>358</v>
      </c>
      <c r="C99" s="79">
        <f>VLOOKUP(GroupVertices[[#This Row],[Vertex]],Vertices[],MATCH("ID",Vertices[[#Headers],[Vertex]:[Top Word Pairs in Tweet by Salience]],0),FALSE)</f>
        <v>17</v>
      </c>
    </row>
    <row r="100" spans="1:3" ht="15">
      <c r="A100" s="79" t="s">
        <v>2931</v>
      </c>
      <c r="B100" s="87" t="s">
        <v>357</v>
      </c>
      <c r="C100" s="79">
        <f>VLOOKUP(GroupVertices[[#This Row],[Vertex]],Vertices[],MATCH("ID",Vertices[[#Headers],[Vertex]:[Top Word Pairs in Tweet by Salience]],0),FALSE)</f>
        <v>16</v>
      </c>
    </row>
    <row r="101" spans="1:3" ht="15">
      <c r="A101" s="79" t="s">
        <v>2931</v>
      </c>
      <c r="B101" s="87" t="s">
        <v>356</v>
      </c>
      <c r="C101" s="79">
        <f>VLOOKUP(GroupVertices[[#This Row],[Vertex]],Vertices[],MATCH("ID",Vertices[[#Headers],[Vertex]:[Top Word Pairs in Tweet by Salience]],0),FALSE)</f>
        <v>15</v>
      </c>
    </row>
    <row r="102" spans="1:3" ht="15">
      <c r="A102" s="79" t="s">
        <v>2931</v>
      </c>
      <c r="B102" s="87" t="s">
        <v>355</v>
      </c>
      <c r="C102" s="79">
        <f>VLOOKUP(GroupVertices[[#This Row],[Vertex]],Vertices[],MATCH("ID",Vertices[[#Headers],[Vertex]:[Top Word Pairs in Tweet by Salience]],0),FALSE)</f>
        <v>14</v>
      </c>
    </row>
    <row r="103" spans="1:3" ht="15">
      <c r="A103" s="79" t="s">
        <v>2931</v>
      </c>
      <c r="B103" s="87" t="s">
        <v>354</v>
      </c>
      <c r="C103" s="79">
        <f>VLOOKUP(GroupVertices[[#This Row],[Vertex]],Vertices[],MATCH("ID",Vertices[[#Headers],[Vertex]:[Top Word Pairs in Tweet by Salience]],0),FALSE)</f>
        <v>12</v>
      </c>
    </row>
    <row r="104" spans="1:3" ht="15">
      <c r="A104" s="79" t="s">
        <v>2932</v>
      </c>
      <c r="B104" s="87" t="s">
        <v>319</v>
      </c>
      <c r="C104" s="79">
        <f>VLOOKUP(GroupVertices[[#This Row],[Vertex]],Vertices[],MATCH("ID",Vertices[[#Headers],[Vertex]:[Top Word Pairs in Tweet by Salience]],0),FALSE)</f>
        <v>144</v>
      </c>
    </row>
    <row r="105" spans="1:3" ht="15">
      <c r="A105" s="79" t="s">
        <v>2932</v>
      </c>
      <c r="B105" s="87" t="s">
        <v>424</v>
      </c>
      <c r="C105" s="79">
        <f>VLOOKUP(GroupVertices[[#This Row],[Vertex]],Vertices[],MATCH("ID",Vertices[[#Headers],[Vertex]:[Top Word Pairs in Tweet by Salience]],0),FALSE)</f>
        <v>151</v>
      </c>
    </row>
    <row r="106" spans="1:3" ht="15">
      <c r="A106" s="79" t="s">
        <v>2932</v>
      </c>
      <c r="B106" s="87" t="s">
        <v>318</v>
      </c>
      <c r="C106" s="79">
        <f>VLOOKUP(GroupVertices[[#This Row],[Vertex]],Vertices[],MATCH("ID",Vertices[[#Headers],[Vertex]:[Top Word Pairs in Tweet by Salience]],0),FALSE)</f>
        <v>142</v>
      </c>
    </row>
    <row r="107" spans="1:3" ht="15">
      <c r="A107" s="79" t="s">
        <v>2932</v>
      </c>
      <c r="B107" s="87" t="s">
        <v>423</v>
      </c>
      <c r="C107" s="79">
        <f>VLOOKUP(GroupVertices[[#This Row],[Vertex]],Vertices[],MATCH("ID",Vertices[[#Headers],[Vertex]:[Top Word Pairs in Tweet by Salience]],0),FALSE)</f>
        <v>150</v>
      </c>
    </row>
    <row r="108" spans="1:3" ht="15">
      <c r="A108" s="79" t="s">
        <v>2932</v>
      </c>
      <c r="B108" s="87" t="s">
        <v>422</v>
      </c>
      <c r="C108" s="79">
        <f>VLOOKUP(GroupVertices[[#This Row],[Vertex]],Vertices[],MATCH("ID",Vertices[[#Headers],[Vertex]:[Top Word Pairs in Tweet by Salience]],0),FALSE)</f>
        <v>149</v>
      </c>
    </row>
    <row r="109" spans="1:3" ht="15">
      <c r="A109" s="79" t="s">
        <v>2932</v>
      </c>
      <c r="B109" s="87" t="s">
        <v>421</v>
      </c>
      <c r="C109" s="79">
        <f>VLOOKUP(GroupVertices[[#This Row],[Vertex]],Vertices[],MATCH("ID",Vertices[[#Headers],[Vertex]:[Top Word Pairs in Tweet by Salience]],0),FALSE)</f>
        <v>148</v>
      </c>
    </row>
    <row r="110" spans="1:3" ht="15">
      <c r="A110" s="79" t="s">
        <v>2932</v>
      </c>
      <c r="B110" s="87" t="s">
        <v>420</v>
      </c>
      <c r="C110" s="79">
        <f>VLOOKUP(GroupVertices[[#This Row],[Vertex]],Vertices[],MATCH("ID",Vertices[[#Headers],[Vertex]:[Top Word Pairs in Tweet by Salience]],0),FALSE)</f>
        <v>147</v>
      </c>
    </row>
    <row r="111" spans="1:3" ht="15">
      <c r="A111" s="79" t="s">
        <v>2932</v>
      </c>
      <c r="B111" s="87" t="s">
        <v>419</v>
      </c>
      <c r="C111" s="79">
        <f>VLOOKUP(GroupVertices[[#This Row],[Vertex]],Vertices[],MATCH("ID",Vertices[[#Headers],[Vertex]:[Top Word Pairs in Tweet by Salience]],0),FALSE)</f>
        <v>146</v>
      </c>
    </row>
    <row r="112" spans="1:3" ht="15">
      <c r="A112" s="79" t="s">
        <v>2932</v>
      </c>
      <c r="B112" s="87" t="s">
        <v>418</v>
      </c>
      <c r="C112" s="79">
        <f>VLOOKUP(GroupVertices[[#This Row],[Vertex]],Vertices[],MATCH("ID",Vertices[[#Headers],[Vertex]:[Top Word Pairs in Tweet by Salience]],0),FALSE)</f>
        <v>145</v>
      </c>
    </row>
    <row r="113" spans="1:3" ht="15">
      <c r="A113" s="79" t="s">
        <v>2932</v>
      </c>
      <c r="B113" s="87" t="s">
        <v>417</v>
      </c>
      <c r="C113" s="79">
        <f>VLOOKUP(GroupVertices[[#This Row],[Vertex]],Vertices[],MATCH("ID",Vertices[[#Headers],[Vertex]:[Top Word Pairs in Tweet by Salience]],0),FALSE)</f>
        <v>143</v>
      </c>
    </row>
    <row r="114" spans="1:3" ht="15">
      <c r="A114" s="79" t="s">
        <v>2933</v>
      </c>
      <c r="B114" s="87" t="s">
        <v>348</v>
      </c>
      <c r="C114" s="79">
        <f>VLOOKUP(GroupVertices[[#This Row],[Vertex]],Vertices[],MATCH("ID",Vertices[[#Headers],[Vertex]:[Top Word Pairs in Tweet by Salience]],0),FALSE)</f>
        <v>165</v>
      </c>
    </row>
    <row r="115" spans="1:3" ht="15">
      <c r="A115" s="79" t="s">
        <v>2933</v>
      </c>
      <c r="B115" s="87" t="s">
        <v>437</v>
      </c>
      <c r="C115" s="79">
        <f>VLOOKUP(GroupVertices[[#This Row],[Vertex]],Vertices[],MATCH("ID",Vertices[[#Headers],[Vertex]:[Top Word Pairs in Tweet by Salience]],0),FALSE)</f>
        <v>190</v>
      </c>
    </row>
    <row r="116" spans="1:3" ht="15">
      <c r="A116" s="79" t="s">
        <v>2933</v>
      </c>
      <c r="B116" s="87" t="s">
        <v>436</v>
      </c>
      <c r="C116" s="79">
        <f>VLOOKUP(GroupVertices[[#This Row],[Vertex]],Vertices[],MATCH("ID",Vertices[[#Headers],[Vertex]:[Top Word Pairs in Tweet by Salience]],0),FALSE)</f>
        <v>189</v>
      </c>
    </row>
    <row r="117" spans="1:3" ht="15">
      <c r="A117" s="79" t="s">
        <v>2933</v>
      </c>
      <c r="B117" s="87" t="s">
        <v>435</v>
      </c>
      <c r="C117" s="79">
        <f>VLOOKUP(GroupVertices[[#This Row],[Vertex]],Vertices[],MATCH("ID",Vertices[[#Headers],[Vertex]:[Top Word Pairs in Tweet by Salience]],0),FALSE)</f>
        <v>188</v>
      </c>
    </row>
    <row r="118" spans="1:3" ht="15">
      <c r="A118" s="79" t="s">
        <v>2933</v>
      </c>
      <c r="B118" s="87" t="s">
        <v>335</v>
      </c>
      <c r="C118" s="79">
        <f>VLOOKUP(GroupVertices[[#This Row],[Vertex]],Vertices[],MATCH("ID",Vertices[[#Headers],[Vertex]:[Top Word Pairs in Tweet by Salience]],0),FALSE)</f>
        <v>171</v>
      </c>
    </row>
    <row r="119" spans="1:3" ht="15">
      <c r="A119" s="79" t="s">
        <v>2933</v>
      </c>
      <c r="B119" s="87" t="s">
        <v>429</v>
      </c>
      <c r="C119" s="79">
        <f>VLOOKUP(GroupVertices[[#This Row],[Vertex]],Vertices[],MATCH("ID",Vertices[[#Headers],[Vertex]:[Top Word Pairs in Tweet by Salience]],0),FALSE)</f>
        <v>167</v>
      </c>
    </row>
    <row r="120" spans="1:3" ht="15">
      <c r="A120" s="79" t="s">
        <v>2933</v>
      </c>
      <c r="B120" s="87" t="s">
        <v>428</v>
      </c>
      <c r="C120" s="79">
        <f>VLOOKUP(GroupVertices[[#This Row],[Vertex]],Vertices[],MATCH("ID",Vertices[[#Headers],[Vertex]:[Top Word Pairs in Tweet by Salience]],0),FALSE)</f>
        <v>166</v>
      </c>
    </row>
    <row r="121" spans="1:3" ht="15">
      <c r="A121" s="79" t="s">
        <v>2933</v>
      </c>
      <c r="B121" s="87" t="s">
        <v>331</v>
      </c>
      <c r="C121" s="79">
        <f>VLOOKUP(GroupVertices[[#This Row],[Vertex]],Vertices[],MATCH("ID",Vertices[[#Headers],[Vertex]:[Top Word Pairs in Tweet by Salience]],0),FALSE)</f>
        <v>164</v>
      </c>
    </row>
    <row r="122" spans="1:3" ht="15">
      <c r="A122" s="79" t="s">
        <v>2934</v>
      </c>
      <c r="B122" s="87" t="s">
        <v>293</v>
      </c>
      <c r="C122" s="79">
        <f>VLOOKUP(GroupVertices[[#This Row],[Vertex]],Vertices[],MATCH("ID",Vertices[[#Headers],[Vertex]:[Top Word Pairs in Tweet by Salience]],0),FALSE)</f>
        <v>105</v>
      </c>
    </row>
    <row r="123" spans="1:3" ht="15">
      <c r="A123" s="79" t="s">
        <v>2934</v>
      </c>
      <c r="B123" s="87" t="s">
        <v>410</v>
      </c>
      <c r="C123" s="79">
        <f>VLOOKUP(GroupVertices[[#This Row],[Vertex]],Vertices[],MATCH("ID",Vertices[[#Headers],[Vertex]:[Top Word Pairs in Tweet by Salience]],0),FALSE)</f>
        <v>110</v>
      </c>
    </row>
    <row r="124" spans="1:3" ht="15">
      <c r="A124" s="79" t="s">
        <v>2934</v>
      </c>
      <c r="B124" s="87" t="s">
        <v>409</v>
      </c>
      <c r="C124" s="79">
        <f>VLOOKUP(GroupVertices[[#This Row],[Vertex]],Vertices[],MATCH("ID",Vertices[[#Headers],[Vertex]:[Top Word Pairs in Tweet by Salience]],0),FALSE)</f>
        <v>109</v>
      </c>
    </row>
    <row r="125" spans="1:3" ht="15">
      <c r="A125" s="79" t="s">
        <v>2934</v>
      </c>
      <c r="B125" s="87" t="s">
        <v>408</v>
      </c>
      <c r="C125" s="79">
        <f>VLOOKUP(GroupVertices[[#This Row],[Vertex]],Vertices[],MATCH("ID",Vertices[[#Headers],[Vertex]:[Top Word Pairs in Tweet by Salience]],0),FALSE)</f>
        <v>108</v>
      </c>
    </row>
    <row r="126" spans="1:3" ht="15">
      <c r="A126" s="79" t="s">
        <v>2934</v>
      </c>
      <c r="B126" s="87" t="s">
        <v>407</v>
      </c>
      <c r="C126" s="79">
        <f>VLOOKUP(GroupVertices[[#This Row],[Vertex]],Vertices[],MATCH("ID",Vertices[[#Headers],[Vertex]:[Top Word Pairs in Tweet by Salience]],0),FALSE)</f>
        <v>107</v>
      </c>
    </row>
    <row r="127" spans="1:3" ht="15">
      <c r="A127" s="79" t="s">
        <v>2934</v>
      </c>
      <c r="B127" s="87" t="s">
        <v>406</v>
      </c>
      <c r="C127" s="79">
        <f>VLOOKUP(GroupVertices[[#This Row],[Vertex]],Vertices[],MATCH("ID",Vertices[[#Headers],[Vertex]:[Top Word Pairs in Tweet by Salience]],0),FALSE)</f>
        <v>106</v>
      </c>
    </row>
    <row r="128" spans="1:3" ht="15">
      <c r="A128" s="79" t="s">
        <v>2935</v>
      </c>
      <c r="B128" s="87" t="s">
        <v>322</v>
      </c>
      <c r="C128" s="79">
        <f>VLOOKUP(GroupVertices[[#This Row],[Vertex]],Vertices[],MATCH("ID",Vertices[[#Headers],[Vertex]:[Top Word Pairs in Tweet by Salience]],0),FALSE)</f>
        <v>154</v>
      </c>
    </row>
    <row r="129" spans="1:3" ht="15">
      <c r="A129" s="79" t="s">
        <v>2935</v>
      </c>
      <c r="B129" s="87" t="s">
        <v>307</v>
      </c>
      <c r="C129" s="79">
        <f>VLOOKUP(GroupVertices[[#This Row],[Vertex]],Vertices[],MATCH("ID",Vertices[[#Headers],[Vertex]:[Top Word Pairs in Tweet by Salience]],0),FALSE)</f>
        <v>96</v>
      </c>
    </row>
    <row r="130" spans="1:3" ht="15">
      <c r="A130" s="79" t="s">
        <v>2935</v>
      </c>
      <c r="B130" s="87" t="s">
        <v>317</v>
      </c>
      <c r="C130" s="79">
        <f>VLOOKUP(GroupVertices[[#This Row],[Vertex]],Vertices[],MATCH("ID",Vertices[[#Headers],[Vertex]:[Top Word Pairs in Tweet by Salience]],0),FALSE)</f>
        <v>141</v>
      </c>
    </row>
    <row r="131" spans="1:3" ht="15">
      <c r="A131" s="79" t="s">
        <v>2935</v>
      </c>
      <c r="B131" s="87" t="s">
        <v>404</v>
      </c>
      <c r="C131" s="79">
        <f>VLOOKUP(GroupVertices[[#This Row],[Vertex]],Vertices[],MATCH("ID",Vertices[[#Headers],[Vertex]:[Top Word Pairs in Tweet by Salience]],0),FALSE)</f>
        <v>97</v>
      </c>
    </row>
    <row r="132" spans="1:3" ht="15">
      <c r="A132" s="79" t="s">
        <v>2935</v>
      </c>
      <c r="B132" s="87" t="s">
        <v>286</v>
      </c>
      <c r="C132" s="79">
        <f>VLOOKUP(GroupVertices[[#This Row],[Vertex]],Vertices[],MATCH("ID",Vertices[[#Headers],[Vertex]:[Top Word Pairs in Tweet by Salience]],0),FALSE)</f>
        <v>95</v>
      </c>
    </row>
    <row r="133" spans="1:3" ht="15">
      <c r="A133" s="79" t="s">
        <v>2936</v>
      </c>
      <c r="B133" s="87" t="s">
        <v>316</v>
      </c>
      <c r="C133" s="79">
        <f>VLOOKUP(GroupVertices[[#This Row],[Vertex]],Vertices[],MATCH("ID",Vertices[[#Headers],[Vertex]:[Top Word Pairs in Tweet by Salience]],0),FALSE)</f>
        <v>140</v>
      </c>
    </row>
    <row r="134" spans="1:3" ht="15">
      <c r="A134" s="79" t="s">
        <v>2936</v>
      </c>
      <c r="B134" s="87" t="s">
        <v>315</v>
      </c>
      <c r="C134" s="79">
        <f>VLOOKUP(GroupVertices[[#This Row],[Vertex]],Vertices[],MATCH("ID",Vertices[[#Headers],[Vertex]:[Top Word Pairs in Tweet by Salience]],0),FALSE)</f>
        <v>131</v>
      </c>
    </row>
    <row r="135" spans="1:3" ht="15">
      <c r="A135" s="79" t="s">
        <v>2936</v>
      </c>
      <c r="B135" s="87" t="s">
        <v>310</v>
      </c>
      <c r="C135" s="79">
        <f>VLOOKUP(GroupVertices[[#This Row],[Vertex]],Vertices[],MATCH("ID",Vertices[[#Headers],[Vertex]:[Top Word Pairs in Tweet by Salience]],0),FALSE)</f>
        <v>135</v>
      </c>
    </row>
    <row r="136" spans="1:3" ht="15">
      <c r="A136" s="79" t="s">
        <v>2936</v>
      </c>
      <c r="B136" s="87" t="s">
        <v>308</v>
      </c>
      <c r="C136" s="79">
        <f>VLOOKUP(GroupVertices[[#This Row],[Vertex]],Vertices[],MATCH("ID",Vertices[[#Headers],[Vertex]:[Top Word Pairs in Tweet by Salience]],0),FALSE)</f>
        <v>133</v>
      </c>
    </row>
    <row r="137" spans="1:3" ht="15">
      <c r="A137" s="79" t="s">
        <v>2936</v>
      </c>
      <c r="B137" s="87" t="s">
        <v>305</v>
      </c>
      <c r="C137" s="79">
        <f>VLOOKUP(GroupVertices[[#This Row],[Vertex]],Vertices[],MATCH("ID",Vertices[[#Headers],[Vertex]:[Top Word Pairs in Tweet by Salience]],0),FALSE)</f>
        <v>130</v>
      </c>
    </row>
    <row r="138" spans="1:3" ht="15">
      <c r="A138" s="79" t="s">
        <v>2937</v>
      </c>
      <c r="B138" s="87" t="s">
        <v>260</v>
      </c>
      <c r="C138" s="79">
        <f>VLOOKUP(GroupVertices[[#This Row],[Vertex]],Vertices[],MATCH("ID",Vertices[[#Headers],[Vertex]:[Top Word Pairs in Tweet by Salience]],0),FALSE)</f>
        <v>25</v>
      </c>
    </row>
    <row r="139" spans="1:3" ht="15">
      <c r="A139" s="79" t="s">
        <v>2937</v>
      </c>
      <c r="B139" s="87" t="s">
        <v>352</v>
      </c>
      <c r="C139" s="79">
        <f>VLOOKUP(GroupVertices[[#This Row],[Vertex]],Vertices[],MATCH("ID",Vertices[[#Headers],[Vertex]:[Top Word Pairs in Tweet by Salience]],0),FALSE)</f>
        <v>7</v>
      </c>
    </row>
    <row r="140" spans="1:3" ht="15">
      <c r="A140" s="79" t="s">
        <v>2937</v>
      </c>
      <c r="B140" s="87" t="s">
        <v>259</v>
      </c>
      <c r="C140" s="79">
        <f>VLOOKUP(GroupVertices[[#This Row],[Vertex]],Vertices[],MATCH("ID",Vertices[[#Headers],[Vertex]:[Top Word Pairs in Tweet by Salience]],0),FALSE)</f>
        <v>6</v>
      </c>
    </row>
    <row r="141" spans="1:3" ht="15">
      <c r="A141" s="79" t="s">
        <v>2937</v>
      </c>
      <c r="B141" s="87" t="s">
        <v>254</v>
      </c>
      <c r="C141" s="79">
        <f>VLOOKUP(GroupVertices[[#This Row],[Vertex]],Vertices[],MATCH("ID",Vertices[[#Headers],[Vertex]:[Top Word Pairs in Tweet by Salience]],0),FALSE)</f>
        <v>19</v>
      </c>
    </row>
    <row r="142" spans="1:3" ht="15">
      <c r="A142" s="79" t="s">
        <v>2937</v>
      </c>
      <c r="B142" s="87" t="s">
        <v>249</v>
      </c>
      <c r="C142" s="79">
        <f>VLOOKUP(GroupVertices[[#This Row],[Vertex]],Vertices[],MATCH("ID",Vertices[[#Headers],[Vertex]:[Top Word Pairs in Tweet by Salience]],0),FALSE)</f>
        <v>5</v>
      </c>
    </row>
    <row r="143" spans="1:3" ht="15">
      <c r="A143" s="79" t="s">
        <v>2938</v>
      </c>
      <c r="B143" s="87" t="s">
        <v>326</v>
      </c>
      <c r="C143" s="79">
        <f>VLOOKUP(GroupVertices[[#This Row],[Vertex]],Vertices[],MATCH("ID",Vertices[[#Headers],[Vertex]:[Top Word Pairs in Tweet by Salience]],0),FALSE)</f>
        <v>157</v>
      </c>
    </row>
    <row r="144" spans="1:3" ht="15">
      <c r="A144" s="79" t="s">
        <v>2938</v>
      </c>
      <c r="B144" s="87" t="s">
        <v>327</v>
      </c>
      <c r="C144" s="79">
        <f>VLOOKUP(GroupVertices[[#This Row],[Vertex]],Vertices[],MATCH("ID",Vertices[[#Headers],[Vertex]:[Top Word Pairs in Tweet by Salience]],0),FALSE)</f>
        <v>158</v>
      </c>
    </row>
    <row r="145" spans="1:3" ht="15">
      <c r="A145" s="79" t="s">
        <v>2938</v>
      </c>
      <c r="B145" s="87" t="s">
        <v>325</v>
      </c>
      <c r="C145" s="79">
        <f>VLOOKUP(GroupVertices[[#This Row],[Vertex]],Vertices[],MATCH("ID",Vertices[[#Headers],[Vertex]:[Top Word Pairs in Tweet by Salience]],0),FALSE)</f>
        <v>126</v>
      </c>
    </row>
    <row r="146" spans="1:3" ht="15">
      <c r="A146" s="79" t="s">
        <v>2938</v>
      </c>
      <c r="B146" s="87" t="s">
        <v>301</v>
      </c>
      <c r="C146" s="79">
        <f>VLOOKUP(GroupVertices[[#This Row],[Vertex]],Vertices[],MATCH("ID",Vertices[[#Headers],[Vertex]:[Top Word Pairs in Tweet by Salience]],0),FALSE)</f>
        <v>125</v>
      </c>
    </row>
    <row r="147" spans="1:3" ht="15">
      <c r="A147" s="79" t="s">
        <v>2939</v>
      </c>
      <c r="B147" s="87" t="s">
        <v>295</v>
      </c>
      <c r="C147" s="79">
        <f>VLOOKUP(GroupVertices[[#This Row],[Vertex]],Vertices[],MATCH("ID",Vertices[[#Headers],[Vertex]:[Top Word Pairs in Tweet by Salience]],0),FALSE)</f>
        <v>115</v>
      </c>
    </row>
    <row r="148" spans="1:3" ht="15">
      <c r="A148" s="79" t="s">
        <v>2939</v>
      </c>
      <c r="B148" s="87" t="s">
        <v>416</v>
      </c>
      <c r="C148" s="79">
        <f>VLOOKUP(GroupVertices[[#This Row],[Vertex]],Vertices[],MATCH("ID",Vertices[[#Headers],[Vertex]:[Top Word Pairs in Tweet by Salience]],0),FALSE)</f>
        <v>118</v>
      </c>
    </row>
    <row r="149" spans="1:3" ht="15">
      <c r="A149" s="79" t="s">
        <v>2939</v>
      </c>
      <c r="B149" s="87" t="s">
        <v>415</v>
      </c>
      <c r="C149" s="79">
        <f>VLOOKUP(GroupVertices[[#This Row],[Vertex]],Vertices[],MATCH("ID",Vertices[[#Headers],[Vertex]:[Top Word Pairs in Tweet by Salience]],0),FALSE)</f>
        <v>117</v>
      </c>
    </row>
    <row r="150" spans="1:3" ht="15">
      <c r="A150" s="79" t="s">
        <v>2939</v>
      </c>
      <c r="B150" s="87" t="s">
        <v>414</v>
      </c>
      <c r="C150" s="79">
        <f>VLOOKUP(GroupVertices[[#This Row],[Vertex]],Vertices[],MATCH("ID",Vertices[[#Headers],[Vertex]:[Top Word Pairs in Tweet by Salience]],0),FALSE)</f>
        <v>116</v>
      </c>
    </row>
    <row r="151" spans="1:3" ht="15">
      <c r="A151" s="79" t="s">
        <v>2940</v>
      </c>
      <c r="B151" s="87" t="s">
        <v>278</v>
      </c>
      <c r="C151" s="79">
        <f>VLOOKUP(GroupVertices[[#This Row],[Vertex]],Vertices[],MATCH("ID",Vertices[[#Headers],[Vertex]:[Top Word Pairs in Tweet by Salience]],0),FALSE)</f>
        <v>86</v>
      </c>
    </row>
    <row r="152" spans="1:3" ht="15">
      <c r="A152" s="79" t="s">
        <v>2940</v>
      </c>
      <c r="B152" s="87" t="s">
        <v>402</v>
      </c>
      <c r="C152" s="79">
        <f>VLOOKUP(GroupVertices[[#This Row],[Vertex]],Vertices[],MATCH("ID",Vertices[[#Headers],[Vertex]:[Top Word Pairs in Tweet by Salience]],0),FALSE)</f>
        <v>85</v>
      </c>
    </row>
    <row r="153" spans="1:3" ht="15">
      <c r="A153" s="79" t="s">
        <v>2940</v>
      </c>
      <c r="B153" s="87" t="s">
        <v>401</v>
      </c>
      <c r="C153" s="79">
        <f>VLOOKUP(GroupVertices[[#This Row],[Vertex]],Vertices[],MATCH("ID",Vertices[[#Headers],[Vertex]:[Top Word Pairs in Tweet by Salience]],0),FALSE)</f>
        <v>84</v>
      </c>
    </row>
    <row r="154" spans="1:3" ht="15">
      <c r="A154" s="79" t="s">
        <v>2940</v>
      </c>
      <c r="B154" s="87" t="s">
        <v>277</v>
      </c>
      <c r="C154" s="79">
        <f>VLOOKUP(GroupVertices[[#This Row],[Vertex]],Vertices[],MATCH("ID",Vertices[[#Headers],[Vertex]:[Top Word Pairs in Tweet by Salience]],0),FALSE)</f>
        <v>83</v>
      </c>
    </row>
    <row r="155" spans="1:3" ht="15">
      <c r="A155" s="79" t="s">
        <v>2941</v>
      </c>
      <c r="B155" s="87" t="s">
        <v>328</v>
      </c>
      <c r="C155" s="79">
        <f>VLOOKUP(GroupVertices[[#This Row],[Vertex]],Vertices[],MATCH("ID",Vertices[[#Headers],[Vertex]:[Top Word Pairs in Tweet by Salience]],0),FALSE)</f>
        <v>159</v>
      </c>
    </row>
    <row r="156" spans="1:3" ht="15">
      <c r="A156" s="79" t="s">
        <v>2941</v>
      </c>
      <c r="B156" s="87" t="s">
        <v>427</v>
      </c>
      <c r="C156" s="79">
        <f>VLOOKUP(GroupVertices[[#This Row],[Vertex]],Vertices[],MATCH("ID",Vertices[[#Headers],[Vertex]:[Top Word Pairs in Tweet by Salience]],0),FALSE)</f>
        <v>161</v>
      </c>
    </row>
    <row r="157" spans="1:3" ht="15">
      <c r="A157" s="79" t="s">
        <v>2941</v>
      </c>
      <c r="B157" s="87" t="s">
        <v>426</v>
      </c>
      <c r="C157" s="79">
        <f>VLOOKUP(GroupVertices[[#This Row],[Vertex]],Vertices[],MATCH("ID",Vertices[[#Headers],[Vertex]:[Top Word Pairs in Tweet by Salience]],0),FALSE)</f>
        <v>160</v>
      </c>
    </row>
    <row r="158" spans="1:3" ht="15">
      <c r="A158" s="79" t="s">
        <v>2942</v>
      </c>
      <c r="B158" s="87" t="s">
        <v>314</v>
      </c>
      <c r="C158" s="79">
        <f>VLOOKUP(GroupVertices[[#This Row],[Vertex]],Vertices[],MATCH("ID",Vertices[[#Headers],[Vertex]:[Top Word Pairs in Tweet by Salience]],0),FALSE)</f>
        <v>139</v>
      </c>
    </row>
    <row r="159" spans="1:3" ht="15">
      <c r="A159" s="79" t="s">
        <v>2942</v>
      </c>
      <c r="B159" s="87" t="s">
        <v>313</v>
      </c>
      <c r="C159" s="79">
        <f>VLOOKUP(GroupVertices[[#This Row],[Vertex]],Vertices[],MATCH("ID",Vertices[[#Headers],[Vertex]:[Top Word Pairs in Tweet by Salience]],0),FALSE)</f>
        <v>138</v>
      </c>
    </row>
    <row r="160" spans="1:3" ht="15">
      <c r="A160" s="79" t="s">
        <v>2942</v>
      </c>
      <c r="B160" s="87" t="s">
        <v>312</v>
      </c>
      <c r="C160" s="79">
        <f>VLOOKUP(GroupVertices[[#This Row],[Vertex]],Vertices[],MATCH("ID",Vertices[[#Headers],[Vertex]:[Top Word Pairs in Tweet by Salience]],0),FALSE)</f>
        <v>137</v>
      </c>
    </row>
    <row r="161" spans="1:3" ht="15">
      <c r="A161" s="79" t="s">
        <v>2943</v>
      </c>
      <c r="B161" s="87" t="s">
        <v>292</v>
      </c>
      <c r="C161" s="79">
        <f>VLOOKUP(GroupVertices[[#This Row],[Vertex]],Vertices[],MATCH("ID",Vertices[[#Headers],[Vertex]:[Top Word Pairs in Tweet by Salience]],0),FALSE)</f>
        <v>104</v>
      </c>
    </row>
    <row r="162" spans="1:3" ht="15">
      <c r="A162" s="79" t="s">
        <v>2943</v>
      </c>
      <c r="B162" s="87" t="s">
        <v>405</v>
      </c>
      <c r="C162" s="79">
        <f>VLOOKUP(GroupVertices[[#This Row],[Vertex]],Vertices[],MATCH("ID",Vertices[[#Headers],[Vertex]:[Top Word Pairs in Tweet by Salience]],0),FALSE)</f>
        <v>103</v>
      </c>
    </row>
    <row r="163" spans="1:3" ht="15">
      <c r="A163" s="79" t="s">
        <v>2943</v>
      </c>
      <c r="B163" s="87" t="s">
        <v>291</v>
      </c>
      <c r="C163" s="79">
        <f>VLOOKUP(GroupVertices[[#This Row],[Vertex]],Vertices[],MATCH("ID",Vertices[[#Headers],[Vertex]:[Top Word Pairs in Tweet by Salience]],0),FALSE)</f>
        <v>102</v>
      </c>
    </row>
    <row r="164" spans="1:3" ht="15">
      <c r="A164" s="79" t="s">
        <v>2944</v>
      </c>
      <c r="B164" s="87" t="s">
        <v>289</v>
      </c>
      <c r="C164" s="79">
        <f>VLOOKUP(GroupVertices[[#This Row],[Vertex]],Vertices[],MATCH("ID",Vertices[[#Headers],[Vertex]:[Top Word Pairs in Tweet by Salience]],0),FALSE)</f>
        <v>100</v>
      </c>
    </row>
    <row r="165" spans="1:3" ht="15">
      <c r="A165" s="79" t="s">
        <v>2944</v>
      </c>
      <c r="B165" s="87" t="s">
        <v>288</v>
      </c>
      <c r="C165" s="79">
        <f>VLOOKUP(GroupVertices[[#This Row],[Vertex]],Vertices[],MATCH("ID",Vertices[[#Headers],[Vertex]:[Top Word Pairs in Tweet by Salience]],0),FALSE)</f>
        <v>99</v>
      </c>
    </row>
    <row r="166" spans="1:3" ht="15">
      <c r="A166" s="79" t="s">
        <v>2944</v>
      </c>
      <c r="B166" s="87" t="s">
        <v>287</v>
      </c>
      <c r="C166" s="79">
        <f>VLOOKUP(GroupVertices[[#This Row],[Vertex]],Vertices[],MATCH("ID",Vertices[[#Headers],[Vertex]:[Top Word Pairs in Tweet by Salience]],0),FALSE)</f>
        <v>98</v>
      </c>
    </row>
    <row r="167" spans="1:3" ht="15">
      <c r="A167" s="79" t="s">
        <v>2945</v>
      </c>
      <c r="B167" s="87" t="s">
        <v>284</v>
      </c>
      <c r="C167" s="79">
        <f>VLOOKUP(GroupVertices[[#This Row],[Vertex]],Vertices[],MATCH("ID",Vertices[[#Headers],[Vertex]:[Top Word Pairs in Tweet by Salience]],0),FALSE)</f>
        <v>92</v>
      </c>
    </row>
    <row r="168" spans="1:3" ht="15">
      <c r="A168" s="79" t="s">
        <v>2945</v>
      </c>
      <c r="B168" s="87" t="s">
        <v>283</v>
      </c>
      <c r="C168" s="79">
        <f>VLOOKUP(GroupVertices[[#This Row],[Vertex]],Vertices[],MATCH("ID",Vertices[[#Headers],[Vertex]:[Top Word Pairs in Tweet by Salience]],0),FALSE)</f>
        <v>91</v>
      </c>
    </row>
    <row r="169" spans="1:3" ht="15">
      <c r="A169" s="79" t="s">
        <v>2945</v>
      </c>
      <c r="B169" s="87" t="s">
        <v>282</v>
      </c>
      <c r="C169" s="79">
        <f>VLOOKUP(GroupVertices[[#This Row],[Vertex]],Vertices[],MATCH("ID",Vertices[[#Headers],[Vertex]:[Top Word Pairs in Tweet by Salience]],0),FALSE)</f>
        <v>90</v>
      </c>
    </row>
    <row r="170" spans="1:3" ht="15">
      <c r="A170" s="79" t="s">
        <v>2946</v>
      </c>
      <c r="B170" s="87" t="s">
        <v>346</v>
      </c>
      <c r="C170" s="79">
        <f>VLOOKUP(GroupVertices[[#This Row],[Vertex]],Vertices[],MATCH("ID",Vertices[[#Headers],[Vertex]:[Top Word Pairs in Tweet by Salience]],0),FALSE)</f>
        <v>185</v>
      </c>
    </row>
    <row r="171" spans="1:3" ht="15">
      <c r="A171" s="79" t="s">
        <v>2946</v>
      </c>
      <c r="B171" s="87" t="s">
        <v>434</v>
      </c>
      <c r="C171" s="79">
        <f>VLOOKUP(GroupVertices[[#This Row],[Vertex]],Vertices[],MATCH("ID",Vertices[[#Headers],[Vertex]:[Top Word Pairs in Tweet by Salience]],0),FALSE)</f>
        <v>186</v>
      </c>
    </row>
    <row r="172" spans="1:3" ht="15">
      <c r="A172" s="79" t="s">
        <v>2947</v>
      </c>
      <c r="B172" s="87" t="s">
        <v>351</v>
      </c>
      <c r="C172" s="79">
        <f>VLOOKUP(GroupVertices[[#This Row],[Vertex]],Vertices[],MATCH("ID",Vertices[[#Headers],[Vertex]:[Top Word Pairs in Tweet by Salience]],0),FALSE)</f>
        <v>184</v>
      </c>
    </row>
    <row r="173" spans="1:3" ht="15">
      <c r="A173" s="79" t="s">
        <v>2947</v>
      </c>
      <c r="B173" s="87" t="s">
        <v>345</v>
      </c>
      <c r="C173" s="79">
        <f>VLOOKUP(GroupVertices[[#This Row],[Vertex]],Vertices[],MATCH("ID",Vertices[[#Headers],[Vertex]:[Top Word Pairs in Tweet by Salience]],0),FALSE)</f>
        <v>183</v>
      </c>
    </row>
    <row r="174" spans="1:3" ht="15">
      <c r="A174" s="79" t="s">
        <v>2948</v>
      </c>
      <c r="B174" s="87" t="s">
        <v>344</v>
      </c>
      <c r="C174" s="79">
        <f>VLOOKUP(GroupVertices[[#This Row],[Vertex]],Vertices[],MATCH("ID",Vertices[[#Headers],[Vertex]:[Top Word Pairs in Tweet by Salience]],0),FALSE)</f>
        <v>181</v>
      </c>
    </row>
    <row r="175" spans="1:3" ht="15">
      <c r="A175" s="79" t="s">
        <v>2948</v>
      </c>
      <c r="B175" s="87" t="s">
        <v>433</v>
      </c>
      <c r="C175" s="79">
        <f>VLOOKUP(GroupVertices[[#This Row],[Vertex]],Vertices[],MATCH("ID",Vertices[[#Headers],[Vertex]:[Top Word Pairs in Tweet by Salience]],0),FALSE)</f>
        <v>182</v>
      </c>
    </row>
    <row r="176" spans="1:3" ht="15">
      <c r="A176" s="79" t="s">
        <v>2949</v>
      </c>
      <c r="B176" s="87" t="s">
        <v>337</v>
      </c>
      <c r="C176" s="79">
        <f>VLOOKUP(GroupVertices[[#This Row],[Vertex]],Vertices[],MATCH("ID",Vertices[[#Headers],[Vertex]:[Top Word Pairs in Tweet by Salience]],0),FALSE)</f>
        <v>173</v>
      </c>
    </row>
    <row r="177" spans="1:3" ht="15">
      <c r="A177" s="79" t="s">
        <v>2949</v>
      </c>
      <c r="B177" s="87" t="s">
        <v>430</v>
      </c>
      <c r="C177" s="79">
        <f>VLOOKUP(GroupVertices[[#This Row],[Vertex]],Vertices[],MATCH("ID",Vertices[[#Headers],[Vertex]:[Top Word Pairs in Tweet by Salience]],0),FALSE)</f>
        <v>174</v>
      </c>
    </row>
    <row r="178" spans="1:3" ht="15">
      <c r="A178" s="79" t="s">
        <v>2950</v>
      </c>
      <c r="B178" s="87" t="s">
        <v>320</v>
      </c>
      <c r="C178" s="79">
        <f>VLOOKUP(GroupVertices[[#This Row],[Vertex]],Vertices[],MATCH("ID",Vertices[[#Headers],[Vertex]:[Top Word Pairs in Tweet by Salience]],0),FALSE)</f>
        <v>152</v>
      </c>
    </row>
    <row r="179" spans="1:3" ht="15">
      <c r="A179" s="79" t="s">
        <v>2950</v>
      </c>
      <c r="B179" s="87" t="s">
        <v>425</v>
      </c>
      <c r="C179" s="79">
        <f>VLOOKUP(GroupVertices[[#This Row],[Vertex]],Vertices[],MATCH("ID",Vertices[[#Headers],[Vertex]:[Top Word Pairs in Tweet by Salience]],0),FALSE)</f>
        <v>153</v>
      </c>
    </row>
    <row r="180" spans="1:3" ht="15">
      <c r="A180" s="79" t="s">
        <v>2951</v>
      </c>
      <c r="B180" s="87" t="s">
        <v>321</v>
      </c>
      <c r="C180" s="79">
        <f>VLOOKUP(GroupVertices[[#This Row],[Vertex]],Vertices[],MATCH("ID",Vertices[[#Headers],[Vertex]:[Top Word Pairs in Tweet by Salience]],0),FALSE)</f>
        <v>124</v>
      </c>
    </row>
    <row r="181" spans="1:3" ht="15">
      <c r="A181" s="79" t="s">
        <v>2951</v>
      </c>
      <c r="B181" s="87" t="s">
        <v>300</v>
      </c>
      <c r="C181" s="79">
        <f>VLOOKUP(GroupVertices[[#This Row],[Vertex]],Vertices[],MATCH("ID",Vertices[[#Headers],[Vertex]:[Top Word Pairs in Tweet by Salience]],0),FALSE)</f>
        <v>123</v>
      </c>
    </row>
    <row r="182" spans="1:3" ht="15">
      <c r="A182" s="79" t="s">
        <v>2952</v>
      </c>
      <c r="B182" s="87" t="s">
        <v>285</v>
      </c>
      <c r="C182" s="79">
        <f>VLOOKUP(GroupVertices[[#This Row],[Vertex]],Vertices[],MATCH("ID",Vertices[[#Headers],[Vertex]:[Top Word Pairs in Tweet by Salience]],0),FALSE)</f>
        <v>93</v>
      </c>
    </row>
    <row r="183" spans="1:3" ht="15">
      <c r="A183" s="79" t="s">
        <v>2952</v>
      </c>
      <c r="B183" s="87" t="s">
        <v>403</v>
      </c>
      <c r="C183" s="79">
        <f>VLOOKUP(GroupVertices[[#This Row],[Vertex]],Vertices[],MATCH("ID",Vertices[[#Headers],[Vertex]:[Top Word Pairs in Tweet by Salience]],0),FALSE)</f>
        <v>94</v>
      </c>
    </row>
    <row r="184" spans="1:3" ht="15">
      <c r="A184" s="79" t="s">
        <v>2953</v>
      </c>
      <c r="B184" s="87" t="s">
        <v>268</v>
      </c>
      <c r="C184" s="79">
        <f>VLOOKUP(GroupVertices[[#This Row],[Vertex]],Vertices[],MATCH("ID",Vertices[[#Headers],[Vertex]:[Top Word Pairs in Tweet by Salience]],0),FALSE)</f>
        <v>37</v>
      </c>
    </row>
    <row r="185" spans="1:3" ht="15">
      <c r="A185" s="79" t="s">
        <v>2953</v>
      </c>
      <c r="B185" s="87" t="s">
        <v>267</v>
      </c>
      <c r="C185" s="79">
        <f>VLOOKUP(GroupVertices[[#This Row],[Vertex]],Vertices[],MATCH("ID",Vertices[[#Headers],[Vertex]:[Top Word Pairs in Tweet by Salience]],0),FALSE)</f>
        <v>36</v>
      </c>
    </row>
    <row r="186" spans="1:3" ht="15">
      <c r="A186" s="79" t="s">
        <v>2954</v>
      </c>
      <c r="B186" s="87" t="s">
        <v>257</v>
      </c>
      <c r="C186" s="79">
        <f>VLOOKUP(GroupVertices[[#This Row],[Vertex]],Vertices[],MATCH("ID",Vertices[[#Headers],[Vertex]:[Top Word Pairs in Tweet by Salience]],0),FALSE)</f>
        <v>22</v>
      </c>
    </row>
    <row r="187" spans="1:3" ht="15">
      <c r="A187" s="79" t="s">
        <v>2954</v>
      </c>
      <c r="B187" s="87" t="s">
        <v>360</v>
      </c>
      <c r="C187" s="79">
        <f>VLOOKUP(GroupVertices[[#This Row],[Vertex]],Vertices[],MATCH("ID",Vertices[[#Headers],[Vertex]:[Top Word Pairs in Tweet by Salience]],0),FALSE)</f>
        <v>23</v>
      </c>
    </row>
    <row r="188" spans="1:3" ht="15">
      <c r="A188" s="79" t="s">
        <v>2955</v>
      </c>
      <c r="B188" s="87" t="s">
        <v>250</v>
      </c>
      <c r="C188" s="79">
        <f>VLOOKUP(GroupVertices[[#This Row],[Vertex]],Vertices[],MATCH("ID",Vertices[[#Headers],[Vertex]:[Top Word Pairs in Tweet by Salience]],0),FALSE)</f>
        <v>8</v>
      </c>
    </row>
    <row r="189" spans="1:3" ht="15">
      <c r="A189" s="79" t="s">
        <v>2955</v>
      </c>
      <c r="B189" s="87" t="s">
        <v>353</v>
      </c>
      <c r="C189" s="79">
        <f>VLOOKUP(GroupVertices[[#This Row],[Vertex]],Vertices[],MATCH("ID",Vertices[[#Headers],[Vertex]:[Top Word Pairs in Tweet by Salience]],0),FALSE)</f>
        <v>9</v>
      </c>
    </row>
    <row r="190" spans="1:3" ht="15">
      <c r="A190" s="79" t="s">
        <v>2956</v>
      </c>
      <c r="B190" s="87" t="s">
        <v>270</v>
      </c>
      <c r="C190" s="79">
        <f>VLOOKUP(GroupVertices[[#This Row],[Vertex]],Vertices[],MATCH("ID",Vertices[[#Headers],[Vertex]:[Top Word Pairs in Tweet by Salience]],0),FALSE)</f>
        <v>4</v>
      </c>
    </row>
    <row r="191" spans="1:3" ht="15">
      <c r="A191" s="79" t="s">
        <v>2956</v>
      </c>
      <c r="B191" s="87" t="s">
        <v>248</v>
      </c>
      <c r="C191"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2975</v>
      </c>
      <c r="B2" s="34" t="s">
        <v>189</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86</v>
      </c>
      <c r="J2" s="37">
        <f>MIN(Vertices[Betweenness Centrality])</f>
        <v>0</v>
      </c>
      <c r="K2" s="38">
        <f>COUNTIF(Vertices[Betweenness Centrality],"&gt;= "&amp;J2)-COUNTIF(Vertices[Betweenness Centrality],"&gt;="&amp;J3)</f>
        <v>178</v>
      </c>
      <c r="L2" s="37">
        <f>MIN(Vertices[Closeness Centrality])</f>
        <v>0</v>
      </c>
      <c r="M2" s="38">
        <f>COUNTIF(Vertices[Closeness Centrality],"&gt;= "&amp;L2)-COUNTIF(Vertices[Closeness Centrality],"&gt;="&amp;L3)</f>
        <v>95</v>
      </c>
      <c r="N2" s="37">
        <f>MIN(Vertices[Eigenvector Centrality])</f>
        <v>0</v>
      </c>
      <c r="O2" s="38">
        <f>COUNTIF(Vertices[Eigenvector Centrality],"&gt;= "&amp;N2)-COUNTIF(Vertices[Eigenvector Centrality],"&gt;="&amp;N3)</f>
        <v>168</v>
      </c>
      <c r="P2" s="37">
        <f>MIN(Vertices[PageRank])</f>
        <v>0.344558</v>
      </c>
      <c r="Q2" s="38">
        <f>COUNTIF(Vertices[PageRank],"&gt;= "&amp;P2)-COUNTIF(Vertices[PageRank],"&gt;="&amp;P3)</f>
        <v>85</v>
      </c>
      <c r="R2" s="37">
        <f>MIN(Vertices[Clustering Coefficient])</f>
        <v>0</v>
      </c>
      <c r="S2" s="43">
        <f>COUNTIF(Vertices[Clustering Coefficient],"&gt;= "&amp;R2)-COUNTIF(Vertices[Clustering Coefficient],"&gt;="&amp;R3)</f>
        <v>134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0.6727272727272727</v>
      </c>
      <c r="I3" s="40">
        <f>COUNTIF(Vertices[Out-Degree],"&gt;= "&amp;H3)-COUNTIF(Vertices[Out-Degree],"&gt;="&amp;H4)</f>
        <v>70</v>
      </c>
      <c r="J3" s="39">
        <f aca="true" t="shared" si="4" ref="J3:J26">J2+($J$57-$J$2)/BinDivisor</f>
        <v>24.21818181818182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3</v>
      </c>
      <c r="N3" s="39">
        <f aca="true" t="shared" si="6" ref="N3:N26">N2+($N$57-$N$2)/BinDivisor</f>
        <v>0.002508509090909091</v>
      </c>
      <c r="O3" s="40">
        <f>COUNTIF(Vertices[Eigenvector Centrality],"&gt;= "&amp;N3)-COUNTIF(Vertices[Eigenvector Centrality],"&gt;="&amp;N4)</f>
        <v>0</v>
      </c>
      <c r="P3" s="39">
        <f aca="true" t="shared" si="7" ref="P3:P26">P2+($P$57-$P$2)/BinDivisor</f>
        <v>0.6572112545454545</v>
      </c>
      <c r="Q3" s="40">
        <f>COUNTIF(Vertices[PageRank],"&gt;= "&amp;P3)-COUNTIF(Vertices[PageRank],"&gt;="&amp;P4)</f>
        <v>23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190</v>
      </c>
      <c r="D4" s="32">
        <f t="shared" si="1"/>
        <v>0</v>
      </c>
      <c r="E4" s="3">
        <f>COUNTIF(Vertices[Degree],"&gt;= "&amp;D4)-COUNTIF(Vertices[Degree],"&gt;="&amp;D5)</f>
        <v>0</v>
      </c>
      <c r="F4" s="37">
        <f t="shared" si="2"/>
        <v>0.5454545454545454</v>
      </c>
      <c r="G4" s="38">
        <f>COUNTIF(Vertices[In-Degree],"&gt;= "&amp;F4)-COUNTIF(Vertices[In-Degree],"&gt;="&amp;F5)</f>
        <v>0</v>
      </c>
      <c r="H4" s="37">
        <f t="shared" si="3"/>
        <v>1.3454545454545455</v>
      </c>
      <c r="I4" s="38">
        <f>COUNTIF(Vertices[Out-Degree],"&gt;= "&amp;H4)-COUNTIF(Vertices[Out-Degree],"&gt;="&amp;H5)</f>
        <v>16</v>
      </c>
      <c r="J4" s="37">
        <f t="shared" si="4"/>
        <v>48.43636363636364</v>
      </c>
      <c r="K4" s="38">
        <f>COUNTIF(Vertices[Betweenness Centrality],"&gt;= "&amp;J4)-COUNTIF(Vertices[Betweenness Centrality],"&gt;="&amp;J5)</f>
        <v>1</v>
      </c>
      <c r="L4" s="37">
        <f t="shared" si="5"/>
        <v>0.03636363636363636</v>
      </c>
      <c r="M4" s="38">
        <f>COUNTIF(Vertices[Closeness Centrality],"&gt;= "&amp;L4)-COUNTIF(Vertices[Closeness Centrality],"&gt;="&amp;L5)</f>
        <v>9</v>
      </c>
      <c r="N4" s="37">
        <f t="shared" si="6"/>
        <v>0.005017018181818182</v>
      </c>
      <c r="O4" s="38">
        <f>COUNTIF(Vertices[Eigenvector Centrality],"&gt;= "&amp;N4)-COUNTIF(Vertices[Eigenvector Centrality],"&gt;="&amp;N5)</f>
        <v>0</v>
      </c>
      <c r="P4" s="37">
        <f t="shared" si="7"/>
        <v>0.969864509090909</v>
      </c>
      <c r="Q4" s="38">
        <f>COUNTIF(Vertices[PageRank],"&gt;= "&amp;P4)-COUNTIF(Vertices[PageRank],"&gt;="&amp;P5)</f>
        <v>52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0.8181818181818181</v>
      </c>
      <c r="G5" s="40">
        <f>COUNTIF(Vertices[In-Degree],"&gt;= "&amp;F5)-COUNTIF(Vertices[In-Degree],"&gt;="&amp;F6)</f>
        <v>97</v>
      </c>
      <c r="H5" s="39">
        <f t="shared" si="3"/>
        <v>2.018181818181818</v>
      </c>
      <c r="I5" s="40">
        <f>COUNTIF(Vertices[Out-Degree],"&gt;= "&amp;H5)-COUNTIF(Vertices[Out-Degree],"&gt;="&amp;H6)</f>
        <v>0</v>
      </c>
      <c r="J5" s="39">
        <f t="shared" si="4"/>
        <v>72.65454545454546</v>
      </c>
      <c r="K5" s="40">
        <f>COUNTIF(Vertices[Betweenness Centrality],"&gt;= "&amp;J5)-COUNTIF(Vertices[Betweenness Centrality],"&gt;="&amp;J6)</f>
        <v>0</v>
      </c>
      <c r="L5" s="39">
        <f t="shared" si="5"/>
        <v>0.05454545454545454</v>
      </c>
      <c r="M5" s="40">
        <f>COUNTIF(Vertices[Closeness Centrality],"&gt;= "&amp;L5)-COUNTIF(Vertices[Closeness Centrality],"&gt;="&amp;L6)</f>
        <v>10</v>
      </c>
      <c r="N5" s="39">
        <f t="shared" si="6"/>
        <v>0.007525527272727273</v>
      </c>
      <c r="O5" s="40">
        <f>COUNTIF(Vertices[Eigenvector Centrality],"&gt;= "&amp;N5)-COUNTIF(Vertices[Eigenvector Centrality],"&gt;="&amp;N6)</f>
        <v>0</v>
      </c>
      <c r="P5" s="39">
        <f t="shared" si="7"/>
        <v>1.2825177636363636</v>
      </c>
      <c r="Q5" s="40">
        <f>COUNTIF(Vertices[PageRank],"&gt;= "&amp;P5)-COUNTIF(Vertices[PageRank],"&gt;="&amp;P6)</f>
        <v>15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200</v>
      </c>
      <c r="D6" s="32">
        <f t="shared" si="1"/>
        <v>0</v>
      </c>
      <c r="E6" s="3">
        <f>COUNTIF(Vertices[Degree],"&gt;= "&amp;D6)-COUNTIF(Vertices[Degree],"&gt;="&amp;D7)</f>
        <v>0</v>
      </c>
      <c r="F6" s="37">
        <f t="shared" si="2"/>
        <v>1.0909090909090908</v>
      </c>
      <c r="G6" s="38">
        <f>COUNTIF(Vertices[In-Degree],"&gt;= "&amp;F6)-COUNTIF(Vertices[In-Degree],"&gt;="&amp;F7)</f>
        <v>0</v>
      </c>
      <c r="H6" s="37">
        <f t="shared" si="3"/>
        <v>2.690909090909091</v>
      </c>
      <c r="I6" s="38">
        <f>COUNTIF(Vertices[Out-Degree],"&gt;= "&amp;H6)-COUNTIF(Vertices[Out-Degree],"&gt;="&amp;H7)</f>
        <v>5</v>
      </c>
      <c r="J6" s="37">
        <f t="shared" si="4"/>
        <v>96.87272727272727</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0.010034036363636364</v>
      </c>
      <c r="O6" s="38">
        <f>COUNTIF(Vertices[Eigenvector Centrality],"&gt;= "&amp;N6)-COUNTIF(Vertices[Eigenvector Centrality],"&gt;="&amp;N7)</f>
        <v>1</v>
      </c>
      <c r="P6" s="37">
        <f t="shared" si="7"/>
        <v>1.5951710181818182</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127</v>
      </c>
      <c r="D7" s="32">
        <f t="shared" si="1"/>
        <v>0</v>
      </c>
      <c r="E7" s="3">
        <f>COUNTIF(Vertices[Degree],"&gt;= "&amp;D7)-COUNTIF(Vertices[Degree],"&gt;="&amp;D8)</f>
        <v>0</v>
      </c>
      <c r="F7" s="39">
        <f t="shared" si="2"/>
        <v>1.3636363636363635</v>
      </c>
      <c r="G7" s="40">
        <f>COUNTIF(Vertices[In-Degree],"&gt;= "&amp;F7)-COUNTIF(Vertices[In-Degree],"&gt;="&amp;F8)</f>
        <v>0</v>
      </c>
      <c r="H7" s="39">
        <f t="shared" si="3"/>
        <v>3.3636363636363638</v>
      </c>
      <c r="I7" s="40">
        <f>COUNTIF(Vertices[Out-Degree],"&gt;= "&amp;H7)-COUNTIF(Vertices[Out-Degree],"&gt;="&amp;H8)</f>
        <v>1</v>
      </c>
      <c r="J7" s="39">
        <f t="shared" si="4"/>
        <v>121.0909090909091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0.012542545454545456</v>
      </c>
      <c r="O7" s="40">
        <f>COUNTIF(Vertices[Eigenvector Centrality],"&gt;= "&amp;N7)-COUNTIF(Vertices[Eigenvector Centrality],"&gt;="&amp;N8)</f>
        <v>0</v>
      </c>
      <c r="P7" s="39">
        <f t="shared" si="7"/>
        <v>1.9078242727272727</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327</v>
      </c>
      <c r="D8" s="32">
        <f t="shared" si="1"/>
        <v>0</v>
      </c>
      <c r="E8" s="3">
        <f>COUNTIF(Vertices[Degree],"&gt;= "&amp;D8)-COUNTIF(Vertices[Degree],"&gt;="&amp;D9)</f>
        <v>0</v>
      </c>
      <c r="F8" s="37">
        <f t="shared" si="2"/>
        <v>1.6363636363636362</v>
      </c>
      <c r="G8" s="38">
        <f>COUNTIF(Vertices[In-Degree],"&gt;= "&amp;F8)-COUNTIF(Vertices[In-Degree],"&gt;="&amp;F9)</f>
        <v>0</v>
      </c>
      <c r="H8" s="37">
        <f t="shared" si="3"/>
        <v>4.036363636363636</v>
      </c>
      <c r="I8" s="38">
        <f>COUNTIF(Vertices[Out-Degree],"&gt;= "&amp;H8)-COUNTIF(Vertices[Out-Degree],"&gt;="&amp;H9)</f>
        <v>0</v>
      </c>
      <c r="J8" s="37">
        <f t="shared" si="4"/>
        <v>145.3090909090909</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0.015051054545454547</v>
      </c>
      <c r="O8" s="38">
        <f>COUNTIF(Vertices[Eigenvector Centrality],"&gt;= "&amp;N8)-COUNTIF(Vertices[Eigenvector Centrality],"&gt;="&amp;N9)</f>
        <v>1</v>
      </c>
      <c r="P8" s="37">
        <f t="shared" si="7"/>
        <v>2.2204775272727275</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0"/>
      <c r="B9" s="120"/>
      <c r="D9" s="32">
        <f t="shared" si="1"/>
        <v>0</v>
      </c>
      <c r="E9" s="3">
        <f>COUNTIF(Vertices[Degree],"&gt;= "&amp;D9)-COUNTIF(Vertices[Degree],"&gt;="&amp;D10)</f>
        <v>0</v>
      </c>
      <c r="F9" s="39">
        <f t="shared" si="2"/>
        <v>1.909090909090909</v>
      </c>
      <c r="G9" s="40">
        <f>COUNTIF(Vertices[In-Degree],"&gt;= "&amp;F9)-COUNTIF(Vertices[In-Degree],"&gt;="&amp;F10)</f>
        <v>25</v>
      </c>
      <c r="H9" s="39">
        <f t="shared" si="3"/>
        <v>4.709090909090909</v>
      </c>
      <c r="I9" s="40">
        <f>COUNTIF(Vertices[Out-Degree],"&gt;= "&amp;H9)-COUNTIF(Vertices[Out-Degree],"&gt;="&amp;H10)</f>
        <v>2</v>
      </c>
      <c r="J9" s="39">
        <f t="shared" si="4"/>
        <v>169.52727272727273</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0.01755956363636364</v>
      </c>
      <c r="O9" s="40">
        <f>COUNTIF(Vertices[Eigenvector Centrality],"&gt;= "&amp;N9)-COUNTIF(Vertices[Eigenvector Centrality],"&gt;="&amp;N10)</f>
        <v>5</v>
      </c>
      <c r="P9" s="39">
        <f t="shared" si="7"/>
        <v>2.533130781818182</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2976</v>
      </c>
      <c r="B10" s="34">
        <v>4</v>
      </c>
      <c r="D10" s="32">
        <f t="shared" si="1"/>
        <v>0</v>
      </c>
      <c r="E10" s="3">
        <f>COUNTIF(Vertices[Degree],"&gt;= "&amp;D10)-COUNTIF(Vertices[Degree],"&gt;="&amp;D11)</f>
        <v>0</v>
      </c>
      <c r="F10" s="37">
        <f t="shared" si="2"/>
        <v>2.1818181818181817</v>
      </c>
      <c r="G10" s="38">
        <f>COUNTIF(Vertices[In-Degree],"&gt;= "&amp;F10)-COUNTIF(Vertices[In-Degree],"&gt;="&amp;F11)</f>
        <v>0</v>
      </c>
      <c r="H10" s="37">
        <f t="shared" si="3"/>
        <v>5.381818181818182</v>
      </c>
      <c r="I10" s="38">
        <f>COUNTIF(Vertices[Out-Degree],"&gt;= "&amp;H10)-COUNTIF(Vertices[Out-Degree],"&gt;="&amp;H11)</f>
        <v>2</v>
      </c>
      <c r="J10" s="37">
        <f t="shared" si="4"/>
        <v>193.74545454545455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0.02006807272727273</v>
      </c>
      <c r="O10" s="38">
        <f>COUNTIF(Vertices[Eigenvector Centrality],"&gt;= "&amp;N10)-COUNTIF(Vertices[Eigenvector Centrality],"&gt;="&amp;N11)</f>
        <v>0</v>
      </c>
      <c r="P10" s="37">
        <f t="shared" si="7"/>
        <v>2.8457840363636366</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0"/>
      <c r="B11" s="120"/>
      <c r="D11" s="32">
        <f t="shared" si="1"/>
        <v>0</v>
      </c>
      <c r="E11" s="3">
        <f>COUNTIF(Vertices[Degree],"&gt;= "&amp;D11)-COUNTIF(Vertices[Degree],"&gt;="&amp;D12)</f>
        <v>0</v>
      </c>
      <c r="F11" s="39">
        <f t="shared" si="2"/>
        <v>2.454545454545454</v>
      </c>
      <c r="G11" s="40">
        <f>COUNTIF(Vertices[In-Degree],"&gt;= "&amp;F11)-COUNTIF(Vertices[In-Degree],"&gt;="&amp;F12)</f>
        <v>0</v>
      </c>
      <c r="H11" s="39">
        <f t="shared" si="3"/>
        <v>6.054545454545455</v>
      </c>
      <c r="I11" s="40">
        <f>COUNTIF(Vertices[Out-Degree],"&gt;= "&amp;H11)-COUNTIF(Vertices[Out-Degree],"&gt;="&amp;H12)</f>
        <v>0</v>
      </c>
      <c r="J11" s="39">
        <f t="shared" si="4"/>
        <v>217.96363636363637</v>
      </c>
      <c r="K11" s="40">
        <f>COUNTIF(Vertices[Betweenness Centrality],"&gt;= "&amp;J11)-COUNTIF(Vertices[Betweenness Centrality],"&gt;="&amp;J12)</f>
        <v>0</v>
      </c>
      <c r="L11" s="39">
        <f t="shared" si="5"/>
        <v>0.16363636363636366</v>
      </c>
      <c r="M11" s="40">
        <f>COUNTIF(Vertices[Closeness Centrality],"&gt;= "&amp;L11)-COUNTIF(Vertices[Closeness Centrality],"&gt;="&amp;L12)</f>
        <v>7</v>
      </c>
      <c r="N11" s="39">
        <f t="shared" si="6"/>
        <v>0.022576581818181823</v>
      </c>
      <c r="O11" s="40">
        <f>COUNTIF(Vertices[Eigenvector Centrality],"&gt;= "&amp;N11)-COUNTIF(Vertices[Eigenvector Centrality],"&gt;="&amp;N12)</f>
        <v>0</v>
      </c>
      <c r="P11" s="39">
        <f t="shared" si="7"/>
        <v>3.158437290909091</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210</v>
      </c>
      <c r="B12" s="34">
        <v>84</v>
      </c>
      <c r="D12" s="32">
        <f t="shared" si="1"/>
        <v>0</v>
      </c>
      <c r="E12" s="3">
        <f>COUNTIF(Vertices[Degree],"&gt;= "&amp;D12)-COUNTIF(Vertices[Degree],"&gt;="&amp;D13)</f>
        <v>0</v>
      </c>
      <c r="F12" s="37">
        <f t="shared" si="2"/>
        <v>2.7272727272727266</v>
      </c>
      <c r="G12" s="38">
        <f>COUNTIF(Vertices[In-Degree],"&gt;= "&amp;F12)-COUNTIF(Vertices[In-Degree],"&gt;="&amp;F13)</f>
        <v>0</v>
      </c>
      <c r="H12" s="37">
        <f t="shared" si="3"/>
        <v>6.7272727272727275</v>
      </c>
      <c r="I12" s="38">
        <f>COUNTIF(Vertices[Out-Degree],"&gt;= "&amp;H12)-COUNTIF(Vertices[Out-Degree],"&gt;="&amp;H13)</f>
        <v>4</v>
      </c>
      <c r="J12" s="37">
        <f t="shared" si="4"/>
        <v>242.1818181818182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0.025085090909090915</v>
      </c>
      <c r="O12" s="38">
        <f>COUNTIF(Vertices[Eigenvector Centrality],"&gt;= "&amp;N12)-COUNTIF(Vertices[Eigenvector Centrality],"&gt;="&amp;N13)</f>
        <v>0</v>
      </c>
      <c r="P12" s="37">
        <f t="shared" si="7"/>
        <v>3.4710905454545458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440</v>
      </c>
      <c r="B13" s="34">
        <v>17</v>
      </c>
      <c r="D13" s="32">
        <f t="shared" si="1"/>
        <v>0</v>
      </c>
      <c r="E13" s="3">
        <f>COUNTIF(Vertices[Degree],"&gt;= "&amp;D13)-COUNTIF(Vertices[Degree],"&gt;="&amp;D14)</f>
        <v>0</v>
      </c>
      <c r="F13" s="39">
        <f t="shared" si="2"/>
        <v>2.999999999999999</v>
      </c>
      <c r="G13" s="40">
        <f>COUNTIF(Vertices[In-Degree],"&gt;= "&amp;F13)-COUNTIF(Vertices[In-Degree],"&gt;="&amp;F14)</f>
        <v>10</v>
      </c>
      <c r="H13" s="39">
        <f t="shared" si="3"/>
        <v>7.4</v>
      </c>
      <c r="I13" s="40">
        <f>COUNTIF(Vertices[Out-Degree],"&gt;= "&amp;H13)-COUNTIF(Vertices[Out-Degree],"&gt;="&amp;H14)</f>
        <v>1</v>
      </c>
      <c r="J13" s="39">
        <f t="shared" si="4"/>
        <v>266.4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0.027593600000000006</v>
      </c>
      <c r="O13" s="40">
        <f>COUNTIF(Vertices[Eigenvector Centrality],"&gt;= "&amp;N13)-COUNTIF(Vertices[Eigenvector Centrality],"&gt;="&amp;N14)</f>
        <v>2</v>
      </c>
      <c r="P13" s="39">
        <f t="shared" si="7"/>
        <v>3.7837438000000003</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439</v>
      </c>
      <c r="B14" s="34">
        <v>136</v>
      </c>
      <c r="D14" s="32">
        <f t="shared" si="1"/>
        <v>0</v>
      </c>
      <c r="E14" s="3">
        <f>COUNTIF(Vertices[Degree],"&gt;= "&amp;D14)-COUNTIF(Vertices[Degree],"&gt;="&amp;D15)</f>
        <v>0</v>
      </c>
      <c r="F14" s="37">
        <f t="shared" si="2"/>
        <v>3.2727272727272716</v>
      </c>
      <c r="G14" s="38">
        <f>COUNTIF(Vertices[In-Degree],"&gt;= "&amp;F14)-COUNTIF(Vertices[In-Degree],"&gt;="&amp;F15)</f>
        <v>0</v>
      </c>
      <c r="H14" s="37">
        <f t="shared" si="3"/>
        <v>8.072727272727272</v>
      </c>
      <c r="I14" s="38">
        <f>COUNTIF(Vertices[Out-Degree],"&gt;= "&amp;H14)-COUNTIF(Vertices[Out-Degree],"&gt;="&amp;H15)</f>
        <v>0</v>
      </c>
      <c r="J14" s="37">
        <f t="shared" si="4"/>
        <v>290.6181818181818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0.030102109090909098</v>
      </c>
      <c r="O14" s="38">
        <f>COUNTIF(Vertices[Eigenvector Centrality],"&gt;= "&amp;N14)-COUNTIF(Vertices[Eigenvector Centrality],"&gt;="&amp;N15)</f>
        <v>3</v>
      </c>
      <c r="P14" s="37">
        <f t="shared" si="7"/>
        <v>4.096397054545455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438</v>
      </c>
      <c r="B15" s="34">
        <v>90</v>
      </c>
      <c r="D15" s="32">
        <f t="shared" si="1"/>
        <v>0</v>
      </c>
      <c r="E15" s="3">
        <f>COUNTIF(Vertices[Degree],"&gt;= "&amp;D15)-COUNTIF(Vertices[Degree],"&gt;="&amp;D16)</f>
        <v>0</v>
      </c>
      <c r="F15" s="39">
        <f t="shared" si="2"/>
        <v>3.545454545454544</v>
      </c>
      <c r="G15" s="40">
        <f>COUNTIF(Vertices[In-Degree],"&gt;= "&amp;F15)-COUNTIF(Vertices[In-Degree],"&gt;="&amp;F16)</f>
        <v>0</v>
      </c>
      <c r="H15" s="39">
        <f t="shared" si="3"/>
        <v>8.745454545454544</v>
      </c>
      <c r="I15" s="40">
        <f>COUNTIF(Vertices[Out-Degree],"&gt;= "&amp;H15)-COUNTIF(Vertices[Out-Degree],"&gt;="&amp;H16)</f>
        <v>2</v>
      </c>
      <c r="J15" s="39">
        <f t="shared" si="4"/>
        <v>314.83636363636367</v>
      </c>
      <c r="K15" s="40">
        <f>COUNTIF(Vertices[Betweenness Centrality],"&gt;= "&amp;J15)-COUNTIF(Vertices[Betweenness Centrality],"&gt;="&amp;J16)</f>
        <v>2</v>
      </c>
      <c r="L15" s="39">
        <f t="shared" si="5"/>
        <v>0.23636363636363641</v>
      </c>
      <c r="M15" s="40">
        <f>COUNTIF(Vertices[Closeness Centrality],"&gt;= "&amp;L15)-COUNTIF(Vertices[Closeness Centrality],"&gt;="&amp;L16)</f>
        <v>8</v>
      </c>
      <c r="N15" s="39">
        <f t="shared" si="6"/>
        <v>0.032610618181818186</v>
      </c>
      <c r="O15" s="40">
        <f>COUNTIF(Vertices[Eigenvector Centrality],"&gt;= "&amp;N15)-COUNTIF(Vertices[Eigenvector Centrality],"&gt;="&amp;N16)</f>
        <v>0</v>
      </c>
      <c r="P15" s="39">
        <f t="shared" si="7"/>
        <v>4.40905030909091</v>
      </c>
      <c r="Q15" s="40">
        <f>COUNTIF(Vertices[PageRank],"&gt;= "&amp;P15)-COUNTIF(Vertices[PageRank],"&gt;="&amp;P16)</f>
        <v>1</v>
      </c>
      <c r="R15" s="39">
        <f t="shared" si="8"/>
        <v>0.23636363636363641</v>
      </c>
      <c r="S15" s="44">
        <f>COUNTIF(Vertices[Clustering Coefficient],"&gt;= "&amp;R15)-COUNTIF(Vertices[Clustering Coefficient],"&gt;="&amp;R16)</f>
        <v>4</v>
      </c>
      <c r="T15" s="39" t="e">
        <f ca="1" t="shared" si="9"/>
        <v>#REF!</v>
      </c>
      <c r="U15" s="40" t="e">
        <f ca="1" t="shared" si="0"/>
        <v>#REF!</v>
      </c>
    </row>
    <row r="16" spans="1:21" ht="15">
      <c r="A16" s="120"/>
      <c r="B16" s="120"/>
      <c r="D16" s="32">
        <f t="shared" si="1"/>
        <v>0</v>
      </c>
      <c r="E16" s="3">
        <f>COUNTIF(Vertices[Degree],"&gt;= "&amp;D16)-COUNTIF(Vertices[Degree],"&gt;="&amp;D17)</f>
        <v>0</v>
      </c>
      <c r="F16" s="37">
        <f t="shared" si="2"/>
        <v>3.8181818181818166</v>
      </c>
      <c r="G16" s="38">
        <f>COUNTIF(Vertices[In-Degree],"&gt;= "&amp;F16)-COUNTIF(Vertices[In-Degree],"&gt;="&amp;F17)</f>
        <v>3</v>
      </c>
      <c r="H16" s="37">
        <f t="shared" si="3"/>
        <v>9.418181818181816</v>
      </c>
      <c r="I16" s="38">
        <f>COUNTIF(Vertices[Out-Degree],"&gt;= "&amp;H16)-COUNTIF(Vertices[Out-Degree],"&gt;="&amp;H17)</f>
        <v>0</v>
      </c>
      <c r="J16" s="37">
        <f t="shared" si="4"/>
        <v>339.0545454545455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0.03511912727272728</v>
      </c>
      <c r="O16" s="38">
        <f>COUNTIF(Vertices[Eigenvector Centrality],"&gt;= "&amp;N16)-COUNTIF(Vertices[Eigenvector Centrality],"&gt;="&amp;N17)</f>
        <v>0</v>
      </c>
      <c r="P16" s="37">
        <f t="shared" si="7"/>
        <v>4.721703563636364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97</v>
      </c>
      <c r="D17" s="32">
        <f t="shared" si="1"/>
        <v>0</v>
      </c>
      <c r="E17" s="3">
        <f>COUNTIF(Vertices[Degree],"&gt;= "&amp;D17)-COUNTIF(Vertices[Degree],"&gt;="&amp;D18)</f>
        <v>0</v>
      </c>
      <c r="F17" s="39">
        <f t="shared" si="2"/>
        <v>4.090909090909089</v>
      </c>
      <c r="G17" s="40">
        <f>COUNTIF(Vertices[In-Degree],"&gt;= "&amp;F17)-COUNTIF(Vertices[In-Degree],"&gt;="&amp;F18)</f>
        <v>0</v>
      </c>
      <c r="H17" s="39">
        <f t="shared" si="3"/>
        <v>10.090909090909088</v>
      </c>
      <c r="I17" s="40">
        <f>COUNTIF(Vertices[Out-Degree],"&gt;= "&amp;H17)-COUNTIF(Vertices[Out-Degree],"&gt;="&amp;H18)</f>
        <v>0</v>
      </c>
      <c r="J17" s="39">
        <f t="shared" si="4"/>
        <v>363.27272727272737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0.03762763636363637</v>
      </c>
      <c r="O17" s="40">
        <f>COUNTIF(Vertices[Eigenvector Centrality],"&gt;= "&amp;N17)-COUNTIF(Vertices[Eigenvector Centrality],"&gt;="&amp;N18)</f>
        <v>0</v>
      </c>
      <c r="P17" s="39">
        <f t="shared" si="7"/>
        <v>5.034356818181818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0"/>
      <c r="B18" s="120"/>
      <c r="D18" s="32">
        <f t="shared" si="1"/>
        <v>0</v>
      </c>
      <c r="E18" s="3">
        <f>COUNTIF(Vertices[Degree],"&gt;= "&amp;D18)-COUNTIF(Vertices[Degree],"&gt;="&amp;D19)</f>
        <v>0</v>
      </c>
      <c r="F18" s="37">
        <f t="shared" si="2"/>
        <v>4.3636363636363615</v>
      </c>
      <c r="G18" s="38">
        <f>COUNTIF(Vertices[In-Degree],"&gt;= "&amp;F18)-COUNTIF(Vertices[In-Degree],"&gt;="&amp;F19)</f>
        <v>0</v>
      </c>
      <c r="H18" s="37">
        <f t="shared" si="3"/>
        <v>10.76363636363636</v>
      </c>
      <c r="I18" s="38">
        <f>COUNTIF(Vertices[Out-Degree],"&gt;= "&amp;H18)-COUNTIF(Vertices[Out-Degree],"&gt;="&amp;H19)</f>
        <v>0</v>
      </c>
      <c r="J18" s="37">
        <f t="shared" si="4"/>
        <v>387.4909090909092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0.04013614545454546</v>
      </c>
      <c r="O18" s="38">
        <f>COUNTIF(Vertices[Eigenvector Centrality],"&gt;= "&amp;N18)-COUNTIF(Vertices[Eigenvector Centrality],"&gt;="&amp;N19)</f>
        <v>0</v>
      </c>
      <c r="P18" s="37">
        <f t="shared" si="7"/>
        <v>5.347010072727272</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170</v>
      </c>
      <c r="B19" s="34">
        <v>0.01092896174863388</v>
      </c>
      <c r="D19" s="32">
        <f t="shared" si="1"/>
        <v>0</v>
      </c>
      <c r="E19" s="3">
        <f>COUNTIF(Vertices[Degree],"&gt;= "&amp;D19)-COUNTIF(Vertices[Degree],"&gt;="&amp;D20)</f>
        <v>0</v>
      </c>
      <c r="F19" s="39">
        <f t="shared" si="2"/>
        <v>4.636363636363634</v>
      </c>
      <c r="G19" s="40">
        <f>COUNTIF(Vertices[In-Degree],"&gt;= "&amp;F19)-COUNTIF(Vertices[In-Degree],"&gt;="&amp;F20)</f>
        <v>0</v>
      </c>
      <c r="H19" s="39">
        <f t="shared" si="3"/>
        <v>11.436363636363632</v>
      </c>
      <c r="I19" s="40">
        <f>COUNTIF(Vertices[Out-Degree],"&gt;= "&amp;H19)-COUNTIF(Vertices[Out-Degree],"&gt;="&amp;H20)</f>
        <v>0</v>
      </c>
      <c r="J19" s="39">
        <f t="shared" si="4"/>
        <v>411.70909090909106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0.042644654545454554</v>
      </c>
      <c r="O19" s="40">
        <f>COUNTIF(Vertices[Eigenvector Centrality],"&gt;= "&amp;N19)-COUNTIF(Vertices[Eigenvector Centrality],"&gt;="&amp;N20)</f>
        <v>0</v>
      </c>
      <c r="P19" s="39">
        <f t="shared" si="7"/>
        <v>5.659663327272726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0.021621621621621623</v>
      </c>
      <c r="D20" s="32">
        <f t="shared" si="1"/>
        <v>0</v>
      </c>
      <c r="E20" s="3">
        <f>COUNTIF(Vertices[Degree],"&gt;= "&amp;D20)-COUNTIF(Vertices[Degree],"&gt;="&amp;D21)</f>
        <v>0</v>
      </c>
      <c r="F20" s="37">
        <f t="shared" si="2"/>
        <v>4.9090909090909065</v>
      </c>
      <c r="G20" s="38">
        <f>COUNTIF(Vertices[In-Degree],"&gt;= "&amp;F20)-COUNTIF(Vertices[In-Degree],"&gt;="&amp;F21)</f>
        <v>3</v>
      </c>
      <c r="H20" s="37">
        <f t="shared" si="3"/>
        <v>12.109090909090904</v>
      </c>
      <c r="I20" s="38">
        <f>COUNTIF(Vertices[Out-Degree],"&gt;= "&amp;H20)-COUNTIF(Vertices[Out-Degree],"&gt;="&amp;H21)</f>
        <v>0</v>
      </c>
      <c r="J20" s="37">
        <f t="shared" si="4"/>
        <v>435.9272727272729</v>
      </c>
      <c r="K20" s="38">
        <f>COUNTIF(Vertices[Betweenness Centrality],"&gt;= "&amp;J20)-COUNTIF(Vertices[Betweenness Centrality],"&gt;="&amp;J21)</f>
        <v>1</v>
      </c>
      <c r="L20" s="37">
        <f t="shared" si="5"/>
        <v>0.3272727272727273</v>
      </c>
      <c r="M20" s="38">
        <f>COUNTIF(Vertices[Closeness Centrality],"&gt;= "&amp;L20)-COUNTIF(Vertices[Closeness Centrality],"&gt;="&amp;L21)</f>
        <v>11</v>
      </c>
      <c r="N20" s="37">
        <f t="shared" si="6"/>
        <v>0.045153163636363645</v>
      </c>
      <c r="O20" s="38">
        <f>COUNTIF(Vertices[Eigenvector Centrality],"&gt;= "&amp;N20)-COUNTIF(Vertices[Eigenvector Centrality],"&gt;="&amp;N21)</f>
        <v>0</v>
      </c>
      <c r="P20" s="37">
        <f t="shared" si="7"/>
        <v>5.9723165818181805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0"/>
      <c r="B21" s="120"/>
      <c r="D21" s="32">
        <f t="shared" si="1"/>
        <v>0</v>
      </c>
      <c r="E21" s="3">
        <f>COUNTIF(Vertices[Degree],"&gt;= "&amp;D21)-COUNTIF(Vertices[Degree],"&gt;="&amp;D22)</f>
        <v>0</v>
      </c>
      <c r="F21" s="39">
        <f t="shared" si="2"/>
        <v>5.181818181818179</v>
      </c>
      <c r="G21" s="40">
        <f>COUNTIF(Vertices[In-Degree],"&gt;= "&amp;F21)-COUNTIF(Vertices[In-Degree],"&gt;="&amp;F22)</f>
        <v>0</v>
      </c>
      <c r="H21" s="39">
        <f t="shared" si="3"/>
        <v>12.781818181818176</v>
      </c>
      <c r="I21" s="40">
        <f>COUNTIF(Vertices[Out-Degree],"&gt;= "&amp;H21)-COUNTIF(Vertices[Out-Degree],"&gt;="&amp;H22)</f>
        <v>0</v>
      </c>
      <c r="J21" s="39">
        <f t="shared" si="4"/>
        <v>460.14545454545475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0.04766167272727274</v>
      </c>
      <c r="O21" s="40">
        <f>COUNTIF(Vertices[Eigenvector Centrality],"&gt;= "&amp;N21)-COUNTIF(Vertices[Eigenvector Centrality],"&gt;="&amp;N22)</f>
        <v>1</v>
      </c>
      <c r="P21" s="39">
        <f t="shared" si="7"/>
        <v>6.284969836363635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58</v>
      </c>
      <c r="D22" s="32">
        <f t="shared" si="1"/>
        <v>0</v>
      </c>
      <c r="E22" s="3">
        <f>COUNTIF(Vertices[Degree],"&gt;= "&amp;D22)-COUNTIF(Vertices[Degree],"&gt;="&amp;D23)</f>
        <v>0</v>
      </c>
      <c r="F22" s="37">
        <f t="shared" si="2"/>
        <v>5.4545454545454515</v>
      </c>
      <c r="G22" s="38">
        <f>COUNTIF(Vertices[In-Degree],"&gt;= "&amp;F22)-COUNTIF(Vertices[In-Degree],"&gt;="&amp;F23)</f>
        <v>0</v>
      </c>
      <c r="H22" s="37">
        <f t="shared" si="3"/>
        <v>13.454545454545448</v>
      </c>
      <c r="I22" s="38">
        <f>COUNTIF(Vertices[Out-Degree],"&gt;= "&amp;H22)-COUNTIF(Vertices[Out-Degree],"&gt;="&amp;H23)</f>
        <v>0</v>
      </c>
      <c r="J22" s="37">
        <f t="shared" si="4"/>
        <v>484.3636363636366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0.05017018181818183</v>
      </c>
      <c r="O22" s="38">
        <f>COUNTIF(Vertices[Eigenvector Centrality],"&gt;= "&amp;N22)-COUNTIF(Vertices[Eigenvector Centrality],"&gt;="&amp;N23)</f>
        <v>1</v>
      </c>
      <c r="P22" s="37">
        <f t="shared" si="7"/>
        <v>6.597623090909089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31</v>
      </c>
      <c r="D23" s="32">
        <f t="shared" si="1"/>
        <v>0</v>
      </c>
      <c r="E23" s="3">
        <f>COUNTIF(Vertices[Degree],"&gt;= "&amp;D23)-COUNTIF(Vertices[Degree],"&gt;="&amp;D24)</f>
        <v>0</v>
      </c>
      <c r="F23" s="39">
        <f t="shared" si="2"/>
        <v>5.727272727272724</v>
      </c>
      <c r="G23" s="40">
        <f>COUNTIF(Vertices[In-Degree],"&gt;= "&amp;F23)-COUNTIF(Vertices[In-Degree],"&gt;="&amp;F24)</f>
        <v>0</v>
      </c>
      <c r="H23" s="39">
        <f t="shared" si="3"/>
        <v>14.12727272727272</v>
      </c>
      <c r="I23" s="40">
        <f>COUNTIF(Vertices[Out-Degree],"&gt;= "&amp;H23)-COUNTIF(Vertices[Out-Degree],"&gt;="&amp;H24)</f>
        <v>0</v>
      </c>
      <c r="J23" s="39">
        <f t="shared" si="4"/>
        <v>508.58181818181845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0.05267869090909092</v>
      </c>
      <c r="O23" s="40">
        <f>COUNTIF(Vertices[Eigenvector Centrality],"&gt;= "&amp;N23)-COUNTIF(Vertices[Eigenvector Centrality],"&gt;="&amp;N24)</f>
        <v>0</v>
      </c>
      <c r="P23" s="39">
        <f t="shared" si="7"/>
        <v>6.910276345454543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38</v>
      </c>
      <c r="D24" s="32">
        <f t="shared" si="1"/>
        <v>0</v>
      </c>
      <c r="E24" s="3">
        <f>COUNTIF(Vertices[Degree],"&gt;= "&amp;D24)-COUNTIF(Vertices[Degree],"&gt;="&amp;D25)</f>
        <v>0</v>
      </c>
      <c r="F24" s="37">
        <f t="shared" si="2"/>
        <v>5.9999999999999964</v>
      </c>
      <c r="G24" s="38">
        <f>COUNTIF(Vertices[In-Degree],"&gt;= "&amp;F24)-COUNTIF(Vertices[In-Degree],"&gt;="&amp;F25)</f>
        <v>0</v>
      </c>
      <c r="H24" s="37">
        <f t="shared" si="3"/>
        <v>14.799999999999992</v>
      </c>
      <c r="I24" s="38">
        <f>COUNTIF(Vertices[Out-Degree],"&gt;= "&amp;H24)-COUNTIF(Vertices[Out-Degree],"&gt;="&amp;H25)</f>
        <v>0</v>
      </c>
      <c r="J24" s="37">
        <f t="shared" si="4"/>
        <v>532.8000000000003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0.05518720000000001</v>
      </c>
      <c r="O24" s="38">
        <f>COUNTIF(Vertices[Eigenvector Centrality],"&gt;= "&amp;N24)-COUNTIF(Vertices[Eigenvector Centrality],"&gt;="&amp;N25)</f>
        <v>0</v>
      </c>
      <c r="P24" s="37">
        <f t="shared" si="7"/>
        <v>7.222929599999997</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127</v>
      </c>
      <c r="D25" s="32">
        <f t="shared" si="1"/>
        <v>0</v>
      </c>
      <c r="E25" s="3">
        <f>COUNTIF(Vertices[Degree],"&gt;= "&amp;D25)-COUNTIF(Vertices[Degree],"&gt;="&amp;D26)</f>
        <v>0</v>
      </c>
      <c r="F25" s="39">
        <f t="shared" si="2"/>
        <v>6.272727272727269</v>
      </c>
      <c r="G25" s="40">
        <f>COUNTIF(Vertices[In-Degree],"&gt;= "&amp;F25)-COUNTIF(Vertices[In-Degree],"&gt;="&amp;F26)</f>
        <v>0</v>
      </c>
      <c r="H25" s="39">
        <f t="shared" si="3"/>
        <v>15.472727272727264</v>
      </c>
      <c r="I25" s="40">
        <f>COUNTIF(Vertices[Out-Degree],"&gt;= "&amp;H25)-COUNTIF(Vertices[Out-Degree],"&gt;="&amp;H26)</f>
        <v>0</v>
      </c>
      <c r="J25" s="39">
        <f t="shared" si="4"/>
        <v>557.0181818181821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0.057695709090909104</v>
      </c>
      <c r="O25" s="40">
        <f>COUNTIF(Vertices[Eigenvector Centrality],"&gt;= "&amp;N25)-COUNTIF(Vertices[Eigenvector Centrality],"&gt;="&amp;N26)</f>
        <v>2</v>
      </c>
      <c r="P25" s="39">
        <f t="shared" si="7"/>
        <v>7.535582854545451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0"/>
      <c r="B26" s="120"/>
      <c r="D26" s="32">
        <f t="shared" si="1"/>
        <v>0</v>
      </c>
      <c r="E26" s="3">
        <f>COUNTIF(Vertices[Degree],"&gt;= "&amp;D26)-COUNTIF(Vertices[Degree],"&gt;="&amp;D28)</f>
        <v>0</v>
      </c>
      <c r="F26" s="37">
        <f t="shared" si="2"/>
        <v>6.545454545454541</v>
      </c>
      <c r="G26" s="38">
        <f>COUNTIF(Vertices[In-Degree],"&gt;= "&amp;F26)-COUNTIF(Vertices[In-Degree],"&gt;="&amp;F28)</f>
        <v>0</v>
      </c>
      <c r="H26" s="37">
        <f t="shared" si="3"/>
        <v>16.145454545454538</v>
      </c>
      <c r="I26" s="38">
        <f>COUNTIF(Vertices[Out-Degree],"&gt;= "&amp;H26)-COUNTIF(Vertices[Out-Degree],"&gt;="&amp;H28)</f>
        <v>0</v>
      </c>
      <c r="J26" s="37">
        <f t="shared" si="4"/>
        <v>581.236363636364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0.060204218181818196</v>
      </c>
      <c r="O26" s="38">
        <f>COUNTIF(Vertices[Eigenvector Centrality],"&gt;= "&amp;N26)-COUNTIF(Vertices[Eigenvector Centrality],"&gt;="&amp;N28)</f>
        <v>0</v>
      </c>
      <c r="P26" s="37">
        <f t="shared" si="7"/>
        <v>7.848236109090905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-3</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-29</v>
      </c>
      <c r="N27" s="62"/>
      <c r="O27" s="63">
        <f>COUNTIF(Vertices[Eigenvector Centrality],"&gt;= "&amp;N27)-COUNTIF(Vertices[Eigenvector Centrality],"&gt;="&amp;N28)</f>
        <v>-6</v>
      </c>
      <c r="P27" s="62"/>
      <c r="Q27" s="63">
        <f>COUNTIF(Vertices[Eigenvector Centrality],"&gt;= "&amp;P27)-COUNTIF(Vertices[Eigenvector Centrality],"&gt;="&amp;P28)</f>
        <v>0</v>
      </c>
      <c r="R27" s="62"/>
      <c r="S27" s="64">
        <f>COUNTIF(Vertices[Clustering Coefficient],"&gt;= "&amp;R27)-COUNTIF(Vertices[Clustering Coefficient],"&gt;="&amp;R28)</f>
        <v>-31</v>
      </c>
      <c r="T27" s="62"/>
      <c r="U27" s="63">
        <f ca="1">COUNTIF(Vertices[Clustering Coefficient],"&gt;= "&amp;T27)-COUNTIF(Vertices[Clustering Coefficient],"&gt;="&amp;T28)</f>
        <v>0</v>
      </c>
    </row>
    <row r="28" spans="1:21" ht="15">
      <c r="A28" s="34" t="s">
        <v>157</v>
      </c>
      <c r="B28" s="34">
        <v>1.953704</v>
      </c>
      <c r="D28" s="32">
        <f>D26+($D$57-$D$2)/BinDivisor</f>
        <v>0</v>
      </c>
      <c r="E28" s="3">
        <f>COUNTIF(Vertices[Degree],"&gt;= "&amp;D28)-COUNTIF(Vertices[Degree],"&gt;="&amp;D40)</f>
        <v>0</v>
      </c>
      <c r="F28" s="39">
        <f>F26+($F$57-$F$2)/BinDivisor</f>
        <v>6.818181818181814</v>
      </c>
      <c r="G28" s="40">
        <f>COUNTIF(Vertices[In-Degree],"&gt;= "&amp;F28)-COUNTIF(Vertices[In-Degree],"&gt;="&amp;F40)</f>
        <v>1</v>
      </c>
      <c r="H28" s="39">
        <f>H26+($H$57-$H$2)/BinDivisor</f>
        <v>16.81818181818181</v>
      </c>
      <c r="I28" s="40">
        <f>COUNTIF(Vertices[Out-Degree],"&gt;= "&amp;H28)-COUNTIF(Vertices[Out-Degree],"&gt;="&amp;H40)</f>
        <v>0</v>
      </c>
      <c r="J28" s="39">
        <f>J26+($J$57-$J$2)/BinDivisor</f>
        <v>605.4545454545458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0.06271272727272728</v>
      </c>
      <c r="O28" s="40">
        <f>COUNTIF(Vertices[Eigenvector Centrality],"&gt;= "&amp;N28)-COUNTIF(Vertices[Eigenvector Centrality],"&gt;="&amp;N40)</f>
        <v>0</v>
      </c>
      <c r="P28" s="39">
        <f>P26+($P$57-$P$2)/BinDivisor</f>
        <v>8.16088936363636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0.005151768309663046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2977</v>
      </c>
      <c r="B31" s="34">
        <v>0.586382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2978</v>
      </c>
      <c r="B33" s="34" t="s">
        <v>2979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-29</v>
      </c>
      <c r="N38" s="62"/>
      <c r="O38" s="63">
        <f>COUNTIF(Vertices[Eigenvector Centrality],"&gt;= "&amp;N38)-COUNTIF(Vertices[Eigenvector Centrality],"&gt;="&amp;N40)</f>
        <v>-6</v>
      </c>
      <c r="P38" s="62"/>
      <c r="Q38" s="63">
        <f>COUNTIF(Vertices[Eigenvector Centrality],"&gt;= "&amp;P38)-COUNTIF(Vertices[Eigenvector Centrality],"&gt;="&amp;P40)</f>
        <v>0</v>
      </c>
      <c r="R38" s="62"/>
      <c r="S38" s="64">
        <f>COUNTIF(Vertices[Clustering Coefficient],"&gt;= "&amp;R38)-COUNTIF(Vertices[Clustering Coefficient],"&gt;="&amp;R40)</f>
        <v>-31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-29</v>
      </c>
      <c r="N39" s="62"/>
      <c r="O39" s="63">
        <f>COUNTIF(Vertices[Eigenvector Centrality],"&gt;= "&amp;N39)-COUNTIF(Vertices[Eigenvector Centrality],"&gt;="&amp;N40)</f>
        <v>-6</v>
      </c>
      <c r="P39" s="62"/>
      <c r="Q39" s="63">
        <f>COUNTIF(Vertices[Eigenvector Centrality],"&gt;= "&amp;P39)-COUNTIF(Vertices[Eigenvector Centrality],"&gt;="&amp;P40)</f>
        <v>0</v>
      </c>
      <c r="R39" s="62"/>
      <c r="S39" s="64">
        <f>COUNTIF(Vertices[Clustering Coefficient],"&gt;= "&amp;R39)-COUNTIF(Vertices[Clustering Coefficient],"&gt;="&amp;R40)</f>
        <v>-31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17.49090909090908</v>
      </c>
      <c r="I40" s="38">
        <f>COUNTIF(Vertices[Out-Degree],"&gt;= "&amp;H40)-COUNTIF(Vertices[Out-Degree],"&gt;="&amp;H41)</f>
        <v>0</v>
      </c>
      <c r="J40" s="37">
        <f>J28+($J$57-$J$2)/BinDivisor</f>
        <v>629.6727272727277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0.06522123636363637</v>
      </c>
      <c r="O40" s="38">
        <f>COUNTIF(Vertices[Eigenvector Centrality],"&gt;= "&amp;N40)-COUNTIF(Vertices[Eigenvector Centrality],"&gt;="&amp;N41)</f>
        <v>1</v>
      </c>
      <c r="P40" s="37">
        <f>P28+($P$57-$P$2)/BinDivisor</f>
        <v>8.473542618181813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653.8909090909095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0.06772974545454546</v>
      </c>
      <c r="O41" s="40">
        <f>COUNTIF(Vertices[Eigenvector Centrality],"&gt;= "&amp;N41)-COUNTIF(Vertices[Eigenvector Centrality],"&gt;="&amp;N42)</f>
        <v>1</v>
      </c>
      <c r="P41" s="39">
        <f aca="true" t="shared" si="16" ref="P41:P56">P40+($P$57-$P$2)/BinDivisor</f>
        <v>8.786195872727268</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18.836363636363625</v>
      </c>
      <c r="I42" s="38">
        <f>COUNTIF(Vertices[Out-Degree],"&gt;= "&amp;H42)-COUNTIF(Vertices[Out-Degree],"&gt;="&amp;H43)</f>
        <v>0</v>
      </c>
      <c r="J42" s="37">
        <f t="shared" si="13"/>
        <v>678.1090909090914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0.07023825454545456</v>
      </c>
      <c r="O42" s="38">
        <f>COUNTIF(Vertices[Eigenvector Centrality],"&gt;= "&amp;N42)-COUNTIF(Vertices[Eigenvector Centrality],"&gt;="&amp;N43)</f>
        <v>1</v>
      </c>
      <c r="P42" s="37">
        <f t="shared" si="16"/>
        <v>9.098849127272722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1</v>
      </c>
      <c r="H43" s="39">
        <f t="shared" si="12"/>
        <v>19.509090909090897</v>
      </c>
      <c r="I43" s="40">
        <f>COUNTIF(Vertices[Out-Degree],"&gt;= "&amp;H43)-COUNTIF(Vertices[Out-Degree],"&gt;="&amp;H44)</f>
        <v>0</v>
      </c>
      <c r="J43" s="39">
        <f t="shared" si="13"/>
        <v>702.3272727272732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0.07274676363636365</v>
      </c>
      <c r="O43" s="40">
        <f>COUNTIF(Vertices[Eigenvector Centrality],"&gt;= "&amp;N43)-COUNTIF(Vertices[Eigenvector Centrality],"&gt;="&amp;N44)</f>
        <v>2</v>
      </c>
      <c r="P43" s="39">
        <f t="shared" si="16"/>
        <v>9.411502381818176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20.18181818181817</v>
      </c>
      <c r="I44" s="38">
        <f>COUNTIF(Vertices[Out-Degree],"&gt;= "&amp;H44)-COUNTIF(Vertices[Out-Degree],"&gt;="&amp;H45)</f>
        <v>0</v>
      </c>
      <c r="J44" s="37">
        <f t="shared" si="13"/>
        <v>726.5454545454551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0.07525527272727274</v>
      </c>
      <c r="O44" s="38">
        <f>COUNTIF(Vertices[Eigenvector Centrality],"&gt;= "&amp;N44)-COUNTIF(Vertices[Eigenvector Centrality],"&gt;="&amp;N45)</f>
        <v>0</v>
      </c>
      <c r="P44" s="37">
        <f t="shared" si="16"/>
        <v>9.72415563636363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20.85454545454544</v>
      </c>
      <c r="I45" s="40">
        <f>COUNTIF(Vertices[Out-Degree],"&gt;= "&amp;H45)-COUNTIF(Vertices[Out-Degree],"&gt;="&amp;H46)</f>
        <v>0</v>
      </c>
      <c r="J45" s="39">
        <f t="shared" si="13"/>
        <v>750.7636363636369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0.07776378181818183</v>
      </c>
      <c r="O45" s="40">
        <f>COUNTIF(Vertices[Eigenvector Centrality],"&gt;= "&amp;N45)-COUNTIF(Vertices[Eigenvector Centrality],"&gt;="&amp;N46)</f>
        <v>0</v>
      </c>
      <c r="P45" s="39">
        <f t="shared" si="16"/>
        <v>10.036808890909084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21.527272727272713</v>
      </c>
      <c r="I46" s="38">
        <f>COUNTIF(Vertices[Out-Degree],"&gt;= "&amp;H46)-COUNTIF(Vertices[Out-Degree],"&gt;="&amp;H47)</f>
        <v>0</v>
      </c>
      <c r="J46" s="37">
        <f t="shared" si="13"/>
        <v>774.9818181818188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0.08027229090909092</v>
      </c>
      <c r="O46" s="38">
        <f>COUNTIF(Vertices[Eigenvector Centrality],"&gt;= "&amp;N46)-COUNTIF(Vertices[Eigenvector Centrality],"&gt;="&amp;N47)</f>
        <v>0</v>
      </c>
      <c r="P46" s="37">
        <f t="shared" si="16"/>
        <v>10.349462145454538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22.199999999999985</v>
      </c>
      <c r="I47" s="40">
        <f>COUNTIF(Vertices[Out-Degree],"&gt;= "&amp;H47)-COUNTIF(Vertices[Out-Degree],"&gt;="&amp;H48)</f>
        <v>0</v>
      </c>
      <c r="J47" s="39">
        <f t="shared" si="13"/>
        <v>799.2000000000006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0.08278080000000002</v>
      </c>
      <c r="O47" s="40">
        <f>COUNTIF(Vertices[Eigenvector Centrality],"&gt;= "&amp;N47)-COUNTIF(Vertices[Eigenvector Centrality],"&gt;="&amp;N48)</f>
        <v>0</v>
      </c>
      <c r="P47" s="39">
        <f t="shared" si="16"/>
        <v>10.662115399999992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22.872727272727257</v>
      </c>
      <c r="I48" s="38">
        <f>COUNTIF(Vertices[Out-Degree],"&gt;= "&amp;H48)-COUNTIF(Vertices[Out-Degree],"&gt;="&amp;H49)</f>
        <v>0</v>
      </c>
      <c r="J48" s="37">
        <f t="shared" si="13"/>
        <v>823.4181818181825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0.08528930909090911</v>
      </c>
      <c r="O48" s="38">
        <f>COUNTIF(Vertices[Eigenvector Centrality],"&gt;= "&amp;N48)-COUNTIF(Vertices[Eigenvector Centrality],"&gt;="&amp;N49)</f>
        <v>0</v>
      </c>
      <c r="P48" s="37">
        <f t="shared" si="16"/>
        <v>10.974768654545446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23.54545454545453</v>
      </c>
      <c r="I49" s="40">
        <f>COUNTIF(Vertices[Out-Degree],"&gt;= "&amp;H49)-COUNTIF(Vertices[Out-Degree],"&gt;="&amp;H50)</f>
        <v>0</v>
      </c>
      <c r="J49" s="39">
        <f t="shared" si="13"/>
        <v>847.6363636363643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0.0877978181818182</v>
      </c>
      <c r="O49" s="40">
        <f>COUNTIF(Vertices[Eigenvector Centrality],"&gt;= "&amp;N49)-COUNTIF(Vertices[Eigenvector Centrality],"&gt;="&amp;N50)</f>
        <v>0</v>
      </c>
      <c r="P49" s="39">
        <f t="shared" si="16"/>
        <v>11.2874219090909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24.2181818181818</v>
      </c>
      <c r="I50" s="38">
        <f>COUNTIF(Vertices[Out-Degree],"&gt;= "&amp;H50)-COUNTIF(Vertices[Out-Degree],"&gt;="&amp;H51)</f>
        <v>0</v>
      </c>
      <c r="J50" s="37">
        <f t="shared" si="13"/>
        <v>871.8545454545462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0.09030632727272729</v>
      </c>
      <c r="O50" s="38">
        <f>COUNTIF(Vertices[Eigenvector Centrality],"&gt;= "&amp;N50)-COUNTIF(Vertices[Eigenvector Centrality],"&gt;="&amp;N51)</f>
        <v>0</v>
      </c>
      <c r="P50" s="37">
        <f t="shared" si="16"/>
        <v>11.600075163636355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24.890909090909073</v>
      </c>
      <c r="I51" s="40">
        <f>COUNTIF(Vertices[Out-Degree],"&gt;= "&amp;H51)-COUNTIF(Vertices[Out-Degree],"&gt;="&amp;H52)</f>
        <v>0</v>
      </c>
      <c r="J51" s="39">
        <f t="shared" si="13"/>
        <v>896.072727272728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0.09281483636363638</v>
      </c>
      <c r="O51" s="40">
        <f>COUNTIF(Vertices[Eigenvector Centrality],"&gt;= "&amp;N51)-COUNTIF(Vertices[Eigenvector Centrality],"&gt;="&amp;N52)</f>
        <v>0</v>
      </c>
      <c r="P51" s="39">
        <f t="shared" si="16"/>
        <v>11.912728418181809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25.563636363636345</v>
      </c>
      <c r="I52" s="38">
        <f>COUNTIF(Vertices[Out-Degree],"&gt;= "&amp;H52)-COUNTIF(Vertices[Out-Degree],"&gt;="&amp;H53)</f>
        <v>0</v>
      </c>
      <c r="J52" s="37">
        <f t="shared" si="13"/>
        <v>920.2909090909098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0.09532334545454547</v>
      </c>
      <c r="O52" s="38">
        <f>COUNTIF(Vertices[Eigenvector Centrality],"&gt;= "&amp;N52)-COUNTIF(Vertices[Eigenvector Centrality],"&gt;="&amp;N53)</f>
        <v>0</v>
      </c>
      <c r="P52" s="37">
        <f t="shared" si="16"/>
        <v>12.225381672727263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26.236363636363617</v>
      </c>
      <c r="I53" s="40">
        <f>COUNTIF(Vertices[Out-Degree],"&gt;= "&amp;H53)-COUNTIF(Vertices[Out-Degree],"&gt;="&amp;H54)</f>
        <v>0</v>
      </c>
      <c r="J53" s="39">
        <f t="shared" si="13"/>
        <v>944.5090909090917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0.09783185454545457</v>
      </c>
      <c r="O53" s="40">
        <f>COUNTIF(Vertices[Eigenvector Centrality],"&gt;= "&amp;N53)-COUNTIF(Vertices[Eigenvector Centrality],"&gt;="&amp;N54)</f>
        <v>0</v>
      </c>
      <c r="P53" s="39">
        <f t="shared" si="16"/>
        <v>12.538034927272717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26.90909090909089</v>
      </c>
      <c r="I54" s="38">
        <f>COUNTIF(Vertices[Out-Degree],"&gt;= "&amp;H54)-COUNTIF(Vertices[Out-Degree],"&gt;="&amp;H55)</f>
        <v>0</v>
      </c>
      <c r="J54" s="37">
        <f t="shared" si="13"/>
        <v>968.7272727272735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0.10034036363636366</v>
      </c>
      <c r="O54" s="38">
        <f>COUNTIF(Vertices[Eigenvector Centrality],"&gt;= "&amp;N54)-COUNTIF(Vertices[Eigenvector Centrality],"&gt;="&amp;N55)</f>
        <v>0</v>
      </c>
      <c r="P54" s="37">
        <f t="shared" si="16"/>
        <v>12.850688181818171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27.58181818181816</v>
      </c>
      <c r="I55" s="40">
        <f>COUNTIF(Vertices[Out-Degree],"&gt;= "&amp;H55)-COUNTIF(Vertices[Out-Degree],"&gt;="&amp;H56)</f>
        <v>0</v>
      </c>
      <c r="J55" s="39">
        <f t="shared" si="13"/>
        <v>992.9454545454554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0.10284887272727275</v>
      </c>
      <c r="O55" s="40">
        <f>COUNTIF(Vertices[Eigenvector Centrality],"&gt;= "&amp;N55)-COUNTIF(Vertices[Eigenvector Centrality],"&gt;="&amp;N56)</f>
        <v>0</v>
      </c>
      <c r="P55" s="39">
        <f t="shared" si="16"/>
        <v>13.163341436363625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28.254545454545433</v>
      </c>
      <c r="I56" s="38">
        <f>COUNTIF(Vertices[Out-Degree],"&gt;= "&amp;H56)-COUNTIF(Vertices[Out-Degree],"&gt;="&amp;H57)</f>
        <v>0</v>
      </c>
      <c r="J56" s="37">
        <f t="shared" si="13"/>
        <v>1017.1636363636372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0.10535738181818184</v>
      </c>
      <c r="O56" s="38">
        <f>COUNTIF(Vertices[Eigenvector Centrality],"&gt;= "&amp;N56)-COUNTIF(Vertices[Eigenvector Centrality],"&gt;="&amp;N57)</f>
        <v>0</v>
      </c>
      <c r="P56" s="37">
        <f t="shared" si="16"/>
        <v>13.47599469090908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37</v>
      </c>
      <c r="I57" s="42">
        <f>COUNTIF(Vertices[Out-Degree],"&gt;= "&amp;H57)-COUNTIF(Vertices[Out-Degree],"&gt;="&amp;H58)</f>
        <v>1</v>
      </c>
      <c r="J57" s="41">
        <f>MAX(Vertices[Betweenness Centrality])</f>
        <v>1332</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0.137968</v>
      </c>
      <c r="O57" s="42">
        <f>COUNTIF(Vertices[Eigenvector Centrality],"&gt;= "&amp;N57)-COUNTIF(Vertices[Eigenvector Centrality],"&gt;="&amp;N58)</f>
        <v>1</v>
      </c>
      <c r="P57" s="41">
        <f>MAX(Vertices[PageRank])</f>
        <v>17.540487</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1.231578947368421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1.231578947368421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1332</v>
      </c>
    </row>
    <row r="99" spans="1:2" ht="15">
      <c r="A99" s="33" t="s">
        <v>102</v>
      </c>
      <c r="B99" s="47">
        <f>_xlfn.IFERROR(AVERAGE(Vertices[Betweenness Centrality]),NoMetricMessage)</f>
        <v>15.094736847368424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0.19403773157894746</v>
      </c>
    </row>
    <row r="114" spans="1:2" ht="15">
      <c r="A114" s="33" t="s">
        <v>109</v>
      </c>
      <c r="B114" s="47">
        <f>_xlfn.IFERROR(MEDIAN(Vertices[Closeness Centrality]),NoMetricMessage)</f>
        <v>0.0183875</v>
      </c>
    </row>
    <row r="125" spans="1:2" ht="15">
      <c r="A125" s="33" t="s">
        <v>112</v>
      </c>
      <c r="B125" s="47">
        <f>IF(COUNT(Vertices[Eigenvector Centrality])&gt;0,N2,NoMetricMessage)</f>
        <v>0</v>
      </c>
    </row>
    <row r="126" spans="1:2" ht="15">
      <c r="A126" s="33" t="s">
        <v>113</v>
      </c>
      <c r="B126" s="47">
        <f>IF(COUNT(Vertices[Eigenvector Centrality])&gt;0,N57,NoMetricMessage)</f>
        <v>0.137968</v>
      </c>
    </row>
    <row r="127" spans="1:2" ht="15">
      <c r="A127" s="33" t="s">
        <v>114</v>
      </c>
      <c r="B127" s="47">
        <f>_xlfn.IFERROR(AVERAGE(Vertices[Eigenvector Centrality]),NoMetricMessage)</f>
        <v>0.005263131578947367</v>
      </c>
    </row>
    <row r="128" spans="1:2" ht="15">
      <c r="A128" s="33" t="s">
        <v>115</v>
      </c>
      <c r="B128" s="47">
        <f>_xlfn.IFERROR(MEDIAN(Vertices[Eigenvector Centrality]),NoMetricMessage)</f>
        <v>0</v>
      </c>
    </row>
    <row r="139" spans="1:2" ht="15">
      <c r="A139" s="33" t="s">
        <v>140</v>
      </c>
      <c r="B139" s="47">
        <f>IF(COUNT(Vertices[PageRank])&gt;0,P2,NoMetricMessage)</f>
        <v>0.344558</v>
      </c>
    </row>
    <row r="140" spans="1:2" ht="15">
      <c r="A140" s="33" t="s">
        <v>141</v>
      </c>
      <c r="B140" s="47">
        <f>IF(COUNT(Vertices[PageRank])&gt;0,P57,NoMetricMessage)</f>
        <v>17.540487</v>
      </c>
    </row>
    <row r="141" spans="1:2" ht="15">
      <c r="A141" s="33" t="s">
        <v>142</v>
      </c>
      <c r="B141" s="47">
        <f>_xlfn.IFERROR(AVERAGE(Vertices[PageRank]),NoMetricMessage)</f>
        <v>0.9999972526315798</v>
      </c>
    </row>
    <row r="142" spans="1:2" ht="15">
      <c r="A142" s="33" t="s">
        <v>143</v>
      </c>
      <c r="B142" s="47">
        <f>_xlfn.IFERROR(MEDIAN(Vertices[PageRank]),NoMetricMessage)</f>
        <v>0.740456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0.1281235684906045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v>
      </c>
    </row>
    <row r="6" spans="1:18" ht="409.5">
      <c r="A6">
        <v>0</v>
      </c>
      <c r="B6" s="1" t="s">
        <v>136</v>
      </c>
      <c r="C6">
        <v>1</v>
      </c>
      <c r="D6" t="s">
        <v>59</v>
      </c>
      <c r="E6" t="s">
        <v>59</v>
      </c>
      <c r="F6">
        <v>0</v>
      </c>
      <c r="H6" t="s">
        <v>71</v>
      </c>
      <c r="J6" t="s">
        <v>173</v>
      </c>
      <c r="K6" s="13" t="s">
        <v>191</v>
      </c>
      <c r="R6" t="s">
        <v>129</v>
      </c>
    </row>
    <row r="7" spans="1:11" ht="409.5">
      <c r="A7">
        <v>2</v>
      </c>
      <c r="B7">
        <v>1</v>
      </c>
      <c r="C7">
        <v>0</v>
      </c>
      <c r="D7" t="s">
        <v>60</v>
      </c>
      <c r="E7" t="s">
        <v>60</v>
      </c>
      <c r="F7">
        <v>2</v>
      </c>
      <c r="H7" t="s">
        <v>72</v>
      </c>
      <c r="J7" t="s">
        <v>174</v>
      </c>
      <c r="K7" s="13" t="s">
        <v>192</v>
      </c>
    </row>
    <row r="8" spans="1:11" ht="15">
      <c r="A8"/>
      <c r="B8">
        <v>2</v>
      </c>
      <c r="C8">
        <v>2</v>
      </c>
      <c r="D8" t="s">
        <v>61</v>
      </c>
      <c r="E8" t="s">
        <v>61</v>
      </c>
      <c r="H8" t="s">
        <v>73</v>
      </c>
      <c r="J8" t="s">
        <v>175</v>
      </c>
      <c r="K8" t="s">
        <v>193</v>
      </c>
    </row>
    <row r="9" spans="1:11" ht="15">
      <c r="A9"/>
      <c r="B9">
        <v>3</v>
      </c>
      <c r="C9">
        <v>4</v>
      </c>
      <c r="D9" t="s">
        <v>62</v>
      </c>
      <c r="E9" t="s">
        <v>62</v>
      </c>
      <c r="H9" t="s">
        <v>74</v>
      </c>
      <c r="J9" t="s">
        <v>176</v>
      </c>
      <c r="K9" t="s">
        <v>194</v>
      </c>
    </row>
    <row r="10" spans="1:11" ht="15">
      <c r="A10"/>
      <c r="B10">
        <v>4</v>
      </c>
      <c r="D10" t="s">
        <v>63</v>
      </c>
      <c r="E10" t="s">
        <v>63</v>
      </c>
      <c r="H10" t="s">
        <v>75</v>
      </c>
      <c r="J10" t="s">
        <v>177</v>
      </c>
      <c r="K10"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409.5">
      <c r="D18">
        <v>6</v>
      </c>
      <c r="E18">
        <v>8</v>
      </c>
      <c r="H18">
        <v>6</v>
      </c>
      <c r="J18" t="s">
        <v>185</v>
      </c>
      <c r="K18" s="13" t="s">
        <v>203</v>
      </c>
    </row>
    <row r="19" spans="4:11" ht="409.5">
      <c r="D19">
        <v>7</v>
      </c>
      <c r="E19">
        <v>9</v>
      </c>
      <c r="H19">
        <v>7</v>
      </c>
      <c r="J19" t="s">
        <v>186</v>
      </c>
      <c r="K19" s="13" t="s">
        <v>204</v>
      </c>
    </row>
    <row r="20" spans="4:11" ht="409.5">
      <c r="D20">
        <v>8</v>
      </c>
      <c r="H20">
        <v>8</v>
      </c>
      <c r="J20" t="s">
        <v>187</v>
      </c>
      <c r="K20" s="13" t="s">
        <v>205</v>
      </c>
    </row>
    <row r="21" spans="4:11" ht="15">
      <c r="D21">
        <v>9</v>
      </c>
      <c r="H21">
        <v>9</v>
      </c>
      <c r="J21" t="s">
        <v>188</v>
      </c>
      <c r="K21">
        <v>16</v>
      </c>
    </row>
    <row r="22" spans="4:11" ht="15">
      <c r="D22">
        <v>10</v>
      </c>
      <c r="J22" t="s">
        <v>206</v>
      </c>
      <c r="K22" t="s">
        <v>4182</v>
      </c>
    </row>
    <row r="23" spans="4:11" ht="409.5">
      <c r="D23">
        <v>11</v>
      </c>
      <c r="J23" t="s">
        <v>207</v>
      </c>
      <c r="K23" s="13" t="s">
        <v>4183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46F4-89C6-4A70-9BCF-8BFC190A41B7}">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2972</v>
      </c>
      <c r="B2" s="119" t="s">
        <v>2973</v>
      </c>
      <c r="C2" s="52" t="s">
        <v>2974</v>
      </c>
    </row>
    <row r="3" spans="1:3" ht="15">
      <c r="A3" s="118" t="s">
        <v>2928</v>
      </c>
      <c r="B3" s="118" t="s">
        <v>2928</v>
      </c>
      <c r="C3" s="34">
        <v>37</v>
      </c>
    </row>
    <row r="4" spans="1:3" ht="15">
      <c r="A4" s="118" t="s">
        <v>2929</v>
      </c>
      <c r="B4" s="118" t="s">
        <v>2929</v>
      </c>
      <c r="C4" s="34">
        <v>37</v>
      </c>
    </row>
    <row r="5" spans="1:3" ht="15">
      <c r="A5" s="118" t="s">
        <v>2930</v>
      </c>
      <c r="B5" s="118" t="s">
        <v>2930</v>
      </c>
      <c r="C5" s="34">
        <v>100</v>
      </c>
    </row>
    <row r="6" spans="1:3" ht="15">
      <c r="A6" s="118" t="s">
        <v>2930</v>
      </c>
      <c r="B6" s="118" t="s">
        <v>2933</v>
      </c>
      <c r="C6" s="34">
        <v>1</v>
      </c>
    </row>
    <row r="7" spans="1:3" ht="15">
      <c r="A7" s="118" t="s">
        <v>2931</v>
      </c>
      <c r="B7" s="118" t="s">
        <v>2931</v>
      </c>
      <c r="C7" s="34">
        <v>22</v>
      </c>
    </row>
    <row r="8" spans="1:3" ht="15">
      <c r="A8" s="118" t="s">
        <v>2932</v>
      </c>
      <c r="B8" s="118" t="s">
        <v>2932</v>
      </c>
      <c r="C8" s="34">
        <v>28</v>
      </c>
    </row>
    <row r="9" spans="1:3" ht="15">
      <c r="A9" s="118" t="s">
        <v>2933</v>
      </c>
      <c r="B9" s="118" t="s">
        <v>2933</v>
      </c>
      <c r="C9" s="34">
        <v>26</v>
      </c>
    </row>
    <row r="10" spans="1:3" ht="15">
      <c r="A10" s="118" t="s">
        <v>2934</v>
      </c>
      <c r="B10" s="118" t="s">
        <v>2934</v>
      </c>
      <c r="C10" s="34">
        <v>5</v>
      </c>
    </row>
    <row r="11" spans="1:3" ht="15">
      <c r="A11" s="118" t="s">
        <v>2935</v>
      </c>
      <c r="B11" s="118" t="s">
        <v>2935</v>
      </c>
      <c r="C11" s="34">
        <v>7</v>
      </c>
    </row>
    <row r="12" spans="1:3" ht="15">
      <c r="A12" s="118" t="s">
        <v>2936</v>
      </c>
      <c r="B12" s="118" t="s">
        <v>2936</v>
      </c>
      <c r="C12" s="34">
        <v>5</v>
      </c>
    </row>
    <row r="13" spans="1:3" ht="15">
      <c r="A13" s="118" t="s">
        <v>2937</v>
      </c>
      <c r="B13" s="118" t="s">
        <v>2937</v>
      </c>
      <c r="C13" s="34">
        <v>7</v>
      </c>
    </row>
    <row r="14" spans="1:3" ht="15">
      <c r="A14" s="118" t="s">
        <v>2938</v>
      </c>
      <c r="B14" s="118" t="s">
        <v>2938</v>
      </c>
      <c r="C14" s="34">
        <v>6</v>
      </c>
    </row>
    <row r="15" spans="1:3" ht="15">
      <c r="A15" s="118" t="s">
        <v>2939</v>
      </c>
      <c r="B15" s="118" t="s">
        <v>2939</v>
      </c>
      <c r="C15" s="34">
        <v>3</v>
      </c>
    </row>
    <row r="16" spans="1:3" ht="15">
      <c r="A16" s="118" t="s">
        <v>2940</v>
      </c>
      <c r="B16" s="118" t="s">
        <v>2940</v>
      </c>
      <c r="C16" s="34">
        <v>5</v>
      </c>
    </row>
    <row r="17" spans="1:3" ht="15">
      <c r="A17" s="118" t="s">
        <v>2941</v>
      </c>
      <c r="B17" s="118" t="s">
        <v>2941</v>
      </c>
      <c r="C17" s="34">
        <v>2</v>
      </c>
    </row>
    <row r="18" spans="1:3" ht="15">
      <c r="A18" s="118" t="s">
        <v>2942</v>
      </c>
      <c r="B18" s="118" t="s">
        <v>2942</v>
      </c>
      <c r="C18" s="34">
        <v>3</v>
      </c>
    </row>
    <row r="19" spans="1:3" ht="15">
      <c r="A19" s="118" t="s">
        <v>2943</v>
      </c>
      <c r="B19" s="118" t="s">
        <v>2943</v>
      </c>
      <c r="C19" s="34">
        <v>3</v>
      </c>
    </row>
    <row r="20" spans="1:3" ht="15">
      <c r="A20" s="118" t="s">
        <v>2944</v>
      </c>
      <c r="B20" s="118" t="s">
        <v>2944</v>
      </c>
      <c r="C20" s="34">
        <v>3</v>
      </c>
    </row>
    <row r="21" spans="1:3" ht="15">
      <c r="A21" s="118" t="s">
        <v>2945</v>
      </c>
      <c r="B21" s="118" t="s">
        <v>2945</v>
      </c>
      <c r="C21" s="34">
        <v>3</v>
      </c>
    </row>
    <row r="22" spans="1:3" ht="15">
      <c r="A22" s="118" t="s">
        <v>2946</v>
      </c>
      <c r="B22" s="118" t="s">
        <v>2946</v>
      </c>
      <c r="C22" s="34">
        <v>1</v>
      </c>
    </row>
    <row r="23" spans="1:3" ht="15">
      <c r="A23" s="118" t="s">
        <v>2947</v>
      </c>
      <c r="B23" s="118" t="s">
        <v>2947</v>
      </c>
      <c r="C23" s="34">
        <v>3</v>
      </c>
    </row>
    <row r="24" spans="1:3" ht="15">
      <c r="A24" s="118" t="s">
        <v>2948</v>
      </c>
      <c r="B24" s="118" t="s">
        <v>2948</v>
      </c>
      <c r="C24" s="34">
        <v>4</v>
      </c>
    </row>
    <row r="25" spans="1:3" ht="15">
      <c r="A25" s="118" t="s">
        <v>2949</v>
      </c>
      <c r="B25" s="118" t="s">
        <v>2949</v>
      </c>
      <c r="C25" s="34">
        <v>1</v>
      </c>
    </row>
    <row r="26" spans="1:3" ht="15">
      <c r="A26" s="118" t="s">
        <v>2950</v>
      </c>
      <c r="B26" s="118" t="s">
        <v>2950</v>
      </c>
      <c r="C26" s="34">
        <v>1</v>
      </c>
    </row>
    <row r="27" spans="1:3" ht="15">
      <c r="A27" s="118" t="s">
        <v>2951</v>
      </c>
      <c r="B27" s="118" t="s">
        <v>2951</v>
      </c>
      <c r="C27" s="34">
        <v>6</v>
      </c>
    </row>
    <row r="28" spans="1:3" ht="15">
      <c r="A28" s="118" t="s">
        <v>2952</v>
      </c>
      <c r="B28" s="118" t="s">
        <v>2952</v>
      </c>
      <c r="C28" s="34">
        <v>1</v>
      </c>
    </row>
    <row r="29" spans="1:3" ht="15">
      <c r="A29" s="118" t="s">
        <v>2953</v>
      </c>
      <c r="B29" s="118" t="s">
        <v>2953</v>
      </c>
      <c r="C29" s="34">
        <v>2</v>
      </c>
    </row>
    <row r="30" spans="1:3" ht="15">
      <c r="A30" s="118" t="s">
        <v>2954</v>
      </c>
      <c r="B30" s="118" t="s">
        <v>2954</v>
      </c>
      <c r="C30" s="34">
        <v>1</v>
      </c>
    </row>
    <row r="31" spans="1:3" ht="15">
      <c r="A31" s="118" t="s">
        <v>2955</v>
      </c>
      <c r="B31" s="118" t="s">
        <v>2955</v>
      </c>
      <c r="C31" s="34">
        <v>1</v>
      </c>
    </row>
    <row r="32" spans="1:3" ht="15">
      <c r="A32" s="118" t="s">
        <v>2956</v>
      </c>
      <c r="B32" s="118" t="s">
        <v>2956</v>
      </c>
      <c r="C32"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0CBEA-F94E-4546-B63B-85ADE874AB2E}">
  <dimension ref="A1:G11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2980</v>
      </c>
      <c r="B1" s="13" t="s">
        <v>3493</v>
      </c>
      <c r="C1" s="13" t="s">
        <v>3494</v>
      </c>
      <c r="D1" s="13" t="s">
        <v>144</v>
      </c>
      <c r="E1" s="13" t="s">
        <v>3496</v>
      </c>
      <c r="F1" s="13" t="s">
        <v>3497</v>
      </c>
      <c r="G1" s="13" t="s">
        <v>3498</v>
      </c>
    </row>
    <row r="2" spans="1:7" ht="15">
      <c r="A2" s="79" t="s">
        <v>2981</v>
      </c>
      <c r="B2" s="79">
        <v>110</v>
      </c>
      <c r="C2" s="121">
        <v>0.02017978352595854</v>
      </c>
      <c r="D2" s="79" t="s">
        <v>3495</v>
      </c>
      <c r="E2" s="79"/>
      <c r="F2" s="79"/>
      <c r="G2" s="79"/>
    </row>
    <row r="3" spans="1:7" ht="15">
      <c r="A3" s="79" t="s">
        <v>2982</v>
      </c>
      <c r="B3" s="79">
        <v>132</v>
      </c>
      <c r="C3" s="121">
        <v>0.024215740231150248</v>
      </c>
      <c r="D3" s="79" t="s">
        <v>3495</v>
      </c>
      <c r="E3" s="79"/>
      <c r="F3" s="79"/>
      <c r="G3" s="79"/>
    </row>
    <row r="4" spans="1:7" ht="15">
      <c r="A4" s="79" t="s">
        <v>2983</v>
      </c>
      <c r="B4" s="79">
        <v>0</v>
      </c>
      <c r="C4" s="121">
        <v>0</v>
      </c>
      <c r="D4" s="79" t="s">
        <v>3495</v>
      </c>
      <c r="E4" s="79"/>
      <c r="F4" s="79"/>
      <c r="G4" s="79"/>
    </row>
    <row r="5" spans="1:7" ht="15">
      <c r="A5" s="79" t="s">
        <v>2984</v>
      </c>
      <c r="B5" s="79">
        <v>5209</v>
      </c>
      <c r="C5" s="121">
        <v>0.9556044762428912</v>
      </c>
      <c r="D5" s="79" t="s">
        <v>3495</v>
      </c>
      <c r="E5" s="79"/>
      <c r="F5" s="79"/>
      <c r="G5" s="79"/>
    </row>
    <row r="6" spans="1:7" ht="15">
      <c r="A6" s="79" t="s">
        <v>2985</v>
      </c>
      <c r="B6" s="79">
        <v>5451</v>
      </c>
      <c r="C6" s="121">
        <v>1</v>
      </c>
      <c r="D6" s="79" t="s">
        <v>3495</v>
      </c>
      <c r="E6" s="79"/>
      <c r="F6" s="79"/>
      <c r="G6" s="79"/>
    </row>
    <row r="7" spans="1:7" ht="15">
      <c r="A7" s="87" t="s">
        <v>2986</v>
      </c>
      <c r="B7" s="87">
        <v>205</v>
      </c>
      <c r="C7" s="122">
        <v>0</v>
      </c>
      <c r="D7" s="87" t="s">
        <v>3495</v>
      </c>
      <c r="E7" s="87" t="b">
        <v>0</v>
      </c>
      <c r="F7" s="87" t="b">
        <v>0</v>
      </c>
      <c r="G7" s="87" t="b">
        <v>0</v>
      </c>
    </row>
    <row r="8" spans="1:7" ht="15">
      <c r="A8" s="87" t="s">
        <v>2987</v>
      </c>
      <c r="B8" s="87">
        <v>112</v>
      </c>
      <c r="C8" s="122">
        <v>0.007044966234937275</v>
      </c>
      <c r="D8" s="87" t="s">
        <v>3495</v>
      </c>
      <c r="E8" s="87" t="b">
        <v>0</v>
      </c>
      <c r="F8" s="87" t="b">
        <v>0</v>
      </c>
      <c r="G8" s="87" t="b">
        <v>0</v>
      </c>
    </row>
    <row r="9" spans="1:7" ht="15">
      <c r="A9" s="87" t="s">
        <v>2988</v>
      </c>
      <c r="B9" s="87">
        <v>88</v>
      </c>
      <c r="C9" s="122">
        <v>0.008413486889785514</v>
      </c>
      <c r="D9" s="87" t="s">
        <v>3495</v>
      </c>
      <c r="E9" s="87" t="b">
        <v>0</v>
      </c>
      <c r="F9" s="87" t="b">
        <v>0</v>
      </c>
      <c r="G9" s="87" t="b">
        <v>0</v>
      </c>
    </row>
    <row r="10" spans="1:7" ht="15">
      <c r="A10" s="87" t="s">
        <v>2989</v>
      </c>
      <c r="B10" s="87">
        <v>85</v>
      </c>
      <c r="C10" s="122">
        <v>0.007806269455431525</v>
      </c>
      <c r="D10" s="87" t="s">
        <v>3495</v>
      </c>
      <c r="E10" s="87" t="b">
        <v>0</v>
      </c>
      <c r="F10" s="87" t="b">
        <v>0</v>
      </c>
      <c r="G10" s="87" t="b">
        <v>0</v>
      </c>
    </row>
    <row r="11" spans="1:7" ht="15">
      <c r="A11" s="87" t="s">
        <v>2990</v>
      </c>
      <c r="B11" s="87">
        <v>80</v>
      </c>
      <c r="C11" s="122">
        <v>0.007855848897274495</v>
      </c>
      <c r="D11" s="87" t="s">
        <v>3495</v>
      </c>
      <c r="E11" s="87" t="b">
        <v>0</v>
      </c>
      <c r="F11" s="87" t="b">
        <v>0</v>
      </c>
      <c r="G11" s="87" t="b">
        <v>0</v>
      </c>
    </row>
    <row r="12" spans="1:7" ht="15">
      <c r="A12" s="87" t="s">
        <v>2991</v>
      </c>
      <c r="B12" s="87">
        <v>78</v>
      </c>
      <c r="C12" s="122">
        <v>0.007866612089218027</v>
      </c>
      <c r="D12" s="87" t="s">
        <v>3495</v>
      </c>
      <c r="E12" s="87" t="b">
        <v>0</v>
      </c>
      <c r="F12" s="87" t="b">
        <v>0</v>
      </c>
      <c r="G12" s="87" t="b">
        <v>0</v>
      </c>
    </row>
    <row r="13" spans="1:7" ht="15">
      <c r="A13" s="87" t="s">
        <v>2992</v>
      </c>
      <c r="B13" s="87">
        <v>76</v>
      </c>
      <c r="C13" s="122">
        <v>0.007871995099282166</v>
      </c>
      <c r="D13" s="87" t="s">
        <v>3495</v>
      </c>
      <c r="E13" s="87" t="b">
        <v>0</v>
      </c>
      <c r="F13" s="87" t="b">
        <v>0</v>
      </c>
      <c r="G13" s="87" t="b">
        <v>0</v>
      </c>
    </row>
    <row r="14" spans="1:7" ht="15">
      <c r="A14" s="87" t="s">
        <v>2993</v>
      </c>
      <c r="B14" s="87">
        <v>70</v>
      </c>
      <c r="C14" s="122">
        <v>0.007854407951404572</v>
      </c>
      <c r="D14" s="87" t="s">
        <v>3495</v>
      </c>
      <c r="E14" s="87" t="b">
        <v>0</v>
      </c>
      <c r="F14" s="87" t="b">
        <v>0</v>
      </c>
      <c r="G14" s="87" t="b">
        <v>0</v>
      </c>
    </row>
    <row r="15" spans="1:7" ht="15">
      <c r="A15" s="87" t="s">
        <v>2994</v>
      </c>
      <c r="B15" s="87">
        <v>66</v>
      </c>
      <c r="C15" s="122">
        <v>0.007812968914093232</v>
      </c>
      <c r="D15" s="87" t="s">
        <v>3495</v>
      </c>
      <c r="E15" s="87" t="b">
        <v>0</v>
      </c>
      <c r="F15" s="87" t="b">
        <v>0</v>
      </c>
      <c r="G15" s="87" t="b">
        <v>0</v>
      </c>
    </row>
    <row r="16" spans="1:7" ht="15">
      <c r="A16" s="87" t="s">
        <v>2995</v>
      </c>
      <c r="B16" s="87">
        <v>64</v>
      </c>
      <c r="C16" s="122">
        <v>0.007782804922775058</v>
      </c>
      <c r="D16" s="87" t="s">
        <v>3495</v>
      </c>
      <c r="E16" s="87" t="b">
        <v>0</v>
      </c>
      <c r="F16" s="87" t="b">
        <v>0</v>
      </c>
      <c r="G16" s="87" t="b">
        <v>0</v>
      </c>
    </row>
    <row r="17" spans="1:7" ht="15">
      <c r="A17" s="87" t="s">
        <v>2996</v>
      </c>
      <c r="B17" s="87">
        <v>57</v>
      </c>
      <c r="C17" s="122">
        <v>0.007624167335735318</v>
      </c>
      <c r="D17" s="87" t="s">
        <v>3495</v>
      </c>
      <c r="E17" s="87" t="b">
        <v>0</v>
      </c>
      <c r="F17" s="87" t="b">
        <v>0</v>
      </c>
      <c r="G17" s="87" t="b">
        <v>0</v>
      </c>
    </row>
    <row r="18" spans="1:7" ht="15">
      <c r="A18" s="87" t="s">
        <v>2997</v>
      </c>
      <c r="B18" s="87">
        <v>56</v>
      </c>
      <c r="C18" s="122">
        <v>0.007594386440459688</v>
      </c>
      <c r="D18" s="87" t="s">
        <v>3495</v>
      </c>
      <c r="E18" s="87" t="b">
        <v>0</v>
      </c>
      <c r="F18" s="87" t="b">
        <v>0</v>
      </c>
      <c r="G18" s="87" t="b">
        <v>0</v>
      </c>
    </row>
    <row r="19" spans="1:7" ht="15">
      <c r="A19" s="87" t="s">
        <v>2998</v>
      </c>
      <c r="B19" s="87">
        <v>55</v>
      </c>
      <c r="C19" s="122">
        <v>0.007562732194744208</v>
      </c>
      <c r="D19" s="87" t="s">
        <v>3495</v>
      </c>
      <c r="E19" s="87" t="b">
        <v>0</v>
      </c>
      <c r="F19" s="87" t="b">
        <v>0</v>
      </c>
      <c r="G19" s="87" t="b">
        <v>0</v>
      </c>
    </row>
    <row r="20" spans="1:7" ht="15">
      <c r="A20" s="87" t="s">
        <v>2999</v>
      </c>
      <c r="B20" s="87">
        <v>47</v>
      </c>
      <c r="C20" s="122">
        <v>0.007237685639139738</v>
      </c>
      <c r="D20" s="87" t="s">
        <v>3495</v>
      </c>
      <c r="E20" s="87" t="b">
        <v>0</v>
      </c>
      <c r="F20" s="87" t="b">
        <v>0</v>
      </c>
      <c r="G20" s="87" t="b">
        <v>0</v>
      </c>
    </row>
    <row r="21" spans="1:7" ht="15">
      <c r="A21" s="87" t="s">
        <v>3000</v>
      </c>
      <c r="B21" s="87">
        <v>42</v>
      </c>
      <c r="C21" s="122">
        <v>0.006963284259704329</v>
      </c>
      <c r="D21" s="87" t="s">
        <v>3495</v>
      </c>
      <c r="E21" s="87" t="b">
        <v>0</v>
      </c>
      <c r="F21" s="87" t="b">
        <v>0</v>
      </c>
      <c r="G21" s="87" t="b">
        <v>0</v>
      </c>
    </row>
    <row r="22" spans="1:7" ht="15">
      <c r="A22" s="87" t="s">
        <v>3001</v>
      </c>
      <c r="B22" s="87">
        <v>37</v>
      </c>
      <c r="C22" s="122">
        <v>0.006841980327004362</v>
      </c>
      <c r="D22" s="87" t="s">
        <v>3495</v>
      </c>
      <c r="E22" s="87" t="b">
        <v>0</v>
      </c>
      <c r="F22" s="87" t="b">
        <v>0</v>
      </c>
      <c r="G22" s="87" t="b">
        <v>0</v>
      </c>
    </row>
    <row r="23" spans="1:7" ht="15">
      <c r="A23" s="87" t="s">
        <v>3002</v>
      </c>
      <c r="B23" s="87">
        <v>34</v>
      </c>
      <c r="C23" s="122">
        <v>0.00639061413358548</v>
      </c>
      <c r="D23" s="87" t="s">
        <v>3495</v>
      </c>
      <c r="E23" s="87" t="b">
        <v>0</v>
      </c>
      <c r="F23" s="87" t="b">
        <v>0</v>
      </c>
      <c r="G23" s="87" t="b">
        <v>0</v>
      </c>
    </row>
    <row r="24" spans="1:7" ht="15">
      <c r="A24" s="87" t="s">
        <v>3003</v>
      </c>
      <c r="B24" s="87">
        <v>27</v>
      </c>
      <c r="C24" s="122">
        <v>0.0059458053831773555</v>
      </c>
      <c r="D24" s="87" t="s">
        <v>3495</v>
      </c>
      <c r="E24" s="87" t="b">
        <v>0</v>
      </c>
      <c r="F24" s="87" t="b">
        <v>0</v>
      </c>
      <c r="G24" s="87" t="b">
        <v>0</v>
      </c>
    </row>
    <row r="25" spans="1:7" ht="15">
      <c r="A25" s="87" t="s">
        <v>3004</v>
      </c>
      <c r="B25" s="87">
        <v>25</v>
      </c>
      <c r="C25" s="122">
        <v>0.005505375354793848</v>
      </c>
      <c r="D25" s="87" t="s">
        <v>3495</v>
      </c>
      <c r="E25" s="87" t="b">
        <v>0</v>
      </c>
      <c r="F25" s="87" t="b">
        <v>0</v>
      </c>
      <c r="G25" s="87" t="b">
        <v>0</v>
      </c>
    </row>
    <row r="26" spans="1:7" ht="15">
      <c r="A26" s="87" t="s">
        <v>3005</v>
      </c>
      <c r="B26" s="87">
        <v>22</v>
      </c>
      <c r="C26" s="122">
        <v>0.005139749928811894</v>
      </c>
      <c r="D26" s="87" t="s">
        <v>3495</v>
      </c>
      <c r="E26" s="87" t="b">
        <v>0</v>
      </c>
      <c r="F26" s="87" t="b">
        <v>0</v>
      </c>
      <c r="G26" s="87" t="b">
        <v>0</v>
      </c>
    </row>
    <row r="27" spans="1:7" ht="15">
      <c r="A27" s="87" t="s">
        <v>3006</v>
      </c>
      <c r="B27" s="87">
        <v>21</v>
      </c>
      <c r="C27" s="122">
        <v>0.005008605875973808</v>
      </c>
      <c r="D27" s="87" t="s">
        <v>3495</v>
      </c>
      <c r="E27" s="87" t="b">
        <v>0</v>
      </c>
      <c r="F27" s="87" t="b">
        <v>0</v>
      </c>
      <c r="G27" s="87" t="b">
        <v>0</v>
      </c>
    </row>
    <row r="28" spans="1:7" ht="15">
      <c r="A28" s="87" t="s">
        <v>3007</v>
      </c>
      <c r="B28" s="87">
        <v>20</v>
      </c>
      <c r="C28" s="122">
        <v>0.004872464597883659</v>
      </c>
      <c r="D28" s="87" t="s">
        <v>3495</v>
      </c>
      <c r="E28" s="87" t="b">
        <v>0</v>
      </c>
      <c r="F28" s="87" t="b">
        <v>0</v>
      </c>
      <c r="G28" s="87" t="b">
        <v>0</v>
      </c>
    </row>
    <row r="29" spans="1:7" ht="15">
      <c r="A29" s="87" t="s">
        <v>3008</v>
      </c>
      <c r="B29" s="87">
        <v>19</v>
      </c>
      <c r="C29" s="122">
        <v>0.004838839513074701</v>
      </c>
      <c r="D29" s="87" t="s">
        <v>3495</v>
      </c>
      <c r="E29" s="87" t="b">
        <v>0</v>
      </c>
      <c r="F29" s="87" t="b">
        <v>0</v>
      </c>
      <c r="G29" s="87" t="b">
        <v>0</v>
      </c>
    </row>
    <row r="30" spans="1:7" ht="15">
      <c r="A30" s="87" t="s">
        <v>3009</v>
      </c>
      <c r="B30" s="87">
        <v>18</v>
      </c>
      <c r="C30" s="122">
        <v>0.004692092374120108</v>
      </c>
      <c r="D30" s="87" t="s">
        <v>3495</v>
      </c>
      <c r="E30" s="87" t="b">
        <v>0</v>
      </c>
      <c r="F30" s="87" t="b">
        <v>0</v>
      </c>
      <c r="G30" s="87" t="b">
        <v>0</v>
      </c>
    </row>
    <row r="31" spans="1:7" ht="15">
      <c r="A31" s="87" t="s">
        <v>3010</v>
      </c>
      <c r="B31" s="87">
        <v>18</v>
      </c>
      <c r="C31" s="122">
        <v>0.004584163749228664</v>
      </c>
      <c r="D31" s="87" t="s">
        <v>3495</v>
      </c>
      <c r="E31" s="87" t="b">
        <v>0</v>
      </c>
      <c r="F31" s="87" t="b">
        <v>0</v>
      </c>
      <c r="G31" s="87" t="b">
        <v>0</v>
      </c>
    </row>
    <row r="32" spans="1:7" ht="15">
      <c r="A32" s="87" t="s">
        <v>3011</v>
      </c>
      <c r="B32" s="87">
        <v>18</v>
      </c>
      <c r="C32" s="122">
        <v>0.004584163749228664</v>
      </c>
      <c r="D32" s="87" t="s">
        <v>3495</v>
      </c>
      <c r="E32" s="87" t="b">
        <v>0</v>
      </c>
      <c r="F32" s="87" t="b">
        <v>0</v>
      </c>
      <c r="G32" s="87" t="b">
        <v>0</v>
      </c>
    </row>
    <row r="33" spans="1:7" ht="15">
      <c r="A33" s="87" t="s">
        <v>3012</v>
      </c>
      <c r="B33" s="87">
        <v>18</v>
      </c>
      <c r="C33" s="122">
        <v>0.004584163749228664</v>
      </c>
      <c r="D33" s="87" t="s">
        <v>3495</v>
      </c>
      <c r="E33" s="87" t="b">
        <v>0</v>
      </c>
      <c r="F33" s="87" t="b">
        <v>0</v>
      </c>
      <c r="G33" s="87" t="b">
        <v>0</v>
      </c>
    </row>
    <row r="34" spans="1:7" ht="15">
      <c r="A34" s="87" t="s">
        <v>3013</v>
      </c>
      <c r="B34" s="87">
        <v>16</v>
      </c>
      <c r="C34" s="122">
        <v>0.004272503129545793</v>
      </c>
      <c r="D34" s="87" t="s">
        <v>3495</v>
      </c>
      <c r="E34" s="87" t="b">
        <v>0</v>
      </c>
      <c r="F34" s="87" t="b">
        <v>0</v>
      </c>
      <c r="G34" s="87" t="b">
        <v>0</v>
      </c>
    </row>
    <row r="35" spans="1:7" ht="15">
      <c r="A35" s="87" t="s">
        <v>3014</v>
      </c>
      <c r="B35" s="87">
        <v>16</v>
      </c>
      <c r="C35" s="122">
        <v>0.004272503129545793</v>
      </c>
      <c r="D35" s="87" t="s">
        <v>3495</v>
      </c>
      <c r="E35" s="87" t="b">
        <v>0</v>
      </c>
      <c r="F35" s="87" t="b">
        <v>0</v>
      </c>
      <c r="G35" s="87" t="b">
        <v>0</v>
      </c>
    </row>
    <row r="36" spans="1:7" ht="15">
      <c r="A36" s="87" t="s">
        <v>3015</v>
      </c>
      <c r="B36" s="87">
        <v>15</v>
      </c>
      <c r="C36" s="122">
        <v>0.004107025030326875</v>
      </c>
      <c r="D36" s="87" t="s">
        <v>3495</v>
      </c>
      <c r="E36" s="87" t="b">
        <v>0</v>
      </c>
      <c r="F36" s="87" t="b">
        <v>0</v>
      </c>
      <c r="G36" s="87" t="b">
        <v>0</v>
      </c>
    </row>
    <row r="37" spans="1:7" ht="15">
      <c r="A37" s="87" t="s">
        <v>3016</v>
      </c>
      <c r="B37" s="87">
        <v>15</v>
      </c>
      <c r="C37" s="122">
        <v>0.004107025030326875</v>
      </c>
      <c r="D37" s="87" t="s">
        <v>3495</v>
      </c>
      <c r="E37" s="87" t="b">
        <v>0</v>
      </c>
      <c r="F37" s="87" t="b">
        <v>0</v>
      </c>
      <c r="G37" s="87" t="b">
        <v>0</v>
      </c>
    </row>
    <row r="38" spans="1:7" ht="15">
      <c r="A38" s="87" t="s">
        <v>3017</v>
      </c>
      <c r="B38" s="87">
        <v>13</v>
      </c>
      <c r="C38" s="122">
        <v>0.0037545721247700015</v>
      </c>
      <c r="D38" s="87" t="s">
        <v>3495</v>
      </c>
      <c r="E38" s="87" t="b">
        <v>0</v>
      </c>
      <c r="F38" s="87" t="b">
        <v>0</v>
      </c>
      <c r="G38" s="87" t="b">
        <v>0</v>
      </c>
    </row>
    <row r="39" spans="1:7" ht="15">
      <c r="A39" s="87" t="s">
        <v>3018</v>
      </c>
      <c r="B39" s="87">
        <v>13</v>
      </c>
      <c r="C39" s="122">
        <v>0.0037545721247700015</v>
      </c>
      <c r="D39" s="87" t="s">
        <v>3495</v>
      </c>
      <c r="E39" s="87" t="b">
        <v>0</v>
      </c>
      <c r="F39" s="87" t="b">
        <v>0</v>
      </c>
      <c r="G39" s="87" t="b">
        <v>0</v>
      </c>
    </row>
    <row r="40" spans="1:7" ht="15">
      <c r="A40" s="87" t="s">
        <v>3019</v>
      </c>
      <c r="B40" s="87">
        <v>13</v>
      </c>
      <c r="C40" s="122">
        <v>0.0037545721247700015</v>
      </c>
      <c r="D40" s="87" t="s">
        <v>3495</v>
      </c>
      <c r="E40" s="87" t="b">
        <v>0</v>
      </c>
      <c r="F40" s="87" t="b">
        <v>0</v>
      </c>
      <c r="G40" s="87" t="b">
        <v>0</v>
      </c>
    </row>
    <row r="41" spans="1:7" ht="15">
      <c r="A41" s="87" t="s">
        <v>3020</v>
      </c>
      <c r="B41" s="87">
        <v>12</v>
      </c>
      <c r="C41" s="122">
        <v>0.003566518612690649</v>
      </c>
      <c r="D41" s="87" t="s">
        <v>3495</v>
      </c>
      <c r="E41" s="87" t="b">
        <v>0</v>
      </c>
      <c r="F41" s="87" t="b">
        <v>0</v>
      </c>
      <c r="G41" s="87" t="b">
        <v>0</v>
      </c>
    </row>
    <row r="42" spans="1:7" ht="15">
      <c r="A42" s="87" t="s">
        <v>3021</v>
      </c>
      <c r="B42" s="87">
        <v>12</v>
      </c>
      <c r="C42" s="122">
        <v>0.003566518612690649</v>
      </c>
      <c r="D42" s="87" t="s">
        <v>3495</v>
      </c>
      <c r="E42" s="87" t="b">
        <v>0</v>
      </c>
      <c r="F42" s="87" t="b">
        <v>0</v>
      </c>
      <c r="G42" s="87" t="b">
        <v>0</v>
      </c>
    </row>
    <row r="43" spans="1:7" ht="15">
      <c r="A43" s="87" t="s">
        <v>3022</v>
      </c>
      <c r="B43" s="87">
        <v>12</v>
      </c>
      <c r="C43" s="122">
        <v>0.003566518612690649</v>
      </c>
      <c r="D43" s="87" t="s">
        <v>3495</v>
      </c>
      <c r="E43" s="87" t="b">
        <v>0</v>
      </c>
      <c r="F43" s="87" t="b">
        <v>0</v>
      </c>
      <c r="G43" s="87" t="b">
        <v>0</v>
      </c>
    </row>
    <row r="44" spans="1:7" ht="15">
      <c r="A44" s="87" t="s">
        <v>3023</v>
      </c>
      <c r="B44" s="87">
        <v>12</v>
      </c>
      <c r="C44" s="122">
        <v>0.003566518612690649</v>
      </c>
      <c r="D44" s="87" t="s">
        <v>3495</v>
      </c>
      <c r="E44" s="87" t="b">
        <v>0</v>
      </c>
      <c r="F44" s="87" t="b">
        <v>0</v>
      </c>
      <c r="G44" s="87" t="b">
        <v>0</v>
      </c>
    </row>
    <row r="45" spans="1:7" ht="15">
      <c r="A45" s="87" t="s">
        <v>3024</v>
      </c>
      <c r="B45" s="87">
        <v>12</v>
      </c>
      <c r="C45" s="122">
        <v>0.003928659878221954</v>
      </c>
      <c r="D45" s="87" t="s">
        <v>3495</v>
      </c>
      <c r="E45" s="87" t="b">
        <v>0</v>
      </c>
      <c r="F45" s="87" t="b">
        <v>0</v>
      </c>
      <c r="G45" s="87" t="b">
        <v>0</v>
      </c>
    </row>
    <row r="46" spans="1:7" ht="15">
      <c r="A46" s="87" t="s">
        <v>3025</v>
      </c>
      <c r="B46" s="87">
        <v>11</v>
      </c>
      <c r="C46" s="122">
        <v>0.0033697131171363318</v>
      </c>
      <c r="D46" s="87" t="s">
        <v>3495</v>
      </c>
      <c r="E46" s="87" t="b">
        <v>0</v>
      </c>
      <c r="F46" s="87" t="b">
        <v>1</v>
      </c>
      <c r="G46" s="87" t="b">
        <v>0</v>
      </c>
    </row>
    <row r="47" spans="1:7" ht="15">
      <c r="A47" s="87" t="s">
        <v>3026</v>
      </c>
      <c r="B47" s="87">
        <v>11</v>
      </c>
      <c r="C47" s="122">
        <v>0.0033697131171363318</v>
      </c>
      <c r="D47" s="87" t="s">
        <v>3495</v>
      </c>
      <c r="E47" s="87" t="b">
        <v>0</v>
      </c>
      <c r="F47" s="87" t="b">
        <v>0</v>
      </c>
      <c r="G47" s="87" t="b">
        <v>0</v>
      </c>
    </row>
    <row r="48" spans="1:7" ht="15">
      <c r="A48" s="87" t="s">
        <v>3027</v>
      </c>
      <c r="B48" s="87">
        <v>11</v>
      </c>
      <c r="C48" s="122">
        <v>0.0033697131171363318</v>
      </c>
      <c r="D48" s="87" t="s">
        <v>3495</v>
      </c>
      <c r="E48" s="87" t="b">
        <v>0</v>
      </c>
      <c r="F48" s="87" t="b">
        <v>0</v>
      </c>
      <c r="G48" s="87" t="b">
        <v>0</v>
      </c>
    </row>
    <row r="49" spans="1:7" ht="15">
      <c r="A49" s="87" t="s">
        <v>3028</v>
      </c>
      <c r="B49" s="87">
        <v>10</v>
      </c>
      <c r="C49" s="122">
        <v>0.003163357892333089</v>
      </c>
      <c r="D49" s="87" t="s">
        <v>3495</v>
      </c>
      <c r="E49" s="87" t="b">
        <v>0</v>
      </c>
      <c r="F49" s="87" t="b">
        <v>0</v>
      </c>
      <c r="G49" s="87" t="b">
        <v>0</v>
      </c>
    </row>
    <row r="50" spans="1:7" ht="15">
      <c r="A50" s="87" t="s">
        <v>3029</v>
      </c>
      <c r="B50" s="87">
        <v>9</v>
      </c>
      <c r="C50" s="122">
        <v>0.0029464949086664654</v>
      </c>
      <c r="D50" s="87" t="s">
        <v>3495</v>
      </c>
      <c r="E50" s="87" t="b">
        <v>0</v>
      </c>
      <c r="F50" s="87" t="b">
        <v>0</v>
      </c>
      <c r="G50" s="87" t="b">
        <v>0</v>
      </c>
    </row>
    <row r="51" spans="1:7" ht="15">
      <c r="A51" s="87" t="s">
        <v>3030</v>
      </c>
      <c r="B51" s="87">
        <v>9</v>
      </c>
      <c r="C51" s="122">
        <v>0.00332930199357012</v>
      </c>
      <c r="D51" s="87" t="s">
        <v>3495</v>
      </c>
      <c r="E51" s="87" t="b">
        <v>0</v>
      </c>
      <c r="F51" s="87" t="b">
        <v>0</v>
      </c>
      <c r="G51" s="87" t="b">
        <v>0</v>
      </c>
    </row>
    <row r="52" spans="1:7" ht="15">
      <c r="A52" s="87" t="s">
        <v>3031</v>
      </c>
      <c r="B52" s="87">
        <v>9</v>
      </c>
      <c r="C52" s="122">
        <v>0.0029464949086664654</v>
      </c>
      <c r="D52" s="87" t="s">
        <v>3495</v>
      </c>
      <c r="E52" s="87" t="b">
        <v>0</v>
      </c>
      <c r="F52" s="87" t="b">
        <v>0</v>
      </c>
      <c r="G52" s="87" t="b">
        <v>0</v>
      </c>
    </row>
    <row r="53" spans="1:7" ht="15">
      <c r="A53" s="87" t="s">
        <v>3032</v>
      </c>
      <c r="B53" s="87">
        <v>9</v>
      </c>
      <c r="C53" s="122">
        <v>0.0029464949086664654</v>
      </c>
      <c r="D53" s="87" t="s">
        <v>3495</v>
      </c>
      <c r="E53" s="87" t="b">
        <v>0</v>
      </c>
      <c r="F53" s="87" t="b">
        <v>0</v>
      </c>
      <c r="G53" s="87" t="b">
        <v>0</v>
      </c>
    </row>
    <row r="54" spans="1:7" ht="15">
      <c r="A54" s="87" t="s">
        <v>3033</v>
      </c>
      <c r="B54" s="87">
        <v>9</v>
      </c>
      <c r="C54" s="122">
        <v>0.0029464949086664654</v>
      </c>
      <c r="D54" s="87" t="s">
        <v>3495</v>
      </c>
      <c r="E54" s="87" t="b">
        <v>0</v>
      </c>
      <c r="F54" s="87" t="b">
        <v>0</v>
      </c>
      <c r="G54" s="87" t="b">
        <v>0</v>
      </c>
    </row>
    <row r="55" spans="1:7" ht="15">
      <c r="A55" s="87" t="s">
        <v>3034</v>
      </c>
      <c r="B55" s="87">
        <v>9</v>
      </c>
      <c r="C55" s="122">
        <v>0.0029464949086664654</v>
      </c>
      <c r="D55" s="87" t="s">
        <v>3495</v>
      </c>
      <c r="E55" s="87" t="b">
        <v>0</v>
      </c>
      <c r="F55" s="87" t="b">
        <v>0</v>
      </c>
      <c r="G55" s="87" t="b">
        <v>0</v>
      </c>
    </row>
    <row r="56" spans="1:7" ht="15">
      <c r="A56" s="87" t="s">
        <v>3035</v>
      </c>
      <c r="B56" s="87">
        <v>9</v>
      </c>
      <c r="C56" s="122">
        <v>0.0029464949086664654</v>
      </c>
      <c r="D56" s="87" t="s">
        <v>3495</v>
      </c>
      <c r="E56" s="87" t="b">
        <v>0</v>
      </c>
      <c r="F56" s="87" t="b">
        <v>0</v>
      </c>
      <c r="G56" s="87" t="b">
        <v>0</v>
      </c>
    </row>
    <row r="57" spans="1:7" ht="15">
      <c r="A57" s="87" t="s">
        <v>3036</v>
      </c>
      <c r="B57" s="87">
        <v>9</v>
      </c>
      <c r="C57" s="122">
        <v>0.0029464949086664654</v>
      </c>
      <c r="D57" s="87" t="s">
        <v>3495</v>
      </c>
      <c r="E57" s="87" t="b">
        <v>0</v>
      </c>
      <c r="F57" s="87" t="b">
        <v>0</v>
      </c>
      <c r="G57" s="87" t="b">
        <v>0</v>
      </c>
    </row>
    <row r="58" spans="1:7" ht="15">
      <c r="A58" s="87" t="s">
        <v>3037</v>
      </c>
      <c r="B58" s="87">
        <v>9</v>
      </c>
      <c r="C58" s="122">
        <v>0.0029464949086664654</v>
      </c>
      <c r="D58" s="87" t="s">
        <v>3495</v>
      </c>
      <c r="E58" s="87" t="b">
        <v>0</v>
      </c>
      <c r="F58" s="87" t="b">
        <v>0</v>
      </c>
      <c r="G58" s="87" t="b">
        <v>0</v>
      </c>
    </row>
    <row r="59" spans="1:7" ht="15">
      <c r="A59" s="87" t="s">
        <v>3038</v>
      </c>
      <c r="B59" s="87">
        <v>9</v>
      </c>
      <c r="C59" s="122">
        <v>0.0029464949086664654</v>
      </c>
      <c r="D59" s="87" t="s">
        <v>3495</v>
      </c>
      <c r="E59" s="87" t="b">
        <v>0</v>
      </c>
      <c r="F59" s="87" t="b">
        <v>0</v>
      </c>
      <c r="G59" s="87" t="b">
        <v>0</v>
      </c>
    </row>
    <row r="60" spans="1:7" ht="15">
      <c r="A60" s="87" t="s">
        <v>3039</v>
      </c>
      <c r="B60" s="87">
        <v>9</v>
      </c>
      <c r="C60" s="122">
        <v>0.0029464949086664654</v>
      </c>
      <c r="D60" s="87" t="s">
        <v>3495</v>
      </c>
      <c r="E60" s="87" t="b">
        <v>0</v>
      </c>
      <c r="F60" s="87" t="b">
        <v>0</v>
      </c>
      <c r="G60" s="87" t="b">
        <v>0</v>
      </c>
    </row>
    <row r="61" spans="1:7" ht="15">
      <c r="A61" s="87" t="s">
        <v>3040</v>
      </c>
      <c r="B61" s="87">
        <v>9</v>
      </c>
      <c r="C61" s="122">
        <v>0.0029464949086664654</v>
      </c>
      <c r="D61" s="87" t="s">
        <v>3495</v>
      </c>
      <c r="E61" s="87" t="b">
        <v>0</v>
      </c>
      <c r="F61" s="87" t="b">
        <v>0</v>
      </c>
      <c r="G61" s="87" t="b">
        <v>0</v>
      </c>
    </row>
    <row r="62" spans="1:7" ht="15">
      <c r="A62" s="87" t="s">
        <v>3041</v>
      </c>
      <c r="B62" s="87">
        <v>9</v>
      </c>
      <c r="C62" s="122">
        <v>0.0029464949086664654</v>
      </c>
      <c r="D62" s="87" t="s">
        <v>3495</v>
      </c>
      <c r="E62" s="87" t="b">
        <v>0</v>
      </c>
      <c r="F62" s="87" t="b">
        <v>0</v>
      </c>
      <c r="G62" s="87" t="b">
        <v>0</v>
      </c>
    </row>
    <row r="63" spans="1:7" ht="15">
      <c r="A63" s="87" t="s">
        <v>3042</v>
      </c>
      <c r="B63" s="87">
        <v>9</v>
      </c>
      <c r="C63" s="122">
        <v>0.0029464949086664654</v>
      </c>
      <c r="D63" s="87" t="s">
        <v>3495</v>
      </c>
      <c r="E63" s="87" t="b">
        <v>1</v>
      </c>
      <c r="F63" s="87" t="b">
        <v>0</v>
      </c>
      <c r="G63" s="87" t="b">
        <v>0</v>
      </c>
    </row>
    <row r="64" spans="1:7" ht="15">
      <c r="A64" s="87" t="s">
        <v>3043</v>
      </c>
      <c r="B64" s="87">
        <v>9</v>
      </c>
      <c r="C64" s="122">
        <v>0.0029464949086664654</v>
      </c>
      <c r="D64" s="87" t="s">
        <v>3495</v>
      </c>
      <c r="E64" s="87" t="b">
        <v>0</v>
      </c>
      <c r="F64" s="87" t="b">
        <v>1</v>
      </c>
      <c r="G64" s="87" t="b">
        <v>0</v>
      </c>
    </row>
    <row r="65" spans="1:7" ht="15">
      <c r="A65" s="87" t="s">
        <v>3044</v>
      </c>
      <c r="B65" s="87">
        <v>9</v>
      </c>
      <c r="C65" s="122">
        <v>0.0029464949086664654</v>
      </c>
      <c r="D65" s="87" t="s">
        <v>3495</v>
      </c>
      <c r="E65" s="87" t="b">
        <v>0</v>
      </c>
      <c r="F65" s="87" t="b">
        <v>0</v>
      </c>
      <c r="G65" s="87" t="b">
        <v>0</v>
      </c>
    </row>
    <row r="66" spans="1:7" ht="15">
      <c r="A66" s="87" t="s">
        <v>3045</v>
      </c>
      <c r="B66" s="87">
        <v>9</v>
      </c>
      <c r="C66" s="122">
        <v>0.0029464949086664654</v>
      </c>
      <c r="D66" s="87" t="s">
        <v>3495</v>
      </c>
      <c r="E66" s="87" t="b">
        <v>0</v>
      </c>
      <c r="F66" s="87" t="b">
        <v>0</v>
      </c>
      <c r="G66" s="87" t="b">
        <v>0</v>
      </c>
    </row>
    <row r="67" spans="1:7" ht="15">
      <c r="A67" s="87" t="s">
        <v>363</v>
      </c>
      <c r="B67" s="87">
        <v>9</v>
      </c>
      <c r="C67" s="122">
        <v>0.0029464949086664654</v>
      </c>
      <c r="D67" s="87" t="s">
        <v>3495</v>
      </c>
      <c r="E67" s="87" t="b">
        <v>0</v>
      </c>
      <c r="F67" s="87" t="b">
        <v>0</v>
      </c>
      <c r="G67" s="87" t="b">
        <v>0</v>
      </c>
    </row>
    <row r="68" spans="1:7" ht="15">
      <c r="A68" s="87" t="s">
        <v>3046</v>
      </c>
      <c r="B68" s="87">
        <v>8</v>
      </c>
      <c r="C68" s="122">
        <v>0.0027179520394859037</v>
      </c>
      <c r="D68" s="87" t="s">
        <v>3495</v>
      </c>
      <c r="E68" s="87" t="b">
        <v>0</v>
      </c>
      <c r="F68" s="87" t="b">
        <v>0</v>
      </c>
      <c r="G68" s="87" t="b">
        <v>0</v>
      </c>
    </row>
    <row r="69" spans="1:7" ht="15">
      <c r="A69" s="87" t="s">
        <v>3047</v>
      </c>
      <c r="B69" s="87">
        <v>8</v>
      </c>
      <c r="C69" s="122">
        <v>0.0027179520394859037</v>
      </c>
      <c r="D69" s="87" t="s">
        <v>3495</v>
      </c>
      <c r="E69" s="87" t="b">
        <v>0</v>
      </c>
      <c r="F69" s="87" t="b">
        <v>0</v>
      </c>
      <c r="G69" s="87" t="b">
        <v>0</v>
      </c>
    </row>
    <row r="70" spans="1:7" ht="15">
      <c r="A70" s="87" t="s">
        <v>3048</v>
      </c>
      <c r="B70" s="87">
        <v>8</v>
      </c>
      <c r="C70" s="122">
        <v>0.0027179520394859037</v>
      </c>
      <c r="D70" s="87" t="s">
        <v>3495</v>
      </c>
      <c r="E70" s="87" t="b">
        <v>0</v>
      </c>
      <c r="F70" s="87" t="b">
        <v>0</v>
      </c>
      <c r="G70" s="87" t="b">
        <v>0</v>
      </c>
    </row>
    <row r="71" spans="1:7" ht="15">
      <c r="A71" s="87" t="s">
        <v>3049</v>
      </c>
      <c r="B71" s="87">
        <v>8</v>
      </c>
      <c r="C71" s="122">
        <v>0.0027179520394859037</v>
      </c>
      <c r="D71" s="87" t="s">
        <v>3495</v>
      </c>
      <c r="E71" s="87" t="b">
        <v>1</v>
      </c>
      <c r="F71" s="87" t="b">
        <v>0</v>
      </c>
      <c r="G71" s="87" t="b">
        <v>0</v>
      </c>
    </row>
    <row r="72" spans="1:7" ht="15">
      <c r="A72" s="87" t="s">
        <v>3050</v>
      </c>
      <c r="B72" s="87">
        <v>8</v>
      </c>
      <c r="C72" s="122">
        <v>0.0027179520394859037</v>
      </c>
      <c r="D72" s="87" t="s">
        <v>3495</v>
      </c>
      <c r="E72" s="87" t="b">
        <v>0</v>
      </c>
      <c r="F72" s="87" t="b">
        <v>0</v>
      </c>
      <c r="G72" s="87" t="b">
        <v>0</v>
      </c>
    </row>
    <row r="73" spans="1:7" ht="15">
      <c r="A73" s="87" t="s">
        <v>3051</v>
      </c>
      <c r="B73" s="87">
        <v>8</v>
      </c>
      <c r="C73" s="122">
        <v>0.0027179520394859037</v>
      </c>
      <c r="D73" s="87" t="s">
        <v>3495</v>
      </c>
      <c r="E73" s="87" t="b">
        <v>0</v>
      </c>
      <c r="F73" s="87" t="b">
        <v>0</v>
      </c>
      <c r="G73" s="87" t="b">
        <v>0</v>
      </c>
    </row>
    <row r="74" spans="1:7" ht="15">
      <c r="A74" s="87" t="s">
        <v>3052</v>
      </c>
      <c r="B74" s="87">
        <v>8</v>
      </c>
      <c r="C74" s="122">
        <v>0.0027179520394859037</v>
      </c>
      <c r="D74" s="87" t="s">
        <v>3495</v>
      </c>
      <c r="E74" s="87" t="b">
        <v>0</v>
      </c>
      <c r="F74" s="87" t="b">
        <v>0</v>
      </c>
      <c r="G74" s="87" t="b">
        <v>0</v>
      </c>
    </row>
    <row r="75" spans="1:7" ht="15">
      <c r="A75" s="87" t="s">
        <v>3053</v>
      </c>
      <c r="B75" s="87">
        <v>8</v>
      </c>
      <c r="C75" s="122">
        <v>0.0027179520394859037</v>
      </c>
      <c r="D75" s="87" t="s">
        <v>3495</v>
      </c>
      <c r="E75" s="87" t="b">
        <v>0</v>
      </c>
      <c r="F75" s="87" t="b">
        <v>0</v>
      </c>
      <c r="G75" s="87" t="b">
        <v>0</v>
      </c>
    </row>
    <row r="76" spans="1:7" ht="15">
      <c r="A76" s="87" t="s">
        <v>3054</v>
      </c>
      <c r="B76" s="87">
        <v>8</v>
      </c>
      <c r="C76" s="122">
        <v>0.0027179520394859037</v>
      </c>
      <c r="D76" s="87" t="s">
        <v>3495</v>
      </c>
      <c r="E76" s="87" t="b">
        <v>0</v>
      </c>
      <c r="F76" s="87" t="b">
        <v>0</v>
      </c>
      <c r="G76" s="87" t="b">
        <v>0</v>
      </c>
    </row>
    <row r="77" spans="1:7" ht="15">
      <c r="A77" s="87" t="s">
        <v>362</v>
      </c>
      <c r="B77" s="87">
        <v>8</v>
      </c>
      <c r="C77" s="122">
        <v>0.0027179520394859037</v>
      </c>
      <c r="D77" s="87" t="s">
        <v>3495</v>
      </c>
      <c r="E77" s="87" t="b">
        <v>0</v>
      </c>
      <c r="F77" s="87" t="b">
        <v>0</v>
      </c>
      <c r="G77" s="87" t="b">
        <v>0</v>
      </c>
    </row>
    <row r="78" spans="1:7" ht="15">
      <c r="A78" s="87" t="s">
        <v>3055</v>
      </c>
      <c r="B78" s="87">
        <v>8</v>
      </c>
      <c r="C78" s="122">
        <v>0.0027179520394859037</v>
      </c>
      <c r="D78" s="87" t="s">
        <v>3495</v>
      </c>
      <c r="E78" s="87" t="b">
        <v>0</v>
      </c>
      <c r="F78" s="87" t="b">
        <v>0</v>
      </c>
      <c r="G78" s="87" t="b">
        <v>0</v>
      </c>
    </row>
    <row r="79" spans="1:7" ht="15">
      <c r="A79" s="87" t="s">
        <v>3056</v>
      </c>
      <c r="B79" s="87">
        <v>8</v>
      </c>
      <c r="C79" s="122">
        <v>0.0027179520394859037</v>
      </c>
      <c r="D79" s="87" t="s">
        <v>3495</v>
      </c>
      <c r="E79" s="87" t="b">
        <v>0</v>
      </c>
      <c r="F79" s="87" t="b">
        <v>0</v>
      </c>
      <c r="G79" s="87" t="b">
        <v>0</v>
      </c>
    </row>
    <row r="80" spans="1:7" ht="15">
      <c r="A80" s="87" t="s">
        <v>3057</v>
      </c>
      <c r="B80" s="87">
        <v>8</v>
      </c>
      <c r="C80" s="122">
        <v>0.0027179520394859037</v>
      </c>
      <c r="D80" s="87" t="s">
        <v>3495</v>
      </c>
      <c r="E80" s="87" t="b">
        <v>0</v>
      </c>
      <c r="F80" s="87" t="b">
        <v>0</v>
      </c>
      <c r="G80" s="87" t="b">
        <v>0</v>
      </c>
    </row>
    <row r="81" spans="1:7" ht="15">
      <c r="A81" s="87" t="s">
        <v>3058</v>
      </c>
      <c r="B81" s="87">
        <v>8</v>
      </c>
      <c r="C81" s="122">
        <v>0.0028300137727761193</v>
      </c>
      <c r="D81" s="87" t="s">
        <v>3495</v>
      </c>
      <c r="E81" s="87" t="b">
        <v>0</v>
      </c>
      <c r="F81" s="87" t="b">
        <v>0</v>
      </c>
      <c r="G81" s="87" t="b">
        <v>0</v>
      </c>
    </row>
    <row r="82" spans="1:7" ht="15">
      <c r="A82" s="87" t="s">
        <v>3059</v>
      </c>
      <c r="B82" s="87">
        <v>7</v>
      </c>
      <c r="C82" s="122">
        <v>0.0025894571061100932</v>
      </c>
      <c r="D82" s="87" t="s">
        <v>3495</v>
      </c>
      <c r="E82" s="87" t="b">
        <v>0</v>
      </c>
      <c r="F82" s="87" t="b">
        <v>0</v>
      </c>
      <c r="G82" s="87" t="b">
        <v>0</v>
      </c>
    </row>
    <row r="83" spans="1:7" ht="15">
      <c r="A83" s="87" t="s">
        <v>3060</v>
      </c>
      <c r="B83" s="87">
        <v>7</v>
      </c>
      <c r="C83" s="122">
        <v>0.0024762620511791047</v>
      </c>
      <c r="D83" s="87" t="s">
        <v>3495</v>
      </c>
      <c r="E83" s="87" t="b">
        <v>0</v>
      </c>
      <c r="F83" s="87" t="b">
        <v>0</v>
      </c>
      <c r="G83" s="87" t="b">
        <v>0</v>
      </c>
    </row>
    <row r="84" spans="1:7" ht="15">
      <c r="A84" s="87" t="s">
        <v>3061</v>
      </c>
      <c r="B84" s="87">
        <v>7</v>
      </c>
      <c r="C84" s="122">
        <v>0.0024762620511791047</v>
      </c>
      <c r="D84" s="87" t="s">
        <v>3495</v>
      </c>
      <c r="E84" s="87" t="b">
        <v>0</v>
      </c>
      <c r="F84" s="87" t="b">
        <v>0</v>
      </c>
      <c r="G84" s="87" t="b">
        <v>0</v>
      </c>
    </row>
    <row r="85" spans="1:7" ht="15">
      <c r="A85" s="87" t="s">
        <v>3062</v>
      </c>
      <c r="B85" s="87">
        <v>7</v>
      </c>
      <c r="C85" s="122">
        <v>0.0024762620511791047</v>
      </c>
      <c r="D85" s="87" t="s">
        <v>3495</v>
      </c>
      <c r="E85" s="87" t="b">
        <v>0</v>
      </c>
      <c r="F85" s="87" t="b">
        <v>0</v>
      </c>
      <c r="G85" s="87" t="b">
        <v>0</v>
      </c>
    </row>
    <row r="86" spans="1:7" ht="15">
      <c r="A86" s="87" t="s">
        <v>3063</v>
      </c>
      <c r="B86" s="87">
        <v>7</v>
      </c>
      <c r="C86" s="122">
        <v>0.0024762620511791047</v>
      </c>
      <c r="D86" s="87" t="s">
        <v>3495</v>
      </c>
      <c r="E86" s="87" t="b">
        <v>0</v>
      </c>
      <c r="F86" s="87" t="b">
        <v>0</v>
      </c>
      <c r="G86" s="87" t="b">
        <v>0</v>
      </c>
    </row>
    <row r="87" spans="1:7" ht="15">
      <c r="A87" s="87" t="s">
        <v>3064</v>
      </c>
      <c r="B87" s="87">
        <v>7</v>
      </c>
      <c r="C87" s="122">
        <v>0.0024762620511791047</v>
      </c>
      <c r="D87" s="87" t="s">
        <v>3495</v>
      </c>
      <c r="E87" s="87" t="b">
        <v>0</v>
      </c>
      <c r="F87" s="87" t="b">
        <v>0</v>
      </c>
      <c r="G87" s="87" t="b">
        <v>0</v>
      </c>
    </row>
    <row r="88" spans="1:7" ht="15">
      <c r="A88" s="87" t="s">
        <v>3065</v>
      </c>
      <c r="B88" s="87">
        <v>7</v>
      </c>
      <c r="C88" s="122">
        <v>0.0024762620511791047</v>
      </c>
      <c r="D88" s="87" t="s">
        <v>3495</v>
      </c>
      <c r="E88" s="87" t="b">
        <v>0</v>
      </c>
      <c r="F88" s="87" t="b">
        <v>0</v>
      </c>
      <c r="G88" s="87" t="b">
        <v>0</v>
      </c>
    </row>
    <row r="89" spans="1:7" ht="15">
      <c r="A89" s="87" t="s">
        <v>3066</v>
      </c>
      <c r="B89" s="87">
        <v>7</v>
      </c>
      <c r="C89" s="122">
        <v>0.0024762620511791047</v>
      </c>
      <c r="D89" s="87" t="s">
        <v>3495</v>
      </c>
      <c r="E89" s="87" t="b">
        <v>0</v>
      </c>
      <c r="F89" s="87" t="b">
        <v>0</v>
      </c>
      <c r="G89" s="87" t="b">
        <v>0</v>
      </c>
    </row>
    <row r="90" spans="1:7" ht="15">
      <c r="A90" s="87" t="s">
        <v>414</v>
      </c>
      <c r="B90" s="87">
        <v>7</v>
      </c>
      <c r="C90" s="122">
        <v>0.0024762620511791047</v>
      </c>
      <c r="D90" s="87" t="s">
        <v>3495</v>
      </c>
      <c r="E90" s="87" t="b">
        <v>0</v>
      </c>
      <c r="F90" s="87" t="b">
        <v>0</v>
      </c>
      <c r="G90" s="87" t="b">
        <v>0</v>
      </c>
    </row>
    <row r="91" spans="1:7" ht="15">
      <c r="A91" s="87" t="s">
        <v>3067</v>
      </c>
      <c r="B91" s="87">
        <v>7</v>
      </c>
      <c r="C91" s="122">
        <v>0.0024762620511791047</v>
      </c>
      <c r="D91" s="87" t="s">
        <v>3495</v>
      </c>
      <c r="E91" s="87" t="b">
        <v>0</v>
      </c>
      <c r="F91" s="87" t="b">
        <v>0</v>
      </c>
      <c r="G91" s="87" t="b">
        <v>0</v>
      </c>
    </row>
    <row r="92" spans="1:7" ht="15">
      <c r="A92" s="87" t="s">
        <v>3068</v>
      </c>
      <c r="B92" s="87">
        <v>7</v>
      </c>
      <c r="C92" s="122">
        <v>0.0024762620511791047</v>
      </c>
      <c r="D92" s="87" t="s">
        <v>3495</v>
      </c>
      <c r="E92" s="87" t="b">
        <v>0</v>
      </c>
      <c r="F92" s="87" t="b">
        <v>1</v>
      </c>
      <c r="G92" s="87" t="b">
        <v>0</v>
      </c>
    </row>
    <row r="93" spans="1:7" ht="15">
      <c r="A93" s="87" t="s">
        <v>3069</v>
      </c>
      <c r="B93" s="87">
        <v>7</v>
      </c>
      <c r="C93" s="122">
        <v>0.002723338440007044</v>
      </c>
      <c r="D93" s="87" t="s">
        <v>3495</v>
      </c>
      <c r="E93" s="87" t="b">
        <v>0</v>
      </c>
      <c r="F93" s="87" t="b">
        <v>0</v>
      </c>
      <c r="G93" s="87" t="b">
        <v>0</v>
      </c>
    </row>
    <row r="94" spans="1:7" ht="15">
      <c r="A94" s="87" t="s">
        <v>3070</v>
      </c>
      <c r="B94" s="87">
        <v>7</v>
      </c>
      <c r="C94" s="122">
        <v>0.0024762620511791047</v>
      </c>
      <c r="D94" s="87" t="s">
        <v>3495</v>
      </c>
      <c r="E94" s="87" t="b">
        <v>1</v>
      </c>
      <c r="F94" s="87" t="b">
        <v>0</v>
      </c>
      <c r="G94" s="87" t="b">
        <v>0</v>
      </c>
    </row>
    <row r="95" spans="1:7" ht="15">
      <c r="A95" s="87" t="s">
        <v>3071</v>
      </c>
      <c r="B95" s="87">
        <v>7</v>
      </c>
      <c r="C95" s="122">
        <v>0.0024762620511791047</v>
      </c>
      <c r="D95" s="87" t="s">
        <v>3495</v>
      </c>
      <c r="E95" s="87" t="b">
        <v>0</v>
      </c>
      <c r="F95" s="87" t="b">
        <v>0</v>
      </c>
      <c r="G95" s="87" t="b">
        <v>0</v>
      </c>
    </row>
    <row r="96" spans="1:7" ht="15">
      <c r="A96" s="87" t="s">
        <v>3072</v>
      </c>
      <c r="B96" s="87">
        <v>7</v>
      </c>
      <c r="C96" s="122">
        <v>0.0024762620511791047</v>
      </c>
      <c r="D96" s="87" t="s">
        <v>3495</v>
      </c>
      <c r="E96" s="87" t="b">
        <v>0</v>
      </c>
      <c r="F96" s="87" t="b">
        <v>0</v>
      </c>
      <c r="G96" s="87" t="b">
        <v>0</v>
      </c>
    </row>
    <row r="97" spans="1:7" ht="15">
      <c r="A97" s="87" t="s">
        <v>3073</v>
      </c>
      <c r="B97" s="87">
        <v>7</v>
      </c>
      <c r="C97" s="122">
        <v>0.0024762620511791047</v>
      </c>
      <c r="D97" s="87" t="s">
        <v>3495</v>
      </c>
      <c r="E97" s="87" t="b">
        <v>0</v>
      </c>
      <c r="F97" s="87" t="b">
        <v>0</v>
      </c>
      <c r="G97" s="87" t="b">
        <v>0</v>
      </c>
    </row>
    <row r="98" spans="1:7" ht="15">
      <c r="A98" s="87" t="s">
        <v>3074</v>
      </c>
      <c r="B98" s="87">
        <v>6</v>
      </c>
      <c r="C98" s="122">
        <v>0.00221953466238008</v>
      </c>
      <c r="D98" s="87" t="s">
        <v>3495</v>
      </c>
      <c r="E98" s="87" t="b">
        <v>0</v>
      </c>
      <c r="F98" s="87" t="b">
        <v>0</v>
      </c>
      <c r="G98" s="87" t="b">
        <v>0</v>
      </c>
    </row>
    <row r="99" spans="1:7" ht="15">
      <c r="A99" s="87" t="s">
        <v>3075</v>
      </c>
      <c r="B99" s="87">
        <v>6</v>
      </c>
      <c r="C99" s="122">
        <v>0.00221953466238008</v>
      </c>
      <c r="D99" s="87" t="s">
        <v>3495</v>
      </c>
      <c r="E99" s="87" t="b">
        <v>0</v>
      </c>
      <c r="F99" s="87" t="b">
        <v>0</v>
      </c>
      <c r="G99" s="87" t="b">
        <v>0</v>
      </c>
    </row>
    <row r="100" spans="1:7" ht="15">
      <c r="A100" s="87" t="s">
        <v>3076</v>
      </c>
      <c r="B100" s="87">
        <v>6</v>
      </c>
      <c r="C100" s="122">
        <v>0.00221953466238008</v>
      </c>
      <c r="D100" s="87" t="s">
        <v>3495</v>
      </c>
      <c r="E100" s="87" t="b">
        <v>0</v>
      </c>
      <c r="F100" s="87" t="b">
        <v>0</v>
      </c>
      <c r="G100" s="87" t="b">
        <v>0</v>
      </c>
    </row>
    <row r="101" spans="1:7" ht="15">
      <c r="A101" s="87" t="s">
        <v>3077</v>
      </c>
      <c r="B101" s="87">
        <v>6</v>
      </c>
      <c r="C101" s="122">
        <v>0.00221953466238008</v>
      </c>
      <c r="D101" s="87" t="s">
        <v>3495</v>
      </c>
      <c r="E101" s="87" t="b">
        <v>0</v>
      </c>
      <c r="F101" s="87" t="b">
        <v>0</v>
      </c>
      <c r="G101" s="87" t="b">
        <v>0</v>
      </c>
    </row>
    <row r="102" spans="1:7" ht="15">
      <c r="A102" s="87" t="s">
        <v>3078</v>
      </c>
      <c r="B102" s="87">
        <v>6</v>
      </c>
      <c r="C102" s="122">
        <v>0.00221953466238008</v>
      </c>
      <c r="D102" s="87" t="s">
        <v>3495</v>
      </c>
      <c r="E102" s="87" t="b">
        <v>0</v>
      </c>
      <c r="F102" s="87" t="b">
        <v>0</v>
      </c>
      <c r="G102" s="87" t="b">
        <v>0</v>
      </c>
    </row>
    <row r="103" spans="1:7" ht="15">
      <c r="A103" s="87" t="s">
        <v>3079</v>
      </c>
      <c r="B103" s="87">
        <v>6</v>
      </c>
      <c r="C103" s="122">
        <v>0.002474739385649183</v>
      </c>
      <c r="D103" s="87" t="s">
        <v>3495</v>
      </c>
      <c r="E103" s="87" t="b">
        <v>0</v>
      </c>
      <c r="F103" s="87" t="b">
        <v>0</v>
      </c>
      <c r="G103" s="87" t="b">
        <v>0</v>
      </c>
    </row>
    <row r="104" spans="1:7" ht="15">
      <c r="A104" s="87" t="s">
        <v>3080</v>
      </c>
      <c r="B104" s="87">
        <v>6</v>
      </c>
      <c r="C104" s="122">
        <v>0.00221953466238008</v>
      </c>
      <c r="D104" s="87" t="s">
        <v>3495</v>
      </c>
      <c r="E104" s="87" t="b">
        <v>0</v>
      </c>
      <c r="F104" s="87" t="b">
        <v>0</v>
      </c>
      <c r="G104" s="87" t="b">
        <v>0</v>
      </c>
    </row>
    <row r="105" spans="1:7" ht="15">
      <c r="A105" s="87" t="s">
        <v>3081</v>
      </c>
      <c r="B105" s="87">
        <v>6</v>
      </c>
      <c r="C105" s="122">
        <v>0.00221953466238008</v>
      </c>
      <c r="D105" s="87" t="s">
        <v>3495</v>
      </c>
      <c r="E105" s="87" t="b">
        <v>0</v>
      </c>
      <c r="F105" s="87" t="b">
        <v>0</v>
      </c>
      <c r="G105" s="87" t="b">
        <v>0</v>
      </c>
    </row>
    <row r="106" spans="1:7" ht="15">
      <c r="A106" s="87" t="s">
        <v>3082</v>
      </c>
      <c r="B106" s="87">
        <v>6</v>
      </c>
      <c r="C106" s="122">
        <v>0.00221953466238008</v>
      </c>
      <c r="D106" s="87" t="s">
        <v>3495</v>
      </c>
      <c r="E106" s="87" t="b">
        <v>0</v>
      </c>
      <c r="F106" s="87" t="b">
        <v>0</v>
      </c>
      <c r="G106" s="87" t="b">
        <v>0</v>
      </c>
    </row>
    <row r="107" spans="1:7" ht="15">
      <c r="A107" s="87" t="s">
        <v>3083</v>
      </c>
      <c r="B107" s="87">
        <v>6</v>
      </c>
      <c r="C107" s="122">
        <v>0.00221953466238008</v>
      </c>
      <c r="D107" s="87" t="s">
        <v>3495</v>
      </c>
      <c r="E107" s="87" t="b">
        <v>0</v>
      </c>
      <c r="F107" s="87" t="b">
        <v>0</v>
      </c>
      <c r="G107" s="87" t="b">
        <v>0</v>
      </c>
    </row>
    <row r="108" spans="1:7" ht="15">
      <c r="A108" s="87" t="s">
        <v>3084</v>
      </c>
      <c r="B108" s="87">
        <v>6</v>
      </c>
      <c r="C108" s="122">
        <v>0.00221953466238008</v>
      </c>
      <c r="D108" s="87" t="s">
        <v>3495</v>
      </c>
      <c r="E108" s="87" t="b">
        <v>0</v>
      </c>
      <c r="F108" s="87" t="b">
        <v>0</v>
      </c>
      <c r="G108" s="87" t="b">
        <v>0</v>
      </c>
    </row>
    <row r="109" spans="1:7" ht="15">
      <c r="A109" s="87" t="s">
        <v>3085</v>
      </c>
      <c r="B109" s="87">
        <v>6</v>
      </c>
      <c r="C109" s="122">
        <v>0.00221953466238008</v>
      </c>
      <c r="D109" s="87" t="s">
        <v>3495</v>
      </c>
      <c r="E109" s="87" t="b">
        <v>0</v>
      </c>
      <c r="F109" s="87" t="b">
        <v>0</v>
      </c>
      <c r="G109" s="87" t="b">
        <v>0</v>
      </c>
    </row>
    <row r="110" spans="1:7" ht="15">
      <c r="A110" s="87" t="s">
        <v>3086</v>
      </c>
      <c r="B110" s="87">
        <v>6</v>
      </c>
      <c r="C110" s="122">
        <v>0.00221953466238008</v>
      </c>
      <c r="D110" s="87" t="s">
        <v>3495</v>
      </c>
      <c r="E110" s="87" t="b">
        <v>0</v>
      </c>
      <c r="F110" s="87" t="b">
        <v>0</v>
      </c>
      <c r="G110" s="87" t="b">
        <v>0</v>
      </c>
    </row>
    <row r="111" spans="1:7" ht="15">
      <c r="A111" s="87" t="s">
        <v>3087</v>
      </c>
      <c r="B111" s="87">
        <v>6</v>
      </c>
      <c r="C111" s="122">
        <v>0.00221953466238008</v>
      </c>
      <c r="D111" s="87" t="s">
        <v>3495</v>
      </c>
      <c r="E111" s="87" t="b">
        <v>0</v>
      </c>
      <c r="F111" s="87" t="b">
        <v>0</v>
      </c>
      <c r="G111" s="87" t="b">
        <v>0</v>
      </c>
    </row>
    <row r="112" spans="1:7" ht="15">
      <c r="A112" s="87" t="s">
        <v>3088</v>
      </c>
      <c r="B112" s="87">
        <v>6</v>
      </c>
      <c r="C112" s="122">
        <v>0.00221953466238008</v>
      </c>
      <c r="D112" s="87" t="s">
        <v>3495</v>
      </c>
      <c r="E112" s="87" t="b">
        <v>0</v>
      </c>
      <c r="F112" s="87" t="b">
        <v>0</v>
      </c>
      <c r="G112" s="87" t="b">
        <v>0</v>
      </c>
    </row>
    <row r="113" spans="1:7" ht="15">
      <c r="A113" s="87" t="s">
        <v>3089</v>
      </c>
      <c r="B113" s="87">
        <v>6</v>
      </c>
      <c r="C113" s="122">
        <v>0.00221953466238008</v>
      </c>
      <c r="D113" s="87" t="s">
        <v>3495</v>
      </c>
      <c r="E113" s="87" t="b">
        <v>0</v>
      </c>
      <c r="F113" s="87" t="b">
        <v>0</v>
      </c>
      <c r="G113" s="87" t="b">
        <v>0</v>
      </c>
    </row>
    <row r="114" spans="1:7" ht="15">
      <c r="A114" s="87" t="s">
        <v>3090</v>
      </c>
      <c r="B114" s="87">
        <v>6</v>
      </c>
      <c r="C114" s="122">
        <v>0.00221953466238008</v>
      </c>
      <c r="D114" s="87" t="s">
        <v>3495</v>
      </c>
      <c r="E114" s="87" t="b">
        <v>0</v>
      </c>
      <c r="F114" s="87" t="b">
        <v>0</v>
      </c>
      <c r="G114" s="87" t="b">
        <v>0</v>
      </c>
    </row>
    <row r="115" spans="1:7" ht="15">
      <c r="A115" s="87" t="s">
        <v>3091</v>
      </c>
      <c r="B115" s="87">
        <v>6</v>
      </c>
      <c r="C115" s="122">
        <v>0.00221953466238008</v>
      </c>
      <c r="D115" s="87" t="s">
        <v>3495</v>
      </c>
      <c r="E115" s="87" t="b">
        <v>0</v>
      </c>
      <c r="F115" s="87" t="b">
        <v>0</v>
      </c>
      <c r="G115" s="87" t="b">
        <v>0</v>
      </c>
    </row>
    <row r="116" spans="1:7" ht="15">
      <c r="A116" s="87" t="s">
        <v>3092</v>
      </c>
      <c r="B116" s="87">
        <v>6</v>
      </c>
      <c r="C116" s="122">
        <v>0.00221953466238008</v>
      </c>
      <c r="D116" s="87" t="s">
        <v>3495</v>
      </c>
      <c r="E116" s="87" t="b">
        <v>0</v>
      </c>
      <c r="F116" s="87" t="b">
        <v>0</v>
      </c>
      <c r="G116" s="87" t="b">
        <v>0</v>
      </c>
    </row>
    <row r="117" spans="1:7" ht="15">
      <c r="A117" s="87" t="s">
        <v>3093</v>
      </c>
      <c r="B117" s="87">
        <v>6</v>
      </c>
      <c r="C117" s="122">
        <v>0.00221953466238008</v>
      </c>
      <c r="D117" s="87" t="s">
        <v>3495</v>
      </c>
      <c r="E117" s="87" t="b">
        <v>0</v>
      </c>
      <c r="F117" s="87" t="b">
        <v>0</v>
      </c>
      <c r="G117" s="87" t="b">
        <v>0</v>
      </c>
    </row>
    <row r="118" spans="1:7" ht="15">
      <c r="A118" s="87" t="s">
        <v>3094</v>
      </c>
      <c r="B118" s="87">
        <v>6</v>
      </c>
      <c r="C118" s="122">
        <v>0.00221953466238008</v>
      </c>
      <c r="D118" s="87" t="s">
        <v>3495</v>
      </c>
      <c r="E118" s="87" t="b">
        <v>0</v>
      </c>
      <c r="F118" s="87" t="b">
        <v>1</v>
      </c>
      <c r="G118" s="87" t="b">
        <v>0</v>
      </c>
    </row>
    <row r="119" spans="1:7" ht="15">
      <c r="A119" s="87" t="s">
        <v>3095</v>
      </c>
      <c r="B119" s="87">
        <v>6</v>
      </c>
      <c r="C119" s="122">
        <v>0.00221953466238008</v>
      </c>
      <c r="D119" s="87" t="s">
        <v>3495</v>
      </c>
      <c r="E119" s="87" t="b">
        <v>0</v>
      </c>
      <c r="F119" s="87" t="b">
        <v>0</v>
      </c>
      <c r="G119" s="87" t="b">
        <v>0</v>
      </c>
    </row>
    <row r="120" spans="1:7" ht="15">
      <c r="A120" s="87" t="s">
        <v>3096</v>
      </c>
      <c r="B120" s="87">
        <v>6</v>
      </c>
      <c r="C120" s="122">
        <v>0.00221953466238008</v>
      </c>
      <c r="D120" s="87" t="s">
        <v>3495</v>
      </c>
      <c r="E120" s="87" t="b">
        <v>0</v>
      </c>
      <c r="F120" s="87" t="b">
        <v>0</v>
      </c>
      <c r="G120" s="87" t="b">
        <v>0</v>
      </c>
    </row>
    <row r="121" spans="1:7" ht="15">
      <c r="A121" s="87" t="s">
        <v>3097</v>
      </c>
      <c r="B121" s="87">
        <v>6</v>
      </c>
      <c r="C121" s="122">
        <v>0.00221953466238008</v>
      </c>
      <c r="D121" s="87" t="s">
        <v>3495</v>
      </c>
      <c r="E121" s="87" t="b">
        <v>1</v>
      </c>
      <c r="F121" s="87" t="b">
        <v>0</v>
      </c>
      <c r="G121" s="87" t="b">
        <v>0</v>
      </c>
    </row>
    <row r="122" spans="1:7" ht="15">
      <c r="A122" s="87" t="s">
        <v>3098</v>
      </c>
      <c r="B122" s="87">
        <v>6</v>
      </c>
      <c r="C122" s="122">
        <v>0.00221953466238008</v>
      </c>
      <c r="D122" s="87" t="s">
        <v>3495</v>
      </c>
      <c r="E122" s="87" t="b">
        <v>0</v>
      </c>
      <c r="F122" s="87" t="b">
        <v>0</v>
      </c>
      <c r="G122" s="87" t="b">
        <v>0</v>
      </c>
    </row>
    <row r="123" spans="1:7" ht="15">
      <c r="A123" s="87" t="s">
        <v>361</v>
      </c>
      <c r="B123" s="87">
        <v>6</v>
      </c>
      <c r="C123" s="122">
        <v>0.00221953466238008</v>
      </c>
      <c r="D123" s="87" t="s">
        <v>3495</v>
      </c>
      <c r="E123" s="87" t="b">
        <v>0</v>
      </c>
      <c r="F123" s="87" t="b">
        <v>0</v>
      </c>
      <c r="G123" s="87" t="b">
        <v>0</v>
      </c>
    </row>
    <row r="124" spans="1:7" ht="15">
      <c r="A124" s="87" t="s">
        <v>3099</v>
      </c>
      <c r="B124" s="87">
        <v>6</v>
      </c>
      <c r="C124" s="122">
        <v>0.00221953466238008</v>
      </c>
      <c r="D124" s="87" t="s">
        <v>3495</v>
      </c>
      <c r="E124" s="87" t="b">
        <v>0</v>
      </c>
      <c r="F124" s="87" t="b">
        <v>0</v>
      </c>
      <c r="G124" s="87" t="b">
        <v>0</v>
      </c>
    </row>
    <row r="125" spans="1:7" ht="15">
      <c r="A125" s="87" t="s">
        <v>3100</v>
      </c>
      <c r="B125" s="87">
        <v>6</v>
      </c>
      <c r="C125" s="122">
        <v>0.00221953466238008</v>
      </c>
      <c r="D125" s="87" t="s">
        <v>3495</v>
      </c>
      <c r="E125" s="87" t="b">
        <v>0</v>
      </c>
      <c r="F125" s="87" t="b">
        <v>0</v>
      </c>
      <c r="G125" s="87" t="b">
        <v>0</v>
      </c>
    </row>
    <row r="126" spans="1:7" ht="15">
      <c r="A126" s="87" t="s">
        <v>3101</v>
      </c>
      <c r="B126" s="87">
        <v>6</v>
      </c>
      <c r="C126" s="122">
        <v>0.00221953466238008</v>
      </c>
      <c r="D126" s="87" t="s">
        <v>3495</v>
      </c>
      <c r="E126" s="87" t="b">
        <v>0</v>
      </c>
      <c r="F126" s="87" t="b">
        <v>0</v>
      </c>
      <c r="G126" s="87" t="b">
        <v>0</v>
      </c>
    </row>
    <row r="127" spans="1:7" ht="15">
      <c r="A127" s="87" t="s">
        <v>3102</v>
      </c>
      <c r="B127" s="87">
        <v>6</v>
      </c>
      <c r="C127" s="122">
        <v>0.00221953466238008</v>
      </c>
      <c r="D127" s="87" t="s">
        <v>3495</v>
      </c>
      <c r="E127" s="87" t="b">
        <v>0</v>
      </c>
      <c r="F127" s="87" t="b">
        <v>0</v>
      </c>
      <c r="G127" s="87" t="b">
        <v>0</v>
      </c>
    </row>
    <row r="128" spans="1:7" ht="15">
      <c r="A128" s="87" t="s">
        <v>3103</v>
      </c>
      <c r="B128" s="87">
        <v>6</v>
      </c>
      <c r="C128" s="122">
        <v>0.00221953466238008</v>
      </c>
      <c r="D128" s="87" t="s">
        <v>3495</v>
      </c>
      <c r="E128" s="87" t="b">
        <v>0</v>
      </c>
      <c r="F128" s="87" t="b">
        <v>0</v>
      </c>
      <c r="G128" s="87" t="b">
        <v>0</v>
      </c>
    </row>
    <row r="129" spans="1:7" ht="15">
      <c r="A129" s="87" t="s">
        <v>3104</v>
      </c>
      <c r="B129" s="87">
        <v>6</v>
      </c>
      <c r="C129" s="122">
        <v>0.00221953466238008</v>
      </c>
      <c r="D129" s="87" t="s">
        <v>3495</v>
      </c>
      <c r="E129" s="87" t="b">
        <v>0</v>
      </c>
      <c r="F129" s="87" t="b">
        <v>0</v>
      </c>
      <c r="G129" s="87" t="b">
        <v>0</v>
      </c>
    </row>
    <row r="130" spans="1:7" ht="15">
      <c r="A130" s="87" t="s">
        <v>3105</v>
      </c>
      <c r="B130" s="87">
        <v>6</v>
      </c>
      <c r="C130" s="122">
        <v>0.0023342900914346087</v>
      </c>
      <c r="D130" s="87" t="s">
        <v>3495</v>
      </c>
      <c r="E130" s="87" t="b">
        <v>0</v>
      </c>
      <c r="F130" s="87" t="b">
        <v>0</v>
      </c>
      <c r="G130" s="87" t="b">
        <v>0</v>
      </c>
    </row>
    <row r="131" spans="1:7" ht="15">
      <c r="A131" s="87" t="s">
        <v>3106</v>
      </c>
      <c r="B131" s="87">
        <v>6</v>
      </c>
      <c r="C131" s="122">
        <v>0.00221953466238008</v>
      </c>
      <c r="D131" s="87" t="s">
        <v>3495</v>
      </c>
      <c r="E131" s="87" t="b">
        <v>0</v>
      </c>
      <c r="F131" s="87" t="b">
        <v>0</v>
      </c>
      <c r="G131" s="87" t="b">
        <v>0</v>
      </c>
    </row>
    <row r="132" spans="1:7" ht="15">
      <c r="A132" s="87" t="s">
        <v>3107</v>
      </c>
      <c r="B132" s="87">
        <v>6</v>
      </c>
      <c r="C132" s="122">
        <v>0.00221953466238008</v>
      </c>
      <c r="D132" s="87" t="s">
        <v>3495</v>
      </c>
      <c r="E132" s="87" t="b">
        <v>0</v>
      </c>
      <c r="F132" s="87" t="b">
        <v>0</v>
      </c>
      <c r="G132" s="87" t="b">
        <v>0</v>
      </c>
    </row>
    <row r="133" spans="1:7" ht="15">
      <c r="A133" s="87" t="s">
        <v>3108</v>
      </c>
      <c r="B133" s="87">
        <v>6</v>
      </c>
      <c r="C133" s="122">
        <v>0.00221953466238008</v>
      </c>
      <c r="D133" s="87" t="s">
        <v>3495</v>
      </c>
      <c r="E133" s="87" t="b">
        <v>0</v>
      </c>
      <c r="F133" s="87" t="b">
        <v>0</v>
      </c>
      <c r="G133" s="87" t="b">
        <v>0</v>
      </c>
    </row>
    <row r="134" spans="1:7" ht="15">
      <c r="A134" s="87" t="s">
        <v>3109</v>
      </c>
      <c r="B134" s="87">
        <v>5</v>
      </c>
      <c r="C134" s="122">
        <v>0.0019452417428621738</v>
      </c>
      <c r="D134" s="87" t="s">
        <v>3495</v>
      </c>
      <c r="E134" s="87" t="b">
        <v>0</v>
      </c>
      <c r="F134" s="87" t="b">
        <v>0</v>
      </c>
      <c r="G134" s="87" t="b">
        <v>0</v>
      </c>
    </row>
    <row r="135" spans="1:7" ht="15">
      <c r="A135" s="87" t="s">
        <v>3110</v>
      </c>
      <c r="B135" s="87">
        <v>5</v>
      </c>
      <c r="C135" s="122">
        <v>0.0019452417428621738</v>
      </c>
      <c r="D135" s="87" t="s">
        <v>3495</v>
      </c>
      <c r="E135" s="87" t="b">
        <v>0</v>
      </c>
      <c r="F135" s="87" t="b">
        <v>0</v>
      </c>
      <c r="G135" s="87" t="b">
        <v>0</v>
      </c>
    </row>
    <row r="136" spans="1:7" ht="15">
      <c r="A136" s="87" t="s">
        <v>3111</v>
      </c>
      <c r="B136" s="87">
        <v>5</v>
      </c>
      <c r="C136" s="122">
        <v>0.0019452417428621738</v>
      </c>
      <c r="D136" s="87" t="s">
        <v>3495</v>
      </c>
      <c r="E136" s="87" t="b">
        <v>0</v>
      </c>
      <c r="F136" s="87" t="b">
        <v>0</v>
      </c>
      <c r="G136" s="87" t="b">
        <v>0</v>
      </c>
    </row>
    <row r="137" spans="1:7" ht="15">
      <c r="A137" s="87" t="s">
        <v>3112</v>
      </c>
      <c r="B137" s="87">
        <v>5</v>
      </c>
      <c r="C137" s="122">
        <v>0.0019452417428621738</v>
      </c>
      <c r="D137" s="87" t="s">
        <v>3495</v>
      </c>
      <c r="E137" s="87" t="b">
        <v>0</v>
      </c>
      <c r="F137" s="87" t="b">
        <v>0</v>
      </c>
      <c r="G137" s="87" t="b">
        <v>0</v>
      </c>
    </row>
    <row r="138" spans="1:7" ht="15">
      <c r="A138" s="87" t="s">
        <v>3113</v>
      </c>
      <c r="B138" s="87">
        <v>5</v>
      </c>
      <c r="C138" s="122">
        <v>0.0019452417428621738</v>
      </c>
      <c r="D138" s="87" t="s">
        <v>3495</v>
      </c>
      <c r="E138" s="87" t="b">
        <v>0</v>
      </c>
      <c r="F138" s="87" t="b">
        <v>0</v>
      </c>
      <c r="G138" s="87" t="b">
        <v>0</v>
      </c>
    </row>
    <row r="139" spans="1:7" ht="15">
      <c r="A139" s="87" t="s">
        <v>3114</v>
      </c>
      <c r="B139" s="87">
        <v>5</v>
      </c>
      <c r="C139" s="122">
        <v>0.0019452417428621738</v>
      </c>
      <c r="D139" s="87" t="s">
        <v>3495</v>
      </c>
      <c r="E139" s="87" t="b">
        <v>0</v>
      </c>
      <c r="F139" s="87" t="b">
        <v>0</v>
      </c>
      <c r="G139" s="87" t="b">
        <v>0</v>
      </c>
    </row>
    <row r="140" spans="1:7" ht="15">
      <c r="A140" s="87" t="s">
        <v>3115</v>
      </c>
      <c r="B140" s="87">
        <v>5</v>
      </c>
      <c r="C140" s="122">
        <v>0.0019452417428621738</v>
      </c>
      <c r="D140" s="87" t="s">
        <v>3495</v>
      </c>
      <c r="E140" s="87" t="b">
        <v>0</v>
      </c>
      <c r="F140" s="87" t="b">
        <v>0</v>
      </c>
      <c r="G140" s="87" t="b">
        <v>0</v>
      </c>
    </row>
    <row r="141" spans="1:7" ht="15">
      <c r="A141" s="87" t="s">
        <v>3116</v>
      </c>
      <c r="B141" s="87">
        <v>5</v>
      </c>
      <c r="C141" s="122">
        <v>0.0019452417428621738</v>
      </c>
      <c r="D141" s="87" t="s">
        <v>3495</v>
      </c>
      <c r="E141" s="87" t="b">
        <v>1</v>
      </c>
      <c r="F141" s="87" t="b">
        <v>0</v>
      </c>
      <c r="G141" s="87" t="b">
        <v>0</v>
      </c>
    </row>
    <row r="142" spans="1:7" ht="15">
      <c r="A142" s="87" t="s">
        <v>431</v>
      </c>
      <c r="B142" s="87">
        <v>5</v>
      </c>
      <c r="C142" s="122">
        <v>0.0019452417428621738</v>
      </c>
      <c r="D142" s="87" t="s">
        <v>3495</v>
      </c>
      <c r="E142" s="87" t="b">
        <v>0</v>
      </c>
      <c r="F142" s="87" t="b">
        <v>0</v>
      </c>
      <c r="G142" s="87" t="b">
        <v>0</v>
      </c>
    </row>
    <row r="143" spans="1:7" ht="15">
      <c r="A143" s="87" t="s">
        <v>3117</v>
      </c>
      <c r="B143" s="87">
        <v>5</v>
      </c>
      <c r="C143" s="122">
        <v>0.0019452417428621738</v>
      </c>
      <c r="D143" s="87" t="s">
        <v>3495</v>
      </c>
      <c r="E143" s="87" t="b">
        <v>0</v>
      </c>
      <c r="F143" s="87" t="b">
        <v>0</v>
      </c>
      <c r="G143" s="87" t="b">
        <v>0</v>
      </c>
    </row>
    <row r="144" spans="1:7" ht="15">
      <c r="A144" s="87" t="s">
        <v>3118</v>
      </c>
      <c r="B144" s="87">
        <v>5</v>
      </c>
      <c r="C144" s="122">
        <v>0.0019452417428621738</v>
      </c>
      <c r="D144" s="87" t="s">
        <v>3495</v>
      </c>
      <c r="E144" s="87" t="b">
        <v>0</v>
      </c>
      <c r="F144" s="87" t="b">
        <v>0</v>
      </c>
      <c r="G144" s="87" t="b">
        <v>0</v>
      </c>
    </row>
    <row r="145" spans="1:7" ht="15">
      <c r="A145" s="87" t="s">
        <v>3119</v>
      </c>
      <c r="B145" s="87">
        <v>5</v>
      </c>
      <c r="C145" s="122">
        <v>0.0019452417428621738</v>
      </c>
      <c r="D145" s="87" t="s">
        <v>3495</v>
      </c>
      <c r="E145" s="87" t="b">
        <v>0</v>
      </c>
      <c r="F145" s="87" t="b">
        <v>0</v>
      </c>
      <c r="G145" s="87" t="b">
        <v>0</v>
      </c>
    </row>
    <row r="146" spans="1:7" ht="15">
      <c r="A146" s="87" t="s">
        <v>3120</v>
      </c>
      <c r="B146" s="87">
        <v>5</v>
      </c>
      <c r="C146" s="122">
        <v>0.0019452417428621738</v>
      </c>
      <c r="D146" s="87" t="s">
        <v>3495</v>
      </c>
      <c r="E146" s="87" t="b">
        <v>0</v>
      </c>
      <c r="F146" s="87" t="b">
        <v>0</v>
      </c>
      <c r="G146" s="87" t="b">
        <v>0</v>
      </c>
    </row>
    <row r="147" spans="1:7" ht="15">
      <c r="A147" s="87" t="s">
        <v>3121</v>
      </c>
      <c r="B147" s="87">
        <v>5</v>
      </c>
      <c r="C147" s="122">
        <v>0.0019452417428621738</v>
      </c>
      <c r="D147" s="87" t="s">
        <v>3495</v>
      </c>
      <c r="E147" s="87" t="b">
        <v>0</v>
      </c>
      <c r="F147" s="87" t="b">
        <v>0</v>
      </c>
      <c r="G147" s="87" t="b">
        <v>0</v>
      </c>
    </row>
    <row r="148" spans="1:7" ht="15">
      <c r="A148" s="87" t="s">
        <v>3122</v>
      </c>
      <c r="B148" s="87">
        <v>5</v>
      </c>
      <c r="C148" s="122">
        <v>0.0019452417428621738</v>
      </c>
      <c r="D148" s="87" t="s">
        <v>3495</v>
      </c>
      <c r="E148" s="87" t="b">
        <v>0</v>
      </c>
      <c r="F148" s="87" t="b">
        <v>0</v>
      </c>
      <c r="G148" s="87" t="b">
        <v>0</v>
      </c>
    </row>
    <row r="149" spans="1:7" ht="15">
      <c r="A149" s="87" t="s">
        <v>3123</v>
      </c>
      <c r="B149" s="87">
        <v>5</v>
      </c>
      <c r="C149" s="122">
        <v>0.0019452417428621738</v>
      </c>
      <c r="D149" s="87" t="s">
        <v>3495</v>
      </c>
      <c r="E149" s="87" t="b">
        <v>0</v>
      </c>
      <c r="F149" s="87" t="b">
        <v>0</v>
      </c>
      <c r="G149" s="87" t="b">
        <v>0</v>
      </c>
    </row>
    <row r="150" spans="1:7" ht="15">
      <c r="A150" s="87" t="s">
        <v>3124</v>
      </c>
      <c r="B150" s="87">
        <v>5</v>
      </c>
      <c r="C150" s="122">
        <v>0.0019452417428621738</v>
      </c>
      <c r="D150" s="87" t="s">
        <v>3495</v>
      </c>
      <c r="E150" s="87" t="b">
        <v>0</v>
      </c>
      <c r="F150" s="87" t="b">
        <v>0</v>
      </c>
      <c r="G150" s="87" t="b">
        <v>0</v>
      </c>
    </row>
    <row r="151" spans="1:7" ht="15">
      <c r="A151" s="87" t="s">
        <v>3125</v>
      </c>
      <c r="B151" s="87">
        <v>5</v>
      </c>
      <c r="C151" s="122">
        <v>0.0019452417428621738</v>
      </c>
      <c r="D151" s="87" t="s">
        <v>3495</v>
      </c>
      <c r="E151" s="87" t="b">
        <v>0</v>
      </c>
      <c r="F151" s="87" t="b">
        <v>0</v>
      </c>
      <c r="G151" s="87" t="b">
        <v>0</v>
      </c>
    </row>
    <row r="152" spans="1:7" ht="15">
      <c r="A152" s="87" t="s">
        <v>3126</v>
      </c>
      <c r="B152" s="87">
        <v>5</v>
      </c>
      <c r="C152" s="122">
        <v>0.0019452417428621738</v>
      </c>
      <c r="D152" s="87" t="s">
        <v>3495</v>
      </c>
      <c r="E152" s="87" t="b">
        <v>0</v>
      </c>
      <c r="F152" s="87" t="b">
        <v>0</v>
      </c>
      <c r="G152" s="87" t="b">
        <v>0</v>
      </c>
    </row>
    <row r="153" spans="1:7" ht="15">
      <c r="A153" s="87" t="s">
        <v>3127</v>
      </c>
      <c r="B153" s="87">
        <v>5</v>
      </c>
      <c r="C153" s="122">
        <v>0.0019452417428621738</v>
      </c>
      <c r="D153" s="87" t="s">
        <v>3495</v>
      </c>
      <c r="E153" s="87" t="b">
        <v>0</v>
      </c>
      <c r="F153" s="87" t="b">
        <v>0</v>
      </c>
      <c r="G153" s="87" t="b">
        <v>0</v>
      </c>
    </row>
    <row r="154" spans="1:7" ht="15">
      <c r="A154" s="87" t="s">
        <v>3128</v>
      </c>
      <c r="B154" s="87">
        <v>5</v>
      </c>
      <c r="C154" s="122">
        <v>0.0019452417428621738</v>
      </c>
      <c r="D154" s="87" t="s">
        <v>3495</v>
      </c>
      <c r="E154" s="87" t="b">
        <v>0</v>
      </c>
      <c r="F154" s="87" t="b">
        <v>0</v>
      </c>
      <c r="G154" s="87" t="b">
        <v>0</v>
      </c>
    </row>
    <row r="155" spans="1:7" ht="15">
      <c r="A155" s="87" t="s">
        <v>3129</v>
      </c>
      <c r="B155" s="87">
        <v>5</v>
      </c>
      <c r="C155" s="122">
        <v>0.0019452417428621738</v>
      </c>
      <c r="D155" s="87" t="s">
        <v>3495</v>
      </c>
      <c r="E155" s="87" t="b">
        <v>0</v>
      </c>
      <c r="F155" s="87" t="b">
        <v>0</v>
      </c>
      <c r="G155" s="87" t="b">
        <v>0</v>
      </c>
    </row>
    <row r="156" spans="1:7" ht="15">
      <c r="A156" s="87" t="s">
        <v>3130</v>
      </c>
      <c r="B156" s="87">
        <v>5</v>
      </c>
      <c r="C156" s="122">
        <v>0.002062282821374319</v>
      </c>
      <c r="D156" s="87" t="s">
        <v>3495</v>
      </c>
      <c r="E156" s="87" t="b">
        <v>0</v>
      </c>
      <c r="F156" s="87" t="b">
        <v>0</v>
      </c>
      <c r="G156" s="87" t="b">
        <v>0</v>
      </c>
    </row>
    <row r="157" spans="1:7" ht="15">
      <c r="A157" s="87" t="s">
        <v>3131</v>
      </c>
      <c r="B157" s="87">
        <v>5</v>
      </c>
      <c r="C157" s="122">
        <v>0.0019452417428621738</v>
      </c>
      <c r="D157" s="87" t="s">
        <v>3495</v>
      </c>
      <c r="E157" s="87" t="b">
        <v>0</v>
      </c>
      <c r="F157" s="87" t="b">
        <v>0</v>
      </c>
      <c r="G157" s="87" t="b">
        <v>0</v>
      </c>
    </row>
    <row r="158" spans="1:7" ht="15">
      <c r="A158" s="87" t="s">
        <v>3132</v>
      </c>
      <c r="B158" s="87">
        <v>5</v>
      </c>
      <c r="C158" s="122">
        <v>0.0019452417428621738</v>
      </c>
      <c r="D158" s="87" t="s">
        <v>3495</v>
      </c>
      <c r="E158" s="87" t="b">
        <v>0</v>
      </c>
      <c r="F158" s="87" t="b">
        <v>0</v>
      </c>
      <c r="G158" s="87" t="b">
        <v>0</v>
      </c>
    </row>
    <row r="159" spans="1:7" ht="15">
      <c r="A159" s="87" t="s">
        <v>3133</v>
      </c>
      <c r="B159" s="87">
        <v>5</v>
      </c>
      <c r="C159" s="122">
        <v>0.0019452417428621738</v>
      </c>
      <c r="D159" s="87" t="s">
        <v>3495</v>
      </c>
      <c r="E159" s="87" t="b">
        <v>0</v>
      </c>
      <c r="F159" s="87" t="b">
        <v>0</v>
      </c>
      <c r="G159" s="87" t="b">
        <v>0</v>
      </c>
    </row>
    <row r="160" spans="1:7" ht="15">
      <c r="A160" s="87" t="s">
        <v>3134</v>
      </c>
      <c r="B160" s="87">
        <v>5</v>
      </c>
      <c r="C160" s="122">
        <v>0.0019452417428621738</v>
      </c>
      <c r="D160" s="87" t="s">
        <v>3495</v>
      </c>
      <c r="E160" s="87" t="b">
        <v>0</v>
      </c>
      <c r="F160" s="87" t="b">
        <v>0</v>
      </c>
      <c r="G160" s="87" t="b">
        <v>0</v>
      </c>
    </row>
    <row r="161" spans="1:7" ht="15">
      <c r="A161" s="87" t="s">
        <v>3135</v>
      </c>
      <c r="B161" s="87">
        <v>5</v>
      </c>
      <c r="C161" s="122">
        <v>0.0019452417428621738</v>
      </c>
      <c r="D161" s="87" t="s">
        <v>3495</v>
      </c>
      <c r="E161" s="87" t="b">
        <v>0</v>
      </c>
      <c r="F161" s="87" t="b">
        <v>0</v>
      </c>
      <c r="G161" s="87" t="b">
        <v>0</v>
      </c>
    </row>
    <row r="162" spans="1:7" ht="15">
      <c r="A162" s="87" t="s">
        <v>3136</v>
      </c>
      <c r="B162" s="87">
        <v>5</v>
      </c>
      <c r="C162" s="122">
        <v>0.002062282821374319</v>
      </c>
      <c r="D162" s="87" t="s">
        <v>3495</v>
      </c>
      <c r="E162" s="87" t="b">
        <v>0</v>
      </c>
      <c r="F162" s="87" t="b">
        <v>0</v>
      </c>
      <c r="G162" s="87" t="b">
        <v>0</v>
      </c>
    </row>
    <row r="163" spans="1:7" ht="15">
      <c r="A163" s="87" t="s">
        <v>3137</v>
      </c>
      <c r="B163" s="87">
        <v>5</v>
      </c>
      <c r="C163" s="122">
        <v>0.0019452417428621738</v>
      </c>
      <c r="D163" s="87" t="s">
        <v>3495</v>
      </c>
      <c r="E163" s="87" t="b">
        <v>0</v>
      </c>
      <c r="F163" s="87" t="b">
        <v>0</v>
      </c>
      <c r="G163" s="87" t="b">
        <v>0</v>
      </c>
    </row>
    <row r="164" spans="1:7" ht="15">
      <c r="A164" s="87" t="s">
        <v>3138</v>
      </c>
      <c r="B164" s="87">
        <v>5</v>
      </c>
      <c r="C164" s="122">
        <v>0.0019452417428621738</v>
      </c>
      <c r="D164" s="87" t="s">
        <v>3495</v>
      </c>
      <c r="E164" s="87" t="b">
        <v>0</v>
      </c>
      <c r="F164" s="87" t="b">
        <v>0</v>
      </c>
      <c r="G164" s="87" t="b">
        <v>0</v>
      </c>
    </row>
    <row r="165" spans="1:7" ht="15">
      <c r="A165" s="87" t="s">
        <v>3139</v>
      </c>
      <c r="B165" s="87">
        <v>5</v>
      </c>
      <c r="C165" s="122">
        <v>0.0019452417428621738</v>
      </c>
      <c r="D165" s="87" t="s">
        <v>3495</v>
      </c>
      <c r="E165" s="87" t="b">
        <v>0</v>
      </c>
      <c r="F165" s="87" t="b">
        <v>0</v>
      </c>
      <c r="G165" s="87" t="b">
        <v>0</v>
      </c>
    </row>
    <row r="166" spans="1:7" ht="15">
      <c r="A166" s="87" t="s">
        <v>3140</v>
      </c>
      <c r="B166" s="87">
        <v>5</v>
      </c>
      <c r="C166" s="122">
        <v>0.002789408414765578</v>
      </c>
      <c r="D166" s="87" t="s">
        <v>3495</v>
      </c>
      <c r="E166" s="87" t="b">
        <v>0</v>
      </c>
      <c r="F166" s="87" t="b">
        <v>0</v>
      </c>
      <c r="G166" s="87" t="b">
        <v>0</v>
      </c>
    </row>
    <row r="167" spans="1:7" ht="15">
      <c r="A167" s="87" t="s">
        <v>3141</v>
      </c>
      <c r="B167" s="87">
        <v>5</v>
      </c>
      <c r="C167" s="122">
        <v>0.0019452417428621738</v>
      </c>
      <c r="D167" s="87" t="s">
        <v>3495</v>
      </c>
      <c r="E167" s="87" t="b">
        <v>0</v>
      </c>
      <c r="F167" s="87" t="b">
        <v>0</v>
      </c>
      <c r="G167" s="87" t="b">
        <v>0</v>
      </c>
    </row>
    <row r="168" spans="1:7" ht="15">
      <c r="A168" s="87" t="s">
        <v>3142</v>
      </c>
      <c r="B168" s="87">
        <v>4</v>
      </c>
      <c r="C168" s="122">
        <v>0.0016498262570994553</v>
      </c>
      <c r="D168" s="87" t="s">
        <v>3495</v>
      </c>
      <c r="E168" s="87" t="b">
        <v>0</v>
      </c>
      <c r="F168" s="87" t="b">
        <v>0</v>
      </c>
      <c r="G168" s="87" t="b">
        <v>0</v>
      </c>
    </row>
    <row r="169" spans="1:7" ht="15">
      <c r="A169" s="87" t="s">
        <v>3143</v>
      </c>
      <c r="B169" s="87">
        <v>4</v>
      </c>
      <c r="C169" s="122">
        <v>0.0016498262570994553</v>
      </c>
      <c r="D169" s="87" t="s">
        <v>3495</v>
      </c>
      <c r="E169" s="87" t="b">
        <v>0</v>
      </c>
      <c r="F169" s="87" t="b">
        <v>0</v>
      </c>
      <c r="G169" s="87" t="b">
        <v>0</v>
      </c>
    </row>
    <row r="170" spans="1:7" ht="15">
      <c r="A170" s="87" t="s">
        <v>3144</v>
      </c>
      <c r="B170" s="87">
        <v>4</v>
      </c>
      <c r="C170" s="122">
        <v>0.0016498262570994553</v>
      </c>
      <c r="D170" s="87" t="s">
        <v>3495</v>
      </c>
      <c r="E170" s="87" t="b">
        <v>0</v>
      </c>
      <c r="F170" s="87" t="b">
        <v>0</v>
      </c>
      <c r="G170" s="87" t="b">
        <v>0</v>
      </c>
    </row>
    <row r="171" spans="1:7" ht="15">
      <c r="A171" s="87" t="s">
        <v>3145</v>
      </c>
      <c r="B171" s="87">
        <v>4</v>
      </c>
      <c r="C171" s="122">
        <v>0.0016498262570994553</v>
      </c>
      <c r="D171" s="87" t="s">
        <v>3495</v>
      </c>
      <c r="E171" s="87" t="b">
        <v>0</v>
      </c>
      <c r="F171" s="87" t="b">
        <v>0</v>
      </c>
      <c r="G171" s="87" t="b">
        <v>0</v>
      </c>
    </row>
    <row r="172" spans="1:7" ht="15">
      <c r="A172" s="87" t="s">
        <v>3146</v>
      </c>
      <c r="B172" s="87">
        <v>4</v>
      </c>
      <c r="C172" s="122">
        <v>0.0016498262570994553</v>
      </c>
      <c r="D172" s="87" t="s">
        <v>3495</v>
      </c>
      <c r="E172" s="87" t="b">
        <v>0</v>
      </c>
      <c r="F172" s="87" t="b">
        <v>0</v>
      </c>
      <c r="G172" s="87" t="b">
        <v>0</v>
      </c>
    </row>
    <row r="173" spans="1:7" ht="15">
      <c r="A173" s="87" t="s">
        <v>3147</v>
      </c>
      <c r="B173" s="87">
        <v>4</v>
      </c>
      <c r="C173" s="122">
        <v>0.0016498262570994553</v>
      </c>
      <c r="D173" s="87" t="s">
        <v>3495</v>
      </c>
      <c r="E173" s="87" t="b">
        <v>0</v>
      </c>
      <c r="F173" s="87" t="b">
        <v>0</v>
      </c>
      <c r="G173" s="87" t="b">
        <v>0</v>
      </c>
    </row>
    <row r="174" spans="1:7" ht="15">
      <c r="A174" s="87" t="s">
        <v>3148</v>
      </c>
      <c r="B174" s="87">
        <v>4</v>
      </c>
      <c r="C174" s="122">
        <v>0.0017705400122765569</v>
      </c>
      <c r="D174" s="87" t="s">
        <v>3495</v>
      </c>
      <c r="E174" s="87" t="b">
        <v>0</v>
      </c>
      <c r="F174" s="87" t="b">
        <v>0</v>
      </c>
      <c r="G174" s="87" t="b">
        <v>0</v>
      </c>
    </row>
    <row r="175" spans="1:7" ht="15">
      <c r="A175" s="87" t="s">
        <v>3149</v>
      </c>
      <c r="B175" s="87">
        <v>4</v>
      </c>
      <c r="C175" s="122">
        <v>0.0017705400122765569</v>
      </c>
      <c r="D175" s="87" t="s">
        <v>3495</v>
      </c>
      <c r="E175" s="87" t="b">
        <v>0</v>
      </c>
      <c r="F175" s="87" t="b">
        <v>0</v>
      </c>
      <c r="G175" s="87" t="b">
        <v>0</v>
      </c>
    </row>
    <row r="176" spans="1:7" ht="15">
      <c r="A176" s="87" t="s">
        <v>3150</v>
      </c>
      <c r="B176" s="87">
        <v>4</v>
      </c>
      <c r="C176" s="122">
        <v>0.0016498262570994553</v>
      </c>
      <c r="D176" s="87" t="s">
        <v>3495</v>
      </c>
      <c r="E176" s="87" t="b">
        <v>0</v>
      </c>
      <c r="F176" s="87" t="b">
        <v>0</v>
      </c>
      <c r="G176" s="87" t="b">
        <v>0</v>
      </c>
    </row>
    <row r="177" spans="1:7" ht="15">
      <c r="A177" s="87" t="s">
        <v>3151</v>
      </c>
      <c r="B177" s="87">
        <v>4</v>
      </c>
      <c r="C177" s="122">
        <v>0.0016498262570994553</v>
      </c>
      <c r="D177" s="87" t="s">
        <v>3495</v>
      </c>
      <c r="E177" s="87" t="b">
        <v>0</v>
      </c>
      <c r="F177" s="87" t="b">
        <v>0</v>
      </c>
      <c r="G177" s="87" t="b">
        <v>0</v>
      </c>
    </row>
    <row r="178" spans="1:7" ht="15">
      <c r="A178" s="87" t="s">
        <v>3152</v>
      </c>
      <c r="B178" s="87">
        <v>4</v>
      </c>
      <c r="C178" s="122">
        <v>0.0016498262570994553</v>
      </c>
      <c r="D178" s="87" t="s">
        <v>3495</v>
      </c>
      <c r="E178" s="87" t="b">
        <v>0</v>
      </c>
      <c r="F178" s="87" t="b">
        <v>0</v>
      </c>
      <c r="G178" s="87" t="b">
        <v>0</v>
      </c>
    </row>
    <row r="179" spans="1:7" ht="15">
      <c r="A179" s="87" t="s">
        <v>3153</v>
      </c>
      <c r="B179" s="87">
        <v>4</v>
      </c>
      <c r="C179" s="122">
        <v>0.0016498262570994553</v>
      </c>
      <c r="D179" s="87" t="s">
        <v>3495</v>
      </c>
      <c r="E179" s="87" t="b">
        <v>0</v>
      </c>
      <c r="F179" s="87" t="b">
        <v>0</v>
      </c>
      <c r="G179" s="87" t="b">
        <v>0</v>
      </c>
    </row>
    <row r="180" spans="1:7" ht="15">
      <c r="A180" s="87" t="s">
        <v>3154</v>
      </c>
      <c r="B180" s="87">
        <v>4</v>
      </c>
      <c r="C180" s="122">
        <v>0.0016498262570994553</v>
      </c>
      <c r="D180" s="87" t="s">
        <v>3495</v>
      </c>
      <c r="E180" s="87" t="b">
        <v>0</v>
      </c>
      <c r="F180" s="87" t="b">
        <v>0</v>
      </c>
      <c r="G180" s="87" t="b">
        <v>0</v>
      </c>
    </row>
    <row r="181" spans="1:7" ht="15">
      <c r="A181" s="87" t="s">
        <v>3155</v>
      </c>
      <c r="B181" s="87">
        <v>4</v>
      </c>
      <c r="C181" s="122">
        <v>0.0016498262570994553</v>
      </c>
      <c r="D181" s="87" t="s">
        <v>3495</v>
      </c>
      <c r="E181" s="87" t="b">
        <v>0</v>
      </c>
      <c r="F181" s="87" t="b">
        <v>0</v>
      </c>
      <c r="G181" s="87" t="b">
        <v>0</v>
      </c>
    </row>
    <row r="182" spans="1:7" ht="15">
      <c r="A182" s="87" t="s">
        <v>3156</v>
      </c>
      <c r="B182" s="87">
        <v>4</v>
      </c>
      <c r="C182" s="122">
        <v>0.0016498262570994553</v>
      </c>
      <c r="D182" s="87" t="s">
        <v>3495</v>
      </c>
      <c r="E182" s="87" t="b">
        <v>0</v>
      </c>
      <c r="F182" s="87" t="b">
        <v>0</v>
      </c>
      <c r="G182" s="87" t="b">
        <v>0</v>
      </c>
    </row>
    <row r="183" spans="1:7" ht="15">
      <c r="A183" s="87" t="s">
        <v>3157</v>
      </c>
      <c r="B183" s="87">
        <v>4</v>
      </c>
      <c r="C183" s="122">
        <v>0.0016498262570994553</v>
      </c>
      <c r="D183" s="87" t="s">
        <v>3495</v>
      </c>
      <c r="E183" s="87" t="b">
        <v>0</v>
      </c>
      <c r="F183" s="87" t="b">
        <v>0</v>
      </c>
      <c r="G183" s="87" t="b">
        <v>0</v>
      </c>
    </row>
    <row r="184" spans="1:7" ht="15">
      <c r="A184" s="87" t="s">
        <v>3158</v>
      </c>
      <c r="B184" s="87">
        <v>4</v>
      </c>
      <c r="C184" s="122">
        <v>0.0016498262570994553</v>
      </c>
      <c r="D184" s="87" t="s">
        <v>3495</v>
      </c>
      <c r="E184" s="87" t="b">
        <v>0</v>
      </c>
      <c r="F184" s="87" t="b">
        <v>0</v>
      </c>
      <c r="G184" s="87" t="b">
        <v>0</v>
      </c>
    </row>
    <row r="185" spans="1:7" ht="15">
      <c r="A185" s="87" t="s">
        <v>3159</v>
      </c>
      <c r="B185" s="87">
        <v>4</v>
      </c>
      <c r="C185" s="122">
        <v>0.0016498262570994553</v>
      </c>
      <c r="D185" s="87" t="s">
        <v>3495</v>
      </c>
      <c r="E185" s="87" t="b">
        <v>1</v>
      </c>
      <c r="F185" s="87" t="b">
        <v>0</v>
      </c>
      <c r="G185" s="87" t="b">
        <v>0</v>
      </c>
    </row>
    <row r="186" spans="1:7" ht="15">
      <c r="A186" s="87" t="s">
        <v>3160</v>
      </c>
      <c r="B186" s="87">
        <v>4</v>
      </c>
      <c r="C186" s="122">
        <v>0.0016498262570994553</v>
      </c>
      <c r="D186" s="87" t="s">
        <v>3495</v>
      </c>
      <c r="E186" s="87" t="b">
        <v>0</v>
      </c>
      <c r="F186" s="87" t="b">
        <v>0</v>
      </c>
      <c r="G186" s="87" t="b">
        <v>0</v>
      </c>
    </row>
    <row r="187" spans="1:7" ht="15">
      <c r="A187" s="87" t="s">
        <v>3161</v>
      </c>
      <c r="B187" s="87">
        <v>4</v>
      </c>
      <c r="C187" s="122">
        <v>0.0016498262570994553</v>
      </c>
      <c r="D187" s="87" t="s">
        <v>3495</v>
      </c>
      <c r="E187" s="87" t="b">
        <v>0</v>
      </c>
      <c r="F187" s="87" t="b">
        <v>0</v>
      </c>
      <c r="G187" s="87" t="b">
        <v>0</v>
      </c>
    </row>
    <row r="188" spans="1:7" ht="15">
      <c r="A188" s="87" t="s">
        <v>3162</v>
      </c>
      <c r="B188" s="87">
        <v>4</v>
      </c>
      <c r="C188" s="122">
        <v>0.0016498262570994553</v>
      </c>
      <c r="D188" s="87" t="s">
        <v>3495</v>
      </c>
      <c r="E188" s="87" t="b">
        <v>0</v>
      </c>
      <c r="F188" s="87" t="b">
        <v>0</v>
      </c>
      <c r="G188" s="87" t="b">
        <v>0</v>
      </c>
    </row>
    <row r="189" spans="1:7" ht="15">
      <c r="A189" s="87" t="s">
        <v>3163</v>
      </c>
      <c r="B189" s="87">
        <v>4</v>
      </c>
      <c r="C189" s="122">
        <v>0.0016498262570994553</v>
      </c>
      <c r="D189" s="87" t="s">
        <v>3495</v>
      </c>
      <c r="E189" s="87" t="b">
        <v>0</v>
      </c>
      <c r="F189" s="87" t="b">
        <v>0</v>
      </c>
      <c r="G189" s="87" t="b">
        <v>0</v>
      </c>
    </row>
    <row r="190" spans="1:7" ht="15">
      <c r="A190" s="87" t="s">
        <v>3164</v>
      </c>
      <c r="B190" s="87">
        <v>4</v>
      </c>
      <c r="C190" s="122">
        <v>0.0016498262570994553</v>
      </c>
      <c r="D190" s="87" t="s">
        <v>3495</v>
      </c>
      <c r="E190" s="87" t="b">
        <v>0</v>
      </c>
      <c r="F190" s="87" t="b">
        <v>0</v>
      </c>
      <c r="G190" s="87" t="b">
        <v>0</v>
      </c>
    </row>
    <row r="191" spans="1:7" ht="15">
      <c r="A191" s="87" t="s">
        <v>3165</v>
      </c>
      <c r="B191" s="87">
        <v>4</v>
      </c>
      <c r="C191" s="122">
        <v>0.0016498262570994553</v>
      </c>
      <c r="D191" s="87" t="s">
        <v>3495</v>
      </c>
      <c r="E191" s="87" t="b">
        <v>0</v>
      </c>
      <c r="F191" s="87" t="b">
        <v>0</v>
      </c>
      <c r="G191" s="87" t="b">
        <v>0</v>
      </c>
    </row>
    <row r="192" spans="1:7" ht="15">
      <c r="A192" s="87" t="s">
        <v>3166</v>
      </c>
      <c r="B192" s="87">
        <v>4</v>
      </c>
      <c r="C192" s="122">
        <v>0.0016498262570994553</v>
      </c>
      <c r="D192" s="87" t="s">
        <v>3495</v>
      </c>
      <c r="E192" s="87" t="b">
        <v>0</v>
      </c>
      <c r="F192" s="87" t="b">
        <v>0</v>
      </c>
      <c r="G192" s="87" t="b">
        <v>0</v>
      </c>
    </row>
    <row r="193" spans="1:7" ht="15">
      <c r="A193" s="87" t="s">
        <v>3167</v>
      </c>
      <c r="B193" s="87">
        <v>4</v>
      </c>
      <c r="C193" s="122">
        <v>0.0016498262570994553</v>
      </c>
      <c r="D193" s="87" t="s">
        <v>3495</v>
      </c>
      <c r="E193" s="87" t="b">
        <v>0</v>
      </c>
      <c r="F193" s="87" t="b">
        <v>0</v>
      </c>
      <c r="G193" s="87" t="b">
        <v>0</v>
      </c>
    </row>
    <row r="194" spans="1:7" ht="15">
      <c r="A194" s="87" t="s">
        <v>3168</v>
      </c>
      <c r="B194" s="87">
        <v>4</v>
      </c>
      <c r="C194" s="122">
        <v>0.0016498262570994553</v>
      </c>
      <c r="D194" s="87" t="s">
        <v>3495</v>
      </c>
      <c r="E194" s="87" t="b">
        <v>1</v>
      </c>
      <c r="F194" s="87" t="b">
        <v>0</v>
      </c>
      <c r="G194" s="87" t="b">
        <v>0</v>
      </c>
    </row>
    <row r="195" spans="1:7" ht="15">
      <c r="A195" s="87" t="s">
        <v>3169</v>
      </c>
      <c r="B195" s="87">
        <v>4</v>
      </c>
      <c r="C195" s="122">
        <v>0.0016498262570994553</v>
      </c>
      <c r="D195" s="87" t="s">
        <v>3495</v>
      </c>
      <c r="E195" s="87" t="b">
        <v>0</v>
      </c>
      <c r="F195" s="87" t="b">
        <v>0</v>
      </c>
      <c r="G195" s="87" t="b">
        <v>0</v>
      </c>
    </row>
    <row r="196" spans="1:7" ht="15">
      <c r="A196" s="87" t="s">
        <v>424</v>
      </c>
      <c r="B196" s="87">
        <v>4</v>
      </c>
      <c r="C196" s="122">
        <v>0.0016498262570994553</v>
      </c>
      <c r="D196" s="87" t="s">
        <v>3495</v>
      </c>
      <c r="E196" s="87" t="b">
        <v>0</v>
      </c>
      <c r="F196" s="87" t="b">
        <v>0</v>
      </c>
      <c r="G196" s="87" t="b">
        <v>0</v>
      </c>
    </row>
    <row r="197" spans="1:7" ht="15">
      <c r="A197" s="87" t="s">
        <v>3170</v>
      </c>
      <c r="B197" s="87">
        <v>4</v>
      </c>
      <c r="C197" s="122">
        <v>0.0016498262570994553</v>
      </c>
      <c r="D197" s="87" t="s">
        <v>3495</v>
      </c>
      <c r="E197" s="87" t="b">
        <v>0</v>
      </c>
      <c r="F197" s="87" t="b">
        <v>0</v>
      </c>
      <c r="G197" s="87" t="b">
        <v>0</v>
      </c>
    </row>
    <row r="198" spans="1:7" ht="15">
      <c r="A198" s="87" t="s">
        <v>3171</v>
      </c>
      <c r="B198" s="87">
        <v>4</v>
      </c>
      <c r="C198" s="122">
        <v>0.0016498262570994553</v>
      </c>
      <c r="D198" s="87" t="s">
        <v>3495</v>
      </c>
      <c r="E198" s="87" t="b">
        <v>0</v>
      </c>
      <c r="F198" s="87" t="b">
        <v>0</v>
      </c>
      <c r="G198" s="87" t="b">
        <v>0</v>
      </c>
    </row>
    <row r="199" spans="1:7" ht="15">
      <c r="A199" s="87" t="s">
        <v>3172</v>
      </c>
      <c r="B199" s="87">
        <v>4</v>
      </c>
      <c r="C199" s="122">
        <v>0.0016498262570994553</v>
      </c>
      <c r="D199" s="87" t="s">
        <v>3495</v>
      </c>
      <c r="E199" s="87" t="b">
        <v>0</v>
      </c>
      <c r="F199" s="87" t="b">
        <v>0</v>
      </c>
      <c r="G199" s="87" t="b">
        <v>0</v>
      </c>
    </row>
    <row r="200" spans="1:7" ht="15">
      <c r="A200" s="87" t="s">
        <v>3173</v>
      </c>
      <c r="B200" s="87">
        <v>4</v>
      </c>
      <c r="C200" s="122">
        <v>0.0016498262570994553</v>
      </c>
      <c r="D200" s="87" t="s">
        <v>3495</v>
      </c>
      <c r="E200" s="87" t="b">
        <v>0</v>
      </c>
      <c r="F200" s="87" t="b">
        <v>0</v>
      </c>
      <c r="G200" s="87" t="b">
        <v>0</v>
      </c>
    </row>
    <row r="201" spans="1:7" ht="15">
      <c r="A201" s="87" t="s">
        <v>3174</v>
      </c>
      <c r="B201" s="87">
        <v>4</v>
      </c>
      <c r="C201" s="122">
        <v>0.0016498262570994553</v>
      </c>
      <c r="D201" s="87" t="s">
        <v>3495</v>
      </c>
      <c r="E201" s="87" t="b">
        <v>0</v>
      </c>
      <c r="F201" s="87" t="b">
        <v>1</v>
      </c>
      <c r="G201" s="87" t="b">
        <v>0</v>
      </c>
    </row>
    <row r="202" spans="1:7" ht="15">
      <c r="A202" s="87" t="s">
        <v>3175</v>
      </c>
      <c r="B202" s="87">
        <v>4</v>
      </c>
      <c r="C202" s="122">
        <v>0.0016498262570994553</v>
      </c>
      <c r="D202" s="87" t="s">
        <v>3495</v>
      </c>
      <c r="E202" s="87" t="b">
        <v>0</v>
      </c>
      <c r="F202" s="87" t="b">
        <v>0</v>
      </c>
      <c r="G202" s="87" t="b">
        <v>0</v>
      </c>
    </row>
    <row r="203" spans="1:7" ht="15">
      <c r="A203" s="87" t="s">
        <v>3176</v>
      </c>
      <c r="B203" s="87">
        <v>4</v>
      </c>
      <c r="C203" s="122">
        <v>0.0016498262570994553</v>
      </c>
      <c r="D203" s="87" t="s">
        <v>3495</v>
      </c>
      <c r="E203" s="87" t="b">
        <v>0</v>
      </c>
      <c r="F203" s="87" t="b">
        <v>0</v>
      </c>
      <c r="G203" s="87" t="b">
        <v>0</v>
      </c>
    </row>
    <row r="204" spans="1:7" ht="15">
      <c r="A204" s="87" t="s">
        <v>3177</v>
      </c>
      <c r="B204" s="87">
        <v>4</v>
      </c>
      <c r="C204" s="122">
        <v>0.0016498262570994553</v>
      </c>
      <c r="D204" s="87" t="s">
        <v>3495</v>
      </c>
      <c r="E204" s="87" t="b">
        <v>0</v>
      </c>
      <c r="F204" s="87" t="b">
        <v>0</v>
      </c>
      <c r="G204" s="87" t="b">
        <v>0</v>
      </c>
    </row>
    <row r="205" spans="1:7" ht="15">
      <c r="A205" s="87" t="s">
        <v>3178</v>
      </c>
      <c r="B205" s="87">
        <v>4</v>
      </c>
      <c r="C205" s="122">
        <v>0.0016498262570994553</v>
      </c>
      <c r="D205" s="87" t="s">
        <v>3495</v>
      </c>
      <c r="E205" s="87" t="b">
        <v>0</v>
      </c>
      <c r="F205" s="87" t="b">
        <v>0</v>
      </c>
      <c r="G205" s="87" t="b">
        <v>0</v>
      </c>
    </row>
    <row r="206" spans="1:7" ht="15">
      <c r="A206" s="87" t="s">
        <v>3179</v>
      </c>
      <c r="B206" s="87">
        <v>4</v>
      </c>
      <c r="C206" s="122">
        <v>0.0016498262570994553</v>
      </c>
      <c r="D206" s="87" t="s">
        <v>3495</v>
      </c>
      <c r="E206" s="87" t="b">
        <v>0</v>
      </c>
      <c r="F206" s="87" t="b">
        <v>0</v>
      </c>
      <c r="G206" s="87" t="b">
        <v>0</v>
      </c>
    </row>
    <row r="207" spans="1:7" ht="15">
      <c r="A207" s="87" t="s">
        <v>423</v>
      </c>
      <c r="B207" s="87">
        <v>4</v>
      </c>
      <c r="C207" s="122">
        <v>0.0016498262570994553</v>
      </c>
      <c r="D207" s="87" t="s">
        <v>3495</v>
      </c>
      <c r="E207" s="87" t="b">
        <v>0</v>
      </c>
      <c r="F207" s="87" t="b">
        <v>0</v>
      </c>
      <c r="G207" s="87" t="b">
        <v>0</v>
      </c>
    </row>
    <row r="208" spans="1:7" ht="15">
      <c r="A208" s="87" t="s">
        <v>422</v>
      </c>
      <c r="B208" s="87">
        <v>4</v>
      </c>
      <c r="C208" s="122">
        <v>0.0016498262570994553</v>
      </c>
      <c r="D208" s="87" t="s">
        <v>3495</v>
      </c>
      <c r="E208" s="87" t="b">
        <v>0</v>
      </c>
      <c r="F208" s="87" t="b">
        <v>0</v>
      </c>
      <c r="G208" s="87" t="b">
        <v>0</v>
      </c>
    </row>
    <row r="209" spans="1:7" ht="15">
      <c r="A209" s="87" t="s">
        <v>421</v>
      </c>
      <c r="B209" s="87">
        <v>4</v>
      </c>
      <c r="C209" s="122">
        <v>0.0016498262570994553</v>
      </c>
      <c r="D209" s="87" t="s">
        <v>3495</v>
      </c>
      <c r="E209" s="87" t="b">
        <v>0</v>
      </c>
      <c r="F209" s="87" t="b">
        <v>0</v>
      </c>
      <c r="G209" s="87" t="b">
        <v>0</v>
      </c>
    </row>
    <row r="210" spans="1:7" ht="15">
      <c r="A210" s="87" t="s">
        <v>318</v>
      </c>
      <c r="B210" s="87">
        <v>4</v>
      </c>
      <c r="C210" s="122">
        <v>0.0016498262570994553</v>
      </c>
      <c r="D210" s="87" t="s">
        <v>3495</v>
      </c>
      <c r="E210" s="87" t="b">
        <v>0</v>
      </c>
      <c r="F210" s="87" t="b">
        <v>0</v>
      </c>
      <c r="G210" s="87" t="b">
        <v>0</v>
      </c>
    </row>
    <row r="211" spans="1:7" ht="15">
      <c r="A211" s="87" t="s">
        <v>3180</v>
      </c>
      <c r="B211" s="87">
        <v>4</v>
      </c>
      <c r="C211" s="122">
        <v>0.0016498262570994553</v>
      </c>
      <c r="D211" s="87" t="s">
        <v>3495</v>
      </c>
      <c r="E211" s="87" t="b">
        <v>0</v>
      </c>
      <c r="F211" s="87" t="b">
        <v>0</v>
      </c>
      <c r="G211" s="87" t="b">
        <v>0</v>
      </c>
    </row>
    <row r="212" spans="1:7" ht="15">
      <c r="A212" s="87" t="s">
        <v>3181</v>
      </c>
      <c r="B212" s="87">
        <v>4</v>
      </c>
      <c r="C212" s="122">
        <v>0.0016498262570994553</v>
      </c>
      <c r="D212" s="87" t="s">
        <v>3495</v>
      </c>
      <c r="E212" s="87" t="b">
        <v>0</v>
      </c>
      <c r="F212" s="87" t="b">
        <v>0</v>
      </c>
      <c r="G212" s="87" t="b">
        <v>0</v>
      </c>
    </row>
    <row r="213" spans="1:7" ht="15">
      <c r="A213" s="87" t="s">
        <v>3182</v>
      </c>
      <c r="B213" s="87">
        <v>4</v>
      </c>
      <c r="C213" s="122">
        <v>0.0016498262570994553</v>
      </c>
      <c r="D213" s="87" t="s">
        <v>3495</v>
      </c>
      <c r="E213" s="87" t="b">
        <v>0</v>
      </c>
      <c r="F213" s="87" t="b">
        <v>1</v>
      </c>
      <c r="G213" s="87" t="b">
        <v>0</v>
      </c>
    </row>
    <row r="214" spans="1:7" ht="15">
      <c r="A214" s="87" t="s">
        <v>3183</v>
      </c>
      <c r="B214" s="87">
        <v>4</v>
      </c>
      <c r="C214" s="122">
        <v>0.0016498262570994553</v>
      </c>
      <c r="D214" s="87" t="s">
        <v>3495</v>
      </c>
      <c r="E214" s="87" t="b">
        <v>0</v>
      </c>
      <c r="F214" s="87" t="b">
        <v>0</v>
      </c>
      <c r="G214" s="87" t="b">
        <v>0</v>
      </c>
    </row>
    <row r="215" spans="1:7" ht="15">
      <c r="A215" s="87" t="s">
        <v>3184</v>
      </c>
      <c r="B215" s="87">
        <v>4</v>
      </c>
      <c r="C215" s="122">
        <v>0.0016498262570994553</v>
      </c>
      <c r="D215" s="87" t="s">
        <v>3495</v>
      </c>
      <c r="E215" s="87" t="b">
        <v>0</v>
      </c>
      <c r="F215" s="87" t="b">
        <v>0</v>
      </c>
      <c r="G215" s="87" t="b">
        <v>0</v>
      </c>
    </row>
    <row r="216" spans="1:7" ht="15">
      <c r="A216" s="87" t="s">
        <v>3185</v>
      </c>
      <c r="B216" s="87">
        <v>4</v>
      </c>
      <c r="C216" s="122">
        <v>0.0016498262570994553</v>
      </c>
      <c r="D216" s="87" t="s">
        <v>3495</v>
      </c>
      <c r="E216" s="87" t="b">
        <v>0</v>
      </c>
      <c r="F216" s="87" t="b">
        <v>0</v>
      </c>
      <c r="G216" s="87" t="b">
        <v>0</v>
      </c>
    </row>
    <row r="217" spans="1:7" ht="15">
      <c r="A217" s="87" t="s">
        <v>3186</v>
      </c>
      <c r="B217" s="87">
        <v>4</v>
      </c>
      <c r="C217" s="122">
        <v>0.0017705400122765569</v>
      </c>
      <c r="D217" s="87" t="s">
        <v>3495</v>
      </c>
      <c r="E217" s="87" t="b">
        <v>0</v>
      </c>
      <c r="F217" s="87" t="b">
        <v>0</v>
      </c>
      <c r="G217" s="87" t="b">
        <v>0</v>
      </c>
    </row>
    <row r="218" spans="1:7" ht="15">
      <c r="A218" s="87" t="s">
        <v>3187</v>
      </c>
      <c r="B218" s="87">
        <v>4</v>
      </c>
      <c r="C218" s="122">
        <v>0.0022315267318124624</v>
      </c>
      <c r="D218" s="87" t="s">
        <v>3495</v>
      </c>
      <c r="E218" s="87" t="b">
        <v>0</v>
      </c>
      <c r="F218" s="87" t="b">
        <v>0</v>
      </c>
      <c r="G218" s="87" t="b">
        <v>0</v>
      </c>
    </row>
    <row r="219" spans="1:7" ht="15">
      <c r="A219" s="87" t="s">
        <v>3188</v>
      </c>
      <c r="B219" s="87">
        <v>4</v>
      </c>
      <c r="C219" s="122">
        <v>0.0016498262570994553</v>
      </c>
      <c r="D219" s="87" t="s">
        <v>3495</v>
      </c>
      <c r="E219" s="87" t="b">
        <v>0</v>
      </c>
      <c r="F219" s="87" t="b">
        <v>0</v>
      </c>
      <c r="G219" s="87" t="b">
        <v>0</v>
      </c>
    </row>
    <row r="220" spans="1:7" ht="15">
      <c r="A220" s="87" t="s">
        <v>359</v>
      </c>
      <c r="B220" s="87">
        <v>4</v>
      </c>
      <c r="C220" s="122">
        <v>0.0016498262570994553</v>
      </c>
      <c r="D220" s="87" t="s">
        <v>3495</v>
      </c>
      <c r="E220" s="87" t="b">
        <v>0</v>
      </c>
      <c r="F220" s="87" t="b">
        <v>0</v>
      </c>
      <c r="G220" s="87" t="b">
        <v>0</v>
      </c>
    </row>
    <row r="221" spans="1:7" ht="15">
      <c r="A221" s="87" t="s">
        <v>3189</v>
      </c>
      <c r="B221" s="87">
        <v>4</v>
      </c>
      <c r="C221" s="122">
        <v>0.0016498262570994553</v>
      </c>
      <c r="D221" s="87" t="s">
        <v>3495</v>
      </c>
      <c r="E221" s="87" t="b">
        <v>0</v>
      </c>
      <c r="F221" s="87" t="b">
        <v>0</v>
      </c>
      <c r="G221" s="87" t="b">
        <v>0</v>
      </c>
    </row>
    <row r="222" spans="1:7" ht="15">
      <c r="A222" s="87" t="s">
        <v>3190</v>
      </c>
      <c r="B222" s="87">
        <v>4</v>
      </c>
      <c r="C222" s="122">
        <v>0.0016498262570994553</v>
      </c>
      <c r="D222" s="87" t="s">
        <v>3495</v>
      </c>
      <c r="E222" s="87" t="b">
        <v>0</v>
      </c>
      <c r="F222" s="87" t="b">
        <v>0</v>
      </c>
      <c r="G222" s="87" t="b">
        <v>0</v>
      </c>
    </row>
    <row r="223" spans="1:7" ht="15">
      <c r="A223" s="87" t="s">
        <v>3191</v>
      </c>
      <c r="B223" s="87">
        <v>4</v>
      </c>
      <c r="C223" s="122">
        <v>0.0017705400122765569</v>
      </c>
      <c r="D223" s="87" t="s">
        <v>3495</v>
      </c>
      <c r="E223" s="87" t="b">
        <v>0</v>
      </c>
      <c r="F223" s="87" t="b">
        <v>0</v>
      </c>
      <c r="G223" s="87" t="b">
        <v>0</v>
      </c>
    </row>
    <row r="224" spans="1:7" ht="15">
      <c r="A224" s="87" t="s">
        <v>3192</v>
      </c>
      <c r="B224" s="87">
        <v>4</v>
      </c>
      <c r="C224" s="122">
        <v>0.0016498262570994553</v>
      </c>
      <c r="D224" s="87" t="s">
        <v>3495</v>
      </c>
      <c r="E224" s="87" t="b">
        <v>0</v>
      </c>
      <c r="F224" s="87" t="b">
        <v>0</v>
      </c>
      <c r="G224" s="87" t="b">
        <v>0</v>
      </c>
    </row>
    <row r="225" spans="1:7" ht="15">
      <c r="A225" s="87" t="s">
        <v>3193</v>
      </c>
      <c r="B225" s="87">
        <v>4</v>
      </c>
      <c r="C225" s="122">
        <v>0.0016498262570994553</v>
      </c>
      <c r="D225" s="87" t="s">
        <v>3495</v>
      </c>
      <c r="E225" s="87" t="b">
        <v>0</v>
      </c>
      <c r="F225" s="87" t="b">
        <v>1</v>
      </c>
      <c r="G225" s="87" t="b">
        <v>0</v>
      </c>
    </row>
    <row r="226" spans="1:7" ht="15">
      <c r="A226" s="87" t="s">
        <v>3194</v>
      </c>
      <c r="B226" s="87">
        <v>4</v>
      </c>
      <c r="C226" s="122">
        <v>0.0016498262570994553</v>
      </c>
      <c r="D226" s="87" t="s">
        <v>3495</v>
      </c>
      <c r="E226" s="87" t="b">
        <v>0</v>
      </c>
      <c r="F226" s="87" t="b">
        <v>0</v>
      </c>
      <c r="G226" s="87" t="b">
        <v>0</v>
      </c>
    </row>
    <row r="227" spans="1:7" ht="15">
      <c r="A227" s="87" t="s">
        <v>3195</v>
      </c>
      <c r="B227" s="87">
        <v>4</v>
      </c>
      <c r="C227" s="122">
        <v>0.0016498262570994553</v>
      </c>
      <c r="D227" s="87" t="s">
        <v>3495</v>
      </c>
      <c r="E227" s="87" t="b">
        <v>0</v>
      </c>
      <c r="F227" s="87" t="b">
        <v>0</v>
      </c>
      <c r="G227" s="87" t="b">
        <v>0</v>
      </c>
    </row>
    <row r="228" spans="1:7" ht="15">
      <c r="A228" s="87" t="s">
        <v>352</v>
      </c>
      <c r="B228" s="87">
        <v>4</v>
      </c>
      <c r="C228" s="122">
        <v>0.0016498262570994553</v>
      </c>
      <c r="D228" s="87" t="s">
        <v>3495</v>
      </c>
      <c r="E228" s="87" t="b">
        <v>0</v>
      </c>
      <c r="F228" s="87" t="b">
        <v>0</v>
      </c>
      <c r="G228" s="87" t="b">
        <v>0</v>
      </c>
    </row>
    <row r="229" spans="1:7" ht="15">
      <c r="A229" s="87" t="s">
        <v>3196</v>
      </c>
      <c r="B229" s="87">
        <v>4</v>
      </c>
      <c r="C229" s="122">
        <v>0.0016498262570994553</v>
      </c>
      <c r="D229" s="87" t="s">
        <v>3495</v>
      </c>
      <c r="E229" s="87" t="b">
        <v>0</v>
      </c>
      <c r="F229" s="87" t="b">
        <v>0</v>
      </c>
      <c r="G229" s="87" t="b">
        <v>0</v>
      </c>
    </row>
    <row r="230" spans="1:7" ht="15">
      <c r="A230" s="87" t="s">
        <v>3197</v>
      </c>
      <c r="B230" s="87">
        <v>3</v>
      </c>
      <c r="C230" s="122">
        <v>0.0013279050092074177</v>
      </c>
      <c r="D230" s="87" t="s">
        <v>3495</v>
      </c>
      <c r="E230" s="87" t="b">
        <v>0</v>
      </c>
      <c r="F230" s="87" t="b">
        <v>0</v>
      </c>
      <c r="G230" s="87" t="b">
        <v>0</v>
      </c>
    </row>
    <row r="231" spans="1:7" ht="15">
      <c r="A231" s="87" t="s">
        <v>3198</v>
      </c>
      <c r="B231" s="87">
        <v>3</v>
      </c>
      <c r="C231" s="122">
        <v>0.0013279050092074177</v>
      </c>
      <c r="D231" s="87" t="s">
        <v>3495</v>
      </c>
      <c r="E231" s="87" t="b">
        <v>0</v>
      </c>
      <c r="F231" s="87" t="b">
        <v>0</v>
      </c>
      <c r="G231" s="87" t="b">
        <v>0</v>
      </c>
    </row>
    <row r="232" spans="1:7" ht="15">
      <c r="A232" s="87" t="s">
        <v>3199</v>
      </c>
      <c r="B232" s="87">
        <v>3</v>
      </c>
      <c r="C232" s="122">
        <v>0.0013279050092074177</v>
      </c>
      <c r="D232" s="87" t="s">
        <v>3495</v>
      </c>
      <c r="E232" s="87" t="b">
        <v>0</v>
      </c>
      <c r="F232" s="87" t="b">
        <v>0</v>
      </c>
      <c r="G232" s="87" t="b">
        <v>0</v>
      </c>
    </row>
    <row r="233" spans="1:7" ht="15">
      <c r="A233" s="87" t="s">
        <v>3200</v>
      </c>
      <c r="B233" s="87">
        <v>3</v>
      </c>
      <c r="C233" s="122">
        <v>0.0013279050092074177</v>
      </c>
      <c r="D233" s="87" t="s">
        <v>3495</v>
      </c>
      <c r="E233" s="87" t="b">
        <v>0</v>
      </c>
      <c r="F233" s="87" t="b">
        <v>0</v>
      </c>
      <c r="G233" s="87" t="b">
        <v>0</v>
      </c>
    </row>
    <row r="234" spans="1:7" ht="15">
      <c r="A234" s="87" t="s">
        <v>3201</v>
      </c>
      <c r="B234" s="87">
        <v>3</v>
      </c>
      <c r="C234" s="122">
        <v>0.0013279050092074177</v>
      </c>
      <c r="D234" s="87" t="s">
        <v>3495</v>
      </c>
      <c r="E234" s="87" t="b">
        <v>0</v>
      </c>
      <c r="F234" s="87" t="b">
        <v>0</v>
      </c>
      <c r="G234" s="87" t="b">
        <v>0</v>
      </c>
    </row>
    <row r="235" spans="1:7" ht="15">
      <c r="A235" s="87" t="s">
        <v>3202</v>
      </c>
      <c r="B235" s="87">
        <v>3</v>
      </c>
      <c r="C235" s="122">
        <v>0.0013279050092074177</v>
      </c>
      <c r="D235" s="87" t="s">
        <v>3495</v>
      </c>
      <c r="E235" s="87" t="b">
        <v>0</v>
      </c>
      <c r="F235" s="87" t="b">
        <v>0</v>
      </c>
      <c r="G235" s="87" t="b">
        <v>0</v>
      </c>
    </row>
    <row r="236" spans="1:7" ht="15">
      <c r="A236" s="87" t="s">
        <v>3203</v>
      </c>
      <c r="B236" s="87">
        <v>3</v>
      </c>
      <c r="C236" s="122">
        <v>0.0013279050092074177</v>
      </c>
      <c r="D236" s="87" t="s">
        <v>3495</v>
      </c>
      <c r="E236" s="87" t="b">
        <v>0</v>
      </c>
      <c r="F236" s="87" t="b">
        <v>0</v>
      </c>
      <c r="G236" s="87" t="b">
        <v>0</v>
      </c>
    </row>
    <row r="237" spans="1:7" ht="15">
      <c r="A237" s="87" t="s">
        <v>3204</v>
      </c>
      <c r="B237" s="87">
        <v>3</v>
      </c>
      <c r="C237" s="122">
        <v>0.0013279050092074177</v>
      </c>
      <c r="D237" s="87" t="s">
        <v>3495</v>
      </c>
      <c r="E237" s="87" t="b">
        <v>0</v>
      </c>
      <c r="F237" s="87" t="b">
        <v>0</v>
      </c>
      <c r="G237" s="87" t="b">
        <v>0</v>
      </c>
    </row>
    <row r="238" spans="1:7" ht="15">
      <c r="A238" s="87" t="s">
        <v>3205</v>
      </c>
      <c r="B238" s="87">
        <v>3</v>
      </c>
      <c r="C238" s="122">
        <v>0.0013279050092074177</v>
      </c>
      <c r="D238" s="87" t="s">
        <v>3495</v>
      </c>
      <c r="E238" s="87" t="b">
        <v>0</v>
      </c>
      <c r="F238" s="87" t="b">
        <v>0</v>
      </c>
      <c r="G238" s="87" t="b">
        <v>0</v>
      </c>
    </row>
    <row r="239" spans="1:7" ht="15">
      <c r="A239" s="87" t="s">
        <v>3206</v>
      </c>
      <c r="B239" s="87">
        <v>3</v>
      </c>
      <c r="C239" s="122">
        <v>0.0013279050092074177</v>
      </c>
      <c r="D239" s="87" t="s">
        <v>3495</v>
      </c>
      <c r="E239" s="87" t="b">
        <v>0</v>
      </c>
      <c r="F239" s="87" t="b">
        <v>0</v>
      </c>
      <c r="G239" s="87" t="b">
        <v>0</v>
      </c>
    </row>
    <row r="240" spans="1:7" ht="15">
      <c r="A240" s="87" t="s">
        <v>3207</v>
      </c>
      <c r="B240" s="87">
        <v>3</v>
      </c>
      <c r="C240" s="122">
        <v>0.0013279050092074177</v>
      </c>
      <c r="D240" s="87" t="s">
        <v>3495</v>
      </c>
      <c r="E240" s="87" t="b">
        <v>0</v>
      </c>
      <c r="F240" s="87" t="b">
        <v>0</v>
      </c>
      <c r="G240" s="87" t="b">
        <v>0</v>
      </c>
    </row>
    <row r="241" spans="1:7" ht="15">
      <c r="A241" s="87" t="s">
        <v>3208</v>
      </c>
      <c r="B241" s="87">
        <v>3</v>
      </c>
      <c r="C241" s="122">
        <v>0.0013279050092074177</v>
      </c>
      <c r="D241" s="87" t="s">
        <v>3495</v>
      </c>
      <c r="E241" s="87" t="b">
        <v>0</v>
      </c>
      <c r="F241" s="87" t="b">
        <v>0</v>
      </c>
      <c r="G241" s="87" t="b">
        <v>0</v>
      </c>
    </row>
    <row r="242" spans="1:7" ht="15">
      <c r="A242" s="87" t="s">
        <v>3209</v>
      </c>
      <c r="B242" s="87">
        <v>3</v>
      </c>
      <c r="C242" s="122">
        <v>0.0013279050092074177</v>
      </c>
      <c r="D242" s="87" t="s">
        <v>3495</v>
      </c>
      <c r="E242" s="87" t="b">
        <v>0</v>
      </c>
      <c r="F242" s="87" t="b">
        <v>0</v>
      </c>
      <c r="G242" s="87" t="b">
        <v>0</v>
      </c>
    </row>
    <row r="243" spans="1:7" ht="15">
      <c r="A243" s="87" t="s">
        <v>3210</v>
      </c>
      <c r="B243" s="87">
        <v>3</v>
      </c>
      <c r="C243" s="122">
        <v>0.0013279050092074177</v>
      </c>
      <c r="D243" s="87" t="s">
        <v>3495</v>
      </c>
      <c r="E243" s="87" t="b">
        <v>0</v>
      </c>
      <c r="F243" s="87" t="b">
        <v>0</v>
      </c>
      <c r="G243" s="87" t="b">
        <v>0</v>
      </c>
    </row>
    <row r="244" spans="1:7" ht="15">
      <c r="A244" s="87" t="s">
        <v>3211</v>
      </c>
      <c r="B244" s="87">
        <v>3</v>
      </c>
      <c r="C244" s="122">
        <v>0.0013279050092074177</v>
      </c>
      <c r="D244" s="87" t="s">
        <v>3495</v>
      </c>
      <c r="E244" s="87" t="b">
        <v>1</v>
      </c>
      <c r="F244" s="87" t="b">
        <v>0</v>
      </c>
      <c r="G244" s="87" t="b">
        <v>0</v>
      </c>
    </row>
    <row r="245" spans="1:7" ht="15">
      <c r="A245" s="87" t="s">
        <v>3212</v>
      </c>
      <c r="B245" s="87">
        <v>3</v>
      </c>
      <c r="C245" s="122">
        <v>0.0013279050092074177</v>
      </c>
      <c r="D245" s="87" t="s">
        <v>3495</v>
      </c>
      <c r="E245" s="87" t="b">
        <v>0</v>
      </c>
      <c r="F245" s="87" t="b">
        <v>0</v>
      </c>
      <c r="G245" s="87" t="b">
        <v>0</v>
      </c>
    </row>
    <row r="246" spans="1:7" ht="15">
      <c r="A246" s="87" t="s">
        <v>3213</v>
      </c>
      <c r="B246" s="87">
        <v>3</v>
      </c>
      <c r="C246" s="122">
        <v>0.0013279050092074177</v>
      </c>
      <c r="D246" s="87" t="s">
        <v>3495</v>
      </c>
      <c r="E246" s="87" t="b">
        <v>0</v>
      </c>
      <c r="F246" s="87" t="b">
        <v>0</v>
      </c>
      <c r="G246" s="87" t="b">
        <v>0</v>
      </c>
    </row>
    <row r="247" spans="1:7" ht="15">
      <c r="A247" s="87" t="s">
        <v>3214</v>
      </c>
      <c r="B247" s="87">
        <v>3</v>
      </c>
      <c r="C247" s="122">
        <v>0.0013279050092074177</v>
      </c>
      <c r="D247" s="87" t="s">
        <v>3495</v>
      </c>
      <c r="E247" s="87" t="b">
        <v>0</v>
      </c>
      <c r="F247" s="87" t="b">
        <v>0</v>
      </c>
      <c r="G247" s="87" t="b">
        <v>0</v>
      </c>
    </row>
    <row r="248" spans="1:7" ht="15">
      <c r="A248" s="87" t="s">
        <v>3215</v>
      </c>
      <c r="B248" s="87">
        <v>3</v>
      </c>
      <c r="C248" s="122">
        <v>0.0013279050092074177</v>
      </c>
      <c r="D248" s="87" t="s">
        <v>3495</v>
      </c>
      <c r="E248" s="87" t="b">
        <v>0</v>
      </c>
      <c r="F248" s="87" t="b">
        <v>0</v>
      </c>
      <c r="G248" s="87" t="b">
        <v>0</v>
      </c>
    </row>
    <row r="249" spans="1:7" ht="15">
      <c r="A249" s="87" t="s">
        <v>3216</v>
      </c>
      <c r="B249" s="87">
        <v>3</v>
      </c>
      <c r="C249" s="122">
        <v>0.0013279050092074177</v>
      </c>
      <c r="D249" s="87" t="s">
        <v>3495</v>
      </c>
      <c r="E249" s="87" t="b">
        <v>0</v>
      </c>
      <c r="F249" s="87" t="b">
        <v>0</v>
      </c>
      <c r="G249" s="87" t="b">
        <v>0</v>
      </c>
    </row>
    <row r="250" spans="1:7" ht="15">
      <c r="A250" s="87" t="s">
        <v>3217</v>
      </c>
      <c r="B250" s="87">
        <v>3</v>
      </c>
      <c r="C250" s="122">
        <v>0.0013279050092074177</v>
      </c>
      <c r="D250" s="87" t="s">
        <v>3495</v>
      </c>
      <c r="E250" s="87" t="b">
        <v>0</v>
      </c>
      <c r="F250" s="87" t="b">
        <v>0</v>
      </c>
      <c r="G250" s="87" t="b">
        <v>0</v>
      </c>
    </row>
    <row r="251" spans="1:7" ht="15">
      <c r="A251" s="87" t="s">
        <v>3218</v>
      </c>
      <c r="B251" s="87">
        <v>3</v>
      </c>
      <c r="C251" s="122">
        <v>0.0013279050092074177</v>
      </c>
      <c r="D251" s="87" t="s">
        <v>3495</v>
      </c>
      <c r="E251" s="87" t="b">
        <v>0</v>
      </c>
      <c r="F251" s="87" t="b">
        <v>0</v>
      </c>
      <c r="G251" s="87" t="b">
        <v>0</v>
      </c>
    </row>
    <row r="252" spans="1:7" ht="15">
      <c r="A252" s="87" t="s">
        <v>3219</v>
      </c>
      <c r="B252" s="87">
        <v>3</v>
      </c>
      <c r="C252" s="122">
        <v>0.0013279050092074177</v>
      </c>
      <c r="D252" s="87" t="s">
        <v>3495</v>
      </c>
      <c r="E252" s="87" t="b">
        <v>0</v>
      </c>
      <c r="F252" s="87" t="b">
        <v>0</v>
      </c>
      <c r="G252" s="87" t="b">
        <v>0</v>
      </c>
    </row>
    <row r="253" spans="1:7" ht="15">
      <c r="A253" s="87" t="s">
        <v>3220</v>
      </c>
      <c r="B253" s="87">
        <v>3</v>
      </c>
      <c r="C253" s="122">
        <v>0.0013279050092074177</v>
      </c>
      <c r="D253" s="87" t="s">
        <v>3495</v>
      </c>
      <c r="E253" s="87" t="b">
        <v>0</v>
      </c>
      <c r="F253" s="87" t="b">
        <v>0</v>
      </c>
      <c r="G253" s="87" t="b">
        <v>0</v>
      </c>
    </row>
    <row r="254" spans="1:7" ht="15">
      <c r="A254" s="87" t="s">
        <v>3221</v>
      </c>
      <c r="B254" s="87">
        <v>3</v>
      </c>
      <c r="C254" s="122">
        <v>0.0013279050092074177</v>
      </c>
      <c r="D254" s="87" t="s">
        <v>3495</v>
      </c>
      <c r="E254" s="87" t="b">
        <v>0</v>
      </c>
      <c r="F254" s="87" t="b">
        <v>0</v>
      </c>
      <c r="G254" s="87" t="b">
        <v>0</v>
      </c>
    </row>
    <row r="255" spans="1:7" ht="15">
      <c r="A255" s="87" t="s">
        <v>3222</v>
      </c>
      <c r="B255" s="87">
        <v>3</v>
      </c>
      <c r="C255" s="122">
        <v>0.0013279050092074177</v>
      </c>
      <c r="D255" s="87" t="s">
        <v>3495</v>
      </c>
      <c r="E255" s="87" t="b">
        <v>0</v>
      </c>
      <c r="F255" s="87" t="b">
        <v>0</v>
      </c>
      <c r="G255" s="87" t="b">
        <v>0</v>
      </c>
    </row>
    <row r="256" spans="1:7" ht="15">
      <c r="A256" s="87" t="s">
        <v>3223</v>
      </c>
      <c r="B256" s="87">
        <v>3</v>
      </c>
      <c r="C256" s="122">
        <v>0.0013279050092074177</v>
      </c>
      <c r="D256" s="87" t="s">
        <v>3495</v>
      </c>
      <c r="E256" s="87" t="b">
        <v>0</v>
      </c>
      <c r="F256" s="87" t="b">
        <v>0</v>
      </c>
      <c r="G256" s="87" t="b">
        <v>0</v>
      </c>
    </row>
    <row r="257" spans="1:7" ht="15">
      <c r="A257" s="87" t="s">
        <v>428</v>
      </c>
      <c r="B257" s="87">
        <v>3</v>
      </c>
      <c r="C257" s="122">
        <v>0.0013279050092074177</v>
      </c>
      <c r="D257" s="87" t="s">
        <v>3495</v>
      </c>
      <c r="E257" s="87" t="b">
        <v>0</v>
      </c>
      <c r="F257" s="87" t="b">
        <v>0</v>
      </c>
      <c r="G257" s="87" t="b">
        <v>0</v>
      </c>
    </row>
    <row r="258" spans="1:7" ht="15">
      <c r="A258" s="87" t="s">
        <v>3224</v>
      </c>
      <c r="B258" s="87">
        <v>3</v>
      </c>
      <c r="C258" s="122">
        <v>0.0013279050092074177</v>
      </c>
      <c r="D258" s="87" t="s">
        <v>3495</v>
      </c>
      <c r="E258" s="87" t="b">
        <v>0</v>
      </c>
      <c r="F258" s="87" t="b">
        <v>1</v>
      </c>
      <c r="G258" s="87" t="b">
        <v>0</v>
      </c>
    </row>
    <row r="259" spans="1:7" ht="15">
      <c r="A259" s="87" t="s">
        <v>3225</v>
      </c>
      <c r="B259" s="87">
        <v>3</v>
      </c>
      <c r="C259" s="122">
        <v>0.0013279050092074177</v>
      </c>
      <c r="D259" s="87" t="s">
        <v>3495</v>
      </c>
      <c r="E259" s="87" t="b">
        <v>0</v>
      </c>
      <c r="F259" s="87" t="b">
        <v>0</v>
      </c>
      <c r="G259" s="87" t="b">
        <v>0</v>
      </c>
    </row>
    <row r="260" spans="1:7" ht="15">
      <c r="A260" s="87" t="s">
        <v>3226</v>
      </c>
      <c r="B260" s="87">
        <v>3</v>
      </c>
      <c r="C260" s="122">
        <v>0.0013279050092074177</v>
      </c>
      <c r="D260" s="87" t="s">
        <v>3495</v>
      </c>
      <c r="E260" s="87" t="b">
        <v>0</v>
      </c>
      <c r="F260" s="87" t="b">
        <v>0</v>
      </c>
      <c r="G260" s="87" t="b">
        <v>0</v>
      </c>
    </row>
    <row r="261" spans="1:7" ht="15">
      <c r="A261" s="87" t="s">
        <v>3227</v>
      </c>
      <c r="B261" s="87">
        <v>3</v>
      </c>
      <c r="C261" s="122">
        <v>0.0013279050092074177</v>
      </c>
      <c r="D261" s="87" t="s">
        <v>3495</v>
      </c>
      <c r="E261" s="87" t="b">
        <v>1</v>
      </c>
      <c r="F261" s="87" t="b">
        <v>0</v>
      </c>
      <c r="G261" s="87" t="b">
        <v>0</v>
      </c>
    </row>
    <row r="262" spans="1:7" ht="15">
      <c r="A262" s="87" t="s">
        <v>3228</v>
      </c>
      <c r="B262" s="87">
        <v>3</v>
      </c>
      <c r="C262" s="122">
        <v>0.0013279050092074177</v>
      </c>
      <c r="D262" s="87" t="s">
        <v>3495</v>
      </c>
      <c r="E262" s="87" t="b">
        <v>0</v>
      </c>
      <c r="F262" s="87" t="b">
        <v>0</v>
      </c>
      <c r="G262" s="87" t="b">
        <v>0</v>
      </c>
    </row>
    <row r="263" spans="1:7" ht="15">
      <c r="A263" s="87" t="s">
        <v>3229</v>
      </c>
      <c r="B263" s="87">
        <v>3</v>
      </c>
      <c r="C263" s="122">
        <v>0.0013279050092074177</v>
      </c>
      <c r="D263" s="87" t="s">
        <v>3495</v>
      </c>
      <c r="E263" s="87" t="b">
        <v>0</v>
      </c>
      <c r="F263" s="87" t="b">
        <v>0</v>
      </c>
      <c r="G263" s="87" t="b">
        <v>0</v>
      </c>
    </row>
    <row r="264" spans="1:7" ht="15">
      <c r="A264" s="87" t="s">
        <v>3230</v>
      </c>
      <c r="B264" s="87">
        <v>3</v>
      </c>
      <c r="C264" s="122">
        <v>0.0013279050092074177</v>
      </c>
      <c r="D264" s="87" t="s">
        <v>3495</v>
      </c>
      <c r="E264" s="87" t="b">
        <v>0</v>
      </c>
      <c r="F264" s="87" t="b">
        <v>0</v>
      </c>
      <c r="G264" s="87" t="b">
        <v>0</v>
      </c>
    </row>
    <row r="265" spans="1:7" ht="15">
      <c r="A265" s="87" t="s">
        <v>3231</v>
      </c>
      <c r="B265" s="87">
        <v>3</v>
      </c>
      <c r="C265" s="122">
        <v>0.0013279050092074177</v>
      </c>
      <c r="D265" s="87" t="s">
        <v>3495</v>
      </c>
      <c r="E265" s="87" t="b">
        <v>0</v>
      </c>
      <c r="F265" s="87" t="b">
        <v>0</v>
      </c>
      <c r="G265" s="87" t="b">
        <v>0</v>
      </c>
    </row>
    <row r="266" spans="1:7" ht="15">
      <c r="A266" s="87" t="s">
        <v>3232</v>
      </c>
      <c r="B266" s="87">
        <v>3</v>
      </c>
      <c r="C266" s="122">
        <v>0.0013279050092074177</v>
      </c>
      <c r="D266" s="87" t="s">
        <v>3495</v>
      </c>
      <c r="E266" s="87" t="b">
        <v>0</v>
      </c>
      <c r="F266" s="87" t="b">
        <v>0</v>
      </c>
      <c r="G266" s="87" t="b">
        <v>0</v>
      </c>
    </row>
    <row r="267" spans="1:7" ht="15">
      <c r="A267" s="87" t="s">
        <v>3233</v>
      </c>
      <c r="B267" s="87">
        <v>3</v>
      </c>
      <c r="C267" s="122">
        <v>0.0013279050092074177</v>
      </c>
      <c r="D267" s="87" t="s">
        <v>3495</v>
      </c>
      <c r="E267" s="87" t="b">
        <v>0</v>
      </c>
      <c r="F267" s="87" t="b">
        <v>0</v>
      </c>
      <c r="G267" s="87" t="b">
        <v>0</v>
      </c>
    </row>
    <row r="268" spans="1:7" ht="15">
      <c r="A268" s="87" t="s">
        <v>3234</v>
      </c>
      <c r="B268" s="87">
        <v>3</v>
      </c>
      <c r="C268" s="122">
        <v>0.0013279050092074177</v>
      </c>
      <c r="D268" s="87" t="s">
        <v>3495</v>
      </c>
      <c r="E268" s="87" t="b">
        <v>0</v>
      </c>
      <c r="F268" s="87" t="b">
        <v>0</v>
      </c>
      <c r="G268" s="87" t="b">
        <v>0</v>
      </c>
    </row>
    <row r="269" spans="1:7" ht="15">
      <c r="A269" s="87" t="s">
        <v>3235</v>
      </c>
      <c r="B269" s="87">
        <v>3</v>
      </c>
      <c r="C269" s="122">
        <v>0.0013279050092074177</v>
      </c>
      <c r="D269" s="87" t="s">
        <v>3495</v>
      </c>
      <c r="E269" s="87" t="b">
        <v>0</v>
      </c>
      <c r="F269" s="87" t="b">
        <v>0</v>
      </c>
      <c r="G269" s="87" t="b">
        <v>0</v>
      </c>
    </row>
    <row r="270" spans="1:7" ht="15">
      <c r="A270" s="87" t="s">
        <v>3236</v>
      </c>
      <c r="B270" s="87">
        <v>3</v>
      </c>
      <c r="C270" s="122">
        <v>0.0014555073708419693</v>
      </c>
      <c r="D270" s="87" t="s">
        <v>3495</v>
      </c>
      <c r="E270" s="87" t="b">
        <v>0</v>
      </c>
      <c r="F270" s="87" t="b">
        <v>0</v>
      </c>
      <c r="G270" s="87" t="b">
        <v>0</v>
      </c>
    </row>
    <row r="271" spans="1:7" ht="15">
      <c r="A271" s="87" t="s">
        <v>3237</v>
      </c>
      <c r="B271" s="87">
        <v>3</v>
      </c>
      <c r="C271" s="122">
        <v>0.0013279050092074177</v>
      </c>
      <c r="D271" s="87" t="s">
        <v>3495</v>
      </c>
      <c r="E271" s="87" t="b">
        <v>0</v>
      </c>
      <c r="F271" s="87" t="b">
        <v>0</v>
      </c>
      <c r="G271" s="87" t="b">
        <v>0</v>
      </c>
    </row>
    <row r="272" spans="1:7" ht="15">
      <c r="A272" s="87" t="s">
        <v>3238</v>
      </c>
      <c r="B272" s="87">
        <v>3</v>
      </c>
      <c r="C272" s="122">
        <v>0.0013279050092074177</v>
      </c>
      <c r="D272" s="87" t="s">
        <v>3495</v>
      </c>
      <c r="E272" s="87" t="b">
        <v>0</v>
      </c>
      <c r="F272" s="87" t="b">
        <v>0</v>
      </c>
      <c r="G272" s="87" t="b">
        <v>0</v>
      </c>
    </row>
    <row r="273" spans="1:7" ht="15">
      <c r="A273" s="87" t="s">
        <v>3239</v>
      </c>
      <c r="B273" s="87">
        <v>3</v>
      </c>
      <c r="C273" s="122">
        <v>0.0013279050092074177</v>
      </c>
      <c r="D273" s="87" t="s">
        <v>3495</v>
      </c>
      <c r="E273" s="87" t="b">
        <v>0</v>
      </c>
      <c r="F273" s="87" t="b">
        <v>0</v>
      </c>
      <c r="G273" s="87" t="b">
        <v>0</v>
      </c>
    </row>
    <row r="274" spans="1:7" ht="15">
      <c r="A274" s="87" t="s">
        <v>3240</v>
      </c>
      <c r="B274" s="87">
        <v>3</v>
      </c>
      <c r="C274" s="122">
        <v>0.0014555073708419693</v>
      </c>
      <c r="D274" s="87" t="s">
        <v>3495</v>
      </c>
      <c r="E274" s="87" t="b">
        <v>0</v>
      </c>
      <c r="F274" s="87" t="b">
        <v>0</v>
      </c>
      <c r="G274" s="87" t="b">
        <v>0</v>
      </c>
    </row>
    <row r="275" spans="1:7" ht="15">
      <c r="A275" s="87" t="s">
        <v>3241</v>
      </c>
      <c r="B275" s="87">
        <v>3</v>
      </c>
      <c r="C275" s="122">
        <v>0.0014555073708419693</v>
      </c>
      <c r="D275" s="87" t="s">
        <v>3495</v>
      </c>
      <c r="E275" s="87" t="b">
        <v>0</v>
      </c>
      <c r="F275" s="87" t="b">
        <v>0</v>
      </c>
      <c r="G275" s="87" t="b">
        <v>0</v>
      </c>
    </row>
    <row r="276" spans="1:7" ht="15">
      <c r="A276" s="87" t="s">
        <v>3242</v>
      </c>
      <c r="B276" s="87">
        <v>3</v>
      </c>
      <c r="C276" s="122">
        <v>0.0013279050092074177</v>
      </c>
      <c r="D276" s="87" t="s">
        <v>3495</v>
      </c>
      <c r="E276" s="87" t="b">
        <v>1</v>
      </c>
      <c r="F276" s="87" t="b">
        <v>0</v>
      </c>
      <c r="G276" s="87" t="b">
        <v>0</v>
      </c>
    </row>
    <row r="277" spans="1:7" ht="15">
      <c r="A277" s="87" t="s">
        <v>3243</v>
      </c>
      <c r="B277" s="87">
        <v>3</v>
      </c>
      <c r="C277" s="122">
        <v>0.0013279050092074177</v>
      </c>
      <c r="D277" s="87" t="s">
        <v>3495</v>
      </c>
      <c r="E277" s="87" t="b">
        <v>0</v>
      </c>
      <c r="F277" s="87" t="b">
        <v>0</v>
      </c>
      <c r="G277" s="87" t="b">
        <v>0</v>
      </c>
    </row>
    <row r="278" spans="1:7" ht="15">
      <c r="A278" s="87" t="s">
        <v>3244</v>
      </c>
      <c r="B278" s="87">
        <v>3</v>
      </c>
      <c r="C278" s="122">
        <v>0.0014555073708419693</v>
      </c>
      <c r="D278" s="87" t="s">
        <v>3495</v>
      </c>
      <c r="E278" s="87" t="b">
        <v>0</v>
      </c>
      <c r="F278" s="87" t="b">
        <v>0</v>
      </c>
      <c r="G278" s="87" t="b">
        <v>0</v>
      </c>
    </row>
    <row r="279" spans="1:7" ht="15">
      <c r="A279" s="87" t="s">
        <v>3245</v>
      </c>
      <c r="B279" s="87">
        <v>3</v>
      </c>
      <c r="C279" s="122">
        <v>0.0013279050092074177</v>
      </c>
      <c r="D279" s="87" t="s">
        <v>3495</v>
      </c>
      <c r="E279" s="87" t="b">
        <v>0</v>
      </c>
      <c r="F279" s="87" t="b">
        <v>0</v>
      </c>
      <c r="G279" s="87" t="b">
        <v>0</v>
      </c>
    </row>
    <row r="280" spans="1:7" ht="15">
      <c r="A280" s="87" t="s">
        <v>3246</v>
      </c>
      <c r="B280" s="87">
        <v>3</v>
      </c>
      <c r="C280" s="122">
        <v>0.0013279050092074177</v>
      </c>
      <c r="D280" s="87" t="s">
        <v>3495</v>
      </c>
      <c r="E280" s="87" t="b">
        <v>0</v>
      </c>
      <c r="F280" s="87" t="b">
        <v>0</v>
      </c>
      <c r="G280" s="87" t="b">
        <v>0</v>
      </c>
    </row>
    <row r="281" spans="1:7" ht="15">
      <c r="A281" s="87" t="s">
        <v>3247</v>
      </c>
      <c r="B281" s="87">
        <v>3</v>
      </c>
      <c r="C281" s="122">
        <v>0.0013279050092074177</v>
      </c>
      <c r="D281" s="87" t="s">
        <v>3495</v>
      </c>
      <c r="E281" s="87" t="b">
        <v>0</v>
      </c>
      <c r="F281" s="87" t="b">
        <v>0</v>
      </c>
      <c r="G281" s="87" t="b">
        <v>0</v>
      </c>
    </row>
    <row r="282" spans="1:7" ht="15">
      <c r="A282" s="87" t="s">
        <v>3248</v>
      </c>
      <c r="B282" s="87">
        <v>3</v>
      </c>
      <c r="C282" s="122">
        <v>0.0013279050092074177</v>
      </c>
      <c r="D282" s="87" t="s">
        <v>3495</v>
      </c>
      <c r="E282" s="87" t="b">
        <v>0</v>
      </c>
      <c r="F282" s="87" t="b">
        <v>0</v>
      </c>
      <c r="G282" s="87" t="b">
        <v>0</v>
      </c>
    </row>
    <row r="283" spans="1:7" ht="15">
      <c r="A283" s="87" t="s">
        <v>3249</v>
      </c>
      <c r="B283" s="87">
        <v>3</v>
      </c>
      <c r="C283" s="122">
        <v>0.0013279050092074177</v>
      </c>
      <c r="D283" s="87" t="s">
        <v>3495</v>
      </c>
      <c r="E283" s="87" t="b">
        <v>0</v>
      </c>
      <c r="F283" s="87" t="b">
        <v>0</v>
      </c>
      <c r="G283" s="87" t="b">
        <v>0</v>
      </c>
    </row>
    <row r="284" spans="1:7" ht="15">
      <c r="A284" s="87" t="s">
        <v>3250</v>
      </c>
      <c r="B284" s="87">
        <v>3</v>
      </c>
      <c r="C284" s="122">
        <v>0.0013279050092074177</v>
      </c>
      <c r="D284" s="87" t="s">
        <v>3495</v>
      </c>
      <c r="E284" s="87" t="b">
        <v>0</v>
      </c>
      <c r="F284" s="87" t="b">
        <v>0</v>
      </c>
      <c r="G284" s="87" t="b">
        <v>0</v>
      </c>
    </row>
    <row r="285" spans="1:7" ht="15">
      <c r="A285" s="87" t="s">
        <v>3251</v>
      </c>
      <c r="B285" s="87">
        <v>3</v>
      </c>
      <c r="C285" s="122">
        <v>0.0013279050092074177</v>
      </c>
      <c r="D285" s="87" t="s">
        <v>3495</v>
      </c>
      <c r="E285" s="87" t="b">
        <v>0</v>
      </c>
      <c r="F285" s="87" t="b">
        <v>0</v>
      </c>
      <c r="G285" s="87" t="b">
        <v>0</v>
      </c>
    </row>
    <row r="286" spans="1:7" ht="15">
      <c r="A286" s="87" t="s">
        <v>3252</v>
      </c>
      <c r="B286" s="87">
        <v>3</v>
      </c>
      <c r="C286" s="122">
        <v>0.0013279050092074177</v>
      </c>
      <c r="D286" s="87" t="s">
        <v>3495</v>
      </c>
      <c r="E286" s="87" t="b">
        <v>0</v>
      </c>
      <c r="F286" s="87" t="b">
        <v>0</v>
      </c>
      <c r="G286" s="87" t="b">
        <v>0</v>
      </c>
    </row>
    <row r="287" spans="1:7" ht="15">
      <c r="A287" s="87" t="s">
        <v>1574</v>
      </c>
      <c r="B287" s="87">
        <v>3</v>
      </c>
      <c r="C287" s="122">
        <v>0.0013279050092074177</v>
      </c>
      <c r="D287" s="87" t="s">
        <v>3495</v>
      </c>
      <c r="E287" s="87" t="b">
        <v>0</v>
      </c>
      <c r="F287" s="87" t="b">
        <v>0</v>
      </c>
      <c r="G287" s="87" t="b">
        <v>0</v>
      </c>
    </row>
    <row r="288" spans="1:7" ht="15">
      <c r="A288" s="87" t="s">
        <v>3253</v>
      </c>
      <c r="B288" s="87">
        <v>3</v>
      </c>
      <c r="C288" s="122">
        <v>0.0013279050092074177</v>
      </c>
      <c r="D288" s="87" t="s">
        <v>3495</v>
      </c>
      <c r="E288" s="87" t="b">
        <v>0</v>
      </c>
      <c r="F288" s="87" t="b">
        <v>0</v>
      </c>
      <c r="G288" s="87" t="b">
        <v>0</v>
      </c>
    </row>
    <row r="289" spans="1:7" ht="15">
      <c r="A289" s="87" t="s">
        <v>3254</v>
      </c>
      <c r="B289" s="87">
        <v>3</v>
      </c>
      <c r="C289" s="122">
        <v>0.0013279050092074177</v>
      </c>
      <c r="D289" s="87" t="s">
        <v>3495</v>
      </c>
      <c r="E289" s="87" t="b">
        <v>0</v>
      </c>
      <c r="F289" s="87" t="b">
        <v>0</v>
      </c>
      <c r="G289" s="87" t="b">
        <v>0</v>
      </c>
    </row>
    <row r="290" spans="1:7" ht="15">
      <c r="A290" s="87" t="s">
        <v>3255</v>
      </c>
      <c r="B290" s="87">
        <v>3</v>
      </c>
      <c r="C290" s="122">
        <v>0.0013279050092074177</v>
      </c>
      <c r="D290" s="87" t="s">
        <v>3495</v>
      </c>
      <c r="E290" s="87" t="b">
        <v>0</v>
      </c>
      <c r="F290" s="87" t="b">
        <v>0</v>
      </c>
      <c r="G290" s="87" t="b">
        <v>0</v>
      </c>
    </row>
    <row r="291" spans="1:7" ht="15">
      <c r="A291" s="87" t="s">
        <v>3256</v>
      </c>
      <c r="B291" s="87">
        <v>3</v>
      </c>
      <c r="C291" s="122">
        <v>0.0013279050092074177</v>
      </c>
      <c r="D291" s="87" t="s">
        <v>3495</v>
      </c>
      <c r="E291" s="87" t="b">
        <v>0</v>
      </c>
      <c r="F291" s="87" t="b">
        <v>0</v>
      </c>
      <c r="G291" s="87" t="b">
        <v>0</v>
      </c>
    </row>
    <row r="292" spans="1:7" ht="15">
      <c r="A292" s="87" t="s">
        <v>3257</v>
      </c>
      <c r="B292" s="87">
        <v>3</v>
      </c>
      <c r="C292" s="122">
        <v>0.0013279050092074177</v>
      </c>
      <c r="D292" s="87" t="s">
        <v>3495</v>
      </c>
      <c r="E292" s="87" t="b">
        <v>0</v>
      </c>
      <c r="F292" s="87" t="b">
        <v>0</v>
      </c>
      <c r="G292" s="87" t="b">
        <v>0</v>
      </c>
    </row>
    <row r="293" spans="1:7" ht="15">
      <c r="A293" s="87" t="s">
        <v>3258</v>
      </c>
      <c r="B293" s="87">
        <v>3</v>
      </c>
      <c r="C293" s="122">
        <v>0.0013279050092074177</v>
      </c>
      <c r="D293" s="87" t="s">
        <v>3495</v>
      </c>
      <c r="E293" s="87" t="b">
        <v>0</v>
      </c>
      <c r="F293" s="87" t="b">
        <v>0</v>
      </c>
      <c r="G293" s="87" t="b">
        <v>0</v>
      </c>
    </row>
    <row r="294" spans="1:7" ht="15">
      <c r="A294" s="87" t="s">
        <v>3259</v>
      </c>
      <c r="B294" s="87">
        <v>3</v>
      </c>
      <c r="C294" s="122">
        <v>0.0013279050092074177</v>
      </c>
      <c r="D294" s="87" t="s">
        <v>3495</v>
      </c>
      <c r="E294" s="87" t="b">
        <v>0</v>
      </c>
      <c r="F294" s="87" t="b">
        <v>0</v>
      </c>
      <c r="G294" s="87" t="b">
        <v>0</v>
      </c>
    </row>
    <row r="295" spans="1:7" ht="15">
      <c r="A295" s="87" t="s">
        <v>3260</v>
      </c>
      <c r="B295" s="87">
        <v>3</v>
      </c>
      <c r="C295" s="122">
        <v>0.0013279050092074177</v>
      </c>
      <c r="D295" s="87" t="s">
        <v>3495</v>
      </c>
      <c r="E295" s="87" t="b">
        <v>0</v>
      </c>
      <c r="F295" s="87" t="b">
        <v>0</v>
      </c>
      <c r="G295" s="87" t="b">
        <v>0</v>
      </c>
    </row>
    <row r="296" spans="1:7" ht="15">
      <c r="A296" s="87" t="s">
        <v>3261</v>
      </c>
      <c r="B296" s="87">
        <v>3</v>
      </c>
      <c r="C296" s="122">
        <v>0.0013279050092074177</v>
      </c>
      <c r="D296" s="87" t="s">
        <v>3495</v>
      </c>
      <c r="E296" s="87" t="b">
        <v>0</v>
      </c>
      <c r="F296" s="87" t="b">
        <v>0</v>
      </c>
      <c r="G296" s="87" t="b">
        <v>0</v>
      </c>
    </row>
    <row r="297" spans="1:7" ht="15">
      <c r="A297" s="87" t="s">
        <v>3262</v>
      </c>
      <c r="B297" s="87">
        <v>3</v>
      </c>
      <c r="C297" s="122">
        <v>0.0013279050092074177</v>
      </c>
      <c r="D297" s="87" t="s">
        <v>3495</v>
      </c>
      <c r="E297" s="87" t="b">
        <v>0</v>
      </c>
      <c r="F297" s="87" t="b">
        <v>0</v>
      </c>
      <c r="G297" s="87" t="b">
        <v>0</v>
      </c>
    </row>
    <row r="298" spans="1:7" ht="15">
      <c r="A298" s="87" t="s">
        <v>3263</v>
      </c>
      <c r="B298" s="87">
        <v>3</v>
      </c>
      <c r="C298" s="122">
        <v>0.0013279050092074177</v>
      </c>
      <c r="D298" s="87" t="s">
        <v>3495</v>
      </c>
      <c r="E298" s="87" t="b">
        <v>0</v>
      </c>
      <c r="F298" s="87" t="b">
        <v>0</v>
      </c>
      <c r="G298" s="87" t="b">
        <v>0</v>
      </c>
    </row>
    <row r="299" spans="1:7" ht="15">
      <c r="A299" s="87" t="s">
        <v>3264</v>
      </c>
      <c r="B299" s="87">
        <v>3</v>
      </c>
      <c r="C299" s="122">
        <v>0.0013279050092074177</v>
      </c>
      <c r="D299" s="87" t="s">
        <v>3495</v>
      </c>
      <c r="E299" s="87" t="b">
        <v>0</v>
      </c>
      <c r="F299" s="87" t="b">
        <v>0</v>
      </c>
      <c r="G299" s="87" t="b">
        <v>0</v>
      </c>
    </row>
    <row r="300" spans="1:7" ht="15">
      <c r="A300" s="87" t="s">
        <v>3265</v>
      </c>
      <c r="B300" s="87">
        <v>3</v>
      </c>
      <c r="C300" s="122">
        <v>0.0013279050092074177</v>
      </c>
      <c r="D300" s="87" t="s">
        <v>3495</v>
      </c>
      <c r="E300" s="87" t="b">
        <v>0</v>
      </c>
      <c r="F300" s="87" t="b">
        <v>0</v>
      </c>
      <c r="G300" s="87" t="b">
        <v>0</v>
      </c>
    </row>
    <row r="301" spans="1:7" ht="15">
      <c r="A301" s="87" t="s">
        <v>420</v>
      </c>
      <c r="B301" s="87">
        <v>3</v>
      </c>
      <c r="C301" s="122">
        <v>0.0013279050092074177</v>
      </c>
      <c r="D301" s="87" t="s">
        <v>3495</v>
      </c>
      <c r="E301" s="87" t="b">
        <v>0</v>
      </c>
      <c r="F301" s="87" t="b">
        <v>0</v>
      </c>
      <c r="G301" s="87" t="b">
        <v>0</v>
      </c>
    </row>
    <row r="302" spans="1:7" ht="15">
      <c r="A302" s="87" t="s">
        <v>3266</v>
      </c>
      <c r="B302" s="87">
        <v>3</v>
      </c>
      <c r="C302" s="122">
        <v>0.0013279050092074177</v>
      </c>
      <c r="D302" s="87" t="s">
        <v>3495</v>
      </c>
      <c r="E302" s="87" t="b">
        <v>0</v>
      </c>
      <c r="F302" s="87" t="b">
        <v>0</v>
      </c>
      <c r="G302" s="87" t="b">
        <v>0</v>
      </c>
    </row>
    <row r="303" spans="1:7" ht="15">
      <c r="A303" s="87" t="s">
        <v>3267</v>
      </c>
      <c r="B303" s="87">
        <v>3</v>
      </c>
      <c r="C303" s="122">
        <v>0.0013279050092074177</v>
      </c>
      <c r="D303" s="87" t="s">
        <v>3495</v>
      </c>
      <c r="E303" s="87" t="b">
        <v>0</v>
      </c>
      <c r="F303" s="87" t="b">
        <v>0</v>
      </c>
      <c r="G303" s="87" t="b">
        <v>0</v>
      </c>
    </row>
    <row r="304" spans="1:7" ht="15">
      <c r="A304" s="87" t="s">
        <v>3268</v>
      </c>
      <c r="B304" s="87">
        <v>3</v>
      </c>
      <c r="C304" s="122">
        <v>0.0013279050092074177</v>
      </c>
      <c r="D304" s="87" t="s">
        <v>3495</v>
      </c>
      <c r="E304" s="87" t="b">
        <v>0</v>
      </c>
      <c r="F304" s="87" t="b">
        <v>0</v>
      </c>
      <c r="G304" s="87" t="b">
        <v>0</v>
      </c>
    </row>
    <row r="305" spans="1:7" ht="15">
      <c r="A305" s="87" t="s">
        <v>3269</v>
      </c>
      <c r="B305" s="87">
        <v>3</v>
      </c>
      <c r="C305" s="122">
        <v>0.0013279050092074177</v>
      </c>
      <c r="D305" s="87" t="s">
        <v>3495</v>
      </c>
      <c r="E305" s="87" t="b">
        <v>0</v>
      </c>
      <c r="F305" s="87" t="b">
        <v>1</v>
      </c>
      <c r="G305" s="87" t="b">
        <v>0</v>
      </c>
    </row>
    <row r="306" spans="1:7" ht="15">
      <c r="A306" s="87" t="s">
        <v>3270</v>
      </c>
      <c r="B306" s="87">
        <v>3</v>
      </c>
      <c r="C306" s="122">
        <v>0.0013279050092074177</v>
      </c>
      <c r="D306" s="87" t="s">
        <v>3495</v>
      </c>
      <c r="E306" s="87" t="b">
        <v>0</v>
      </c>
      <c r="F306" s="87" t="b">
        <v>0</v>
      </c>
      <c r="G306" s="87" t="b">
        <v>0</v>
      </c>
    </row>
    <row r="307" spans="1:7" ht="15">
      <c r="A307" s="87" t="s">
        <v>3271</v>
      </c>
      <c r="B307" s="87">
        <v>3</v>
      </c>
      <c r="C307" s="122">
        <v>0.0013279050092074177</v>
      </c>
      <c r="D307" s="87" t="s">
        <v>3495</v>
      </c>
      <c r="E307" s="87" t="b">
        <v>0</v>
      </c>
      <c r="F307" s="87" t="b">
        <v>0</v>
      </c>
      <c r="G307" s="87" t="b">
        <v>0</v>
      </c>
    </row>
    <row r="308" spans="1:7" ht="15">
      <c r="A308" s="87" t="s">
        <v>3272</v>
      </c>
      <c r="B308" s="87">
        <v>3</v>
      </c>
      <c r="C308" s="122">
        <v>0.0014555073708419693</v>
      </c>
      <c r="D308" s="87" t="s">
        <v>3495</v>
      </c>
      <c r="E308" s="87" t="b">
        <v>0</v>
      </c>
      <c r="F308" s="87" t="b">
        <v>0</v>
      </c>
      <c r="G308" s="87" t="b">
        <v>0</v>
      </c>
    </row>
    <row r="309" spans="1:7" ht="15">
      <c r="A309" s="87" t="s">
        <v>3273</v>
      </c>
      <c r="B309" s="87">
        <v>3</v>
      </c>
      <c r="C309" s="122">
        <v>0.0013279050092074177</v>
      </c>
      <c r="D309" s="87" t="s">
        <v>3495</v>
      </c>
      <c r="E309" s="87" t="b">
        <v>0</v>
      </c>
      <c r="F309" s="87" t="b">
        <v>0</v>
      </c>
      <c r="G309" s="87" t="b">
        <v>0</v>
      </c>
    </row>
    <row r="310" spans="1:7" ht="15">
      <c r="A310" s="87" t="s">
        <v>3274</v>
      </c>
      <c r="B310" s="87">
        <v>3</v>
      </c>
      <c r="C310" s="122">
        <v>0.0013279050092074177</v>
      </c>
      <c r="D310" s="87" t="s">
        <v>3495</v>
      </c>
      <c r="E310" s="87" t="b">
        <v>0</v>
      </c>
      <c r="F310" s="87" t="b">
        <v>0</v>
      </c>
      <c r="G310" s="87" t="b">
        <v>0</v>
      </c>
    </row>
    <row r="311" spans="1:7" ht="15">
      <c r="A311" s="87" t="s">
        <v>3275</v>
      </c>
      <c r="B311" s="87">
        <v>3</v>
      </c>
      <c r="C311" s="122">
        <v>0.0013279050092074177</v>
      </c>
      <c r="D311" s="87" t="s">
        <v>3495</v>
      </c>
      <c r="E311" s="87" t="b">
        <v>0</v>
      </c>
      <c r="F311" s="87" t="b">
        <v>0</v>
      </c>
      <c r="G311" s="87" t="b">
        <v>0</v>
      </c>
    </row>
    <row r="312" spans="1:7" ht="15">
      <c r="A312" s="87" t="s">
        <v>3276</v>
      </c>
      <c r="B312" s="87">
        <v>3</v>
      </c>
      <c r="C312" s="122">
        <v>0.0013279050092074177</v>
      </c>
      <c r="D312" s="87" t="s">
        <v>3495</v>
      </c>
      <c r="E312" s="87" t="b">
        <v>0</v>
      </c>
      <c r="F312" s="87" t="b">
        <v>0</v>
      </c>
      <c r="G312" s="87" t="b">
        <v>0</v>
      </c>
    </row>
    <row r="313" spans="1:7" ht="15">
      <c r="A313" s="87" t="s">
        <v>3277</v>
      </c>
      <c r="B313" s="87">
        <v>3</v>
      </c>
      <c r="C313" s="122">
        <v>0.0013279050092074177</v>
      </c>
      <c r="D313" s="87" t="s">
        <v>3495</v>
      </c>
      <c r="E313" s="87" t="b">
        <v>0</v>
      </c>
      <c r="F313" s="87" t="b">
        <v>0</v>
      </c>
      <c r="G313" s="87" t="b">
        <v>0</v>
      </c>
    </row>
    <row r="314" spans="1:7" ht="15">
      <c r="A314" s="87" t="s">
        <v>3278</v>
      </c>
      <c r="B314" s="87">
        <v>3</v>
      </c>
      <c r="C314" s="122">
        <v>0.0013279050092074177</v>
      </c>
      <c r="D314" s="87" t="s">
        <v>3495</v>
      </c>
      <c r="E314" s="87" t="b">
        <v>0</v>
      </c>
      <c r="F314" s="87" t="b">
        <v>0</v>
      </c>
      <c r="G314" s="87" t="b">
        <v>0</v>
      </c>
    </row>
    <row r="315" spans="1:7" ht="15">
      <c r="A315" s="87" t="s">
        <v>3279</v>
      </c>
      <c r="B315" s="87">
        <v>3</v>
      </c>
      <c r="C315" s="122">
        <v>0.0013279050092074177</v>
      </c>
      <c r="D315" s="87" t="s">
        <v>3495</v>
      </c>
      <c r="E315" s="87" t="b">
        <v>0</v>
      </c>
      <c r="F315" s="87" t="b">
        <v>0</v>
      </c>
      <c r="G315" s="87" t="b">
        <v>0</v>
      </c>
    </row>
    <row r="316" spans="1:7" ht="15">
      <c r="A316" s="87" t="s">
        <v>3280</v>
      </c>
      <c r="B316" s="87">
        <v>3</v>
      </c>
      <c r="C316" s="122">
        <v>0.0013279050092074177</v>
      </c>
      <c r="D316" s="87" t="s">
        <v>3495</v>
      </c>
      <c r="E316" s="87" t="b">
        <v>0</v>
      </c>
      <c r="F316" s="87" t="b">
        <v>0</v>
      </c>
      <c r="G316" s="87" t="b">
        <v>0</v>
      </c>
    </row>
    <row r="317" spans="1:7" ht="15">
      <c r="A317" s="87" t="s">
        <v>3281</v>
      </c>
      <c r="B317" s="87">
        <v>3</v>
      </c>
      <c r="C317" s="122">
        <v>0.0013279050092074177</v>
      </c>
      <c r="D317" s="87" t="s">
        <v>3495</v>
      </c>
      <c r="E317" s="87" t="b">
        <v>0</v>
      </c>
      <c r="F317" s="87" t="b">
        <v>0</v>
      </c>
      <c r="G317" s="87" t="b">
        <v>0</v>
      </c>
    </row>
    <row r="318" spans="1:7" ht="15">
      <c r="A318" s="87" t="s">
        <v>3282</v>
      </c>
      <c r="B318" s="87">
        <v>3</v>
      </c>
      <c r="C318" s="122">
        <v>0.0013279050092074177</v>
      </c>
      <c r="D318" s="87" t="s">
        <v>3495</v>
      </c>
      <c r="E318" s="87" t="b">
        <v>0</v>
      </c>
      <c r="F318" s="87" t="b">
        <v>0</v>
      </c>
      <c r="G318" s="87" t="b">
        <v>0</v>
      </c>
    </row>
    <row r="319" spans="1:7" ht="15">
      <c r="A319" s="87" t="s">
        <v>3283</v>
      </c>
      <c r="B319" s="87">
        <v>3</v>
      </c>
      <c r="C319" s="122">
        <v>0.0013279050092074177</v>
      </c>
      <c r="D319" s="87" t="s">
        <v>3495</v>
      </c>
      <c r="E319" s="87" t="b">
        <v>0</v>
      </c>
      <c r="F319" s="87" t="b">
        <v>0</v>
      </c>
      <c r="G319" s="87" t="b">
        <v>0</v>
      </c>
    </row>
    <row r="320" spans="1:7" ht="15">
      <c r="A320" s="87" t="s">
        <v>3284</v>
      </c>
      <c r="B320" s="87">
        <v>3</v>
      </c>
      <c r="C320" s="122">
        <v>0.0013279050092074177</v>
      </c>
      <c r="D320" s="87" t="s">
        <v>3495</v>
      </c>
      <c r="E320" s="87" t="b">
        <v>0</v>
      </c>
      <c r="F320" s="87" t="b">
        <v>0</v>
      </c>
      <c r="G320" s="87" t="b">
        <v>0</v>
      </c>
    </row>
    <row r="321" spans="1:7" ht="15">
      <c r="A321" s="87" t="s">
        <v>3285</v>
      </c>
      <c r="B321" s="87">
        <v>3</v>
      </c>
      <c r="C321" s="122">
        <v>0.0013279050092074177</v>
      </c>
      <c r="D321" s="87" t="s">
        <v>3495</v>
      </c>
      <c r="E321" s="87" t="b">
        <v>0</v>
      </c>
      <c r="F321" s="87" t="b">
        <v>0</v>
      </c>
      <c r="G321" s="87" t="b">
        <v>0</v>
      </c>
    </row>
    <row r="322" spans="1:7" ht="15">
      <c r="A322" s="87" t="s">
        <v>3286</v>
      </c>
      <c r="B322" s="87">
        <v>3</v>
      </c>
      <c r="C322" s="122">
        <v>0.0013279050092074177</v>
      </c>
      <c r="D322" s="87" t="s">
        <v>3495</v>
      </c>
      <c r="E322" s="87" t="b">
        <v>0</v>
      </c>
      <c r="F322" s="87" t="b">
        <v>0</v>
      </c>
      <c r="G322" s="87" t="b">
        <v>0</v>
      </c>
    </row>
    <row r="323" spans="1:7" ht="15">
      <c r="A323" s="87" t="s">
        <v>3287</v>
      </c>
      <c r="B323" s="87">
        <v>3</v>
      </c>
      <c r="C323" s="122">
        <v>0.0013279050092074177</v>
      </c>
      <c r="D323" s="87" t="s">
        <v>3495</v>
      </c>
      <c r="E323" s="87" t="b">
        <v>0</v>
      </c>
      <c r="F323" s="87" t="b">
        <v>0</v>
      </c>
      <c r="G323" s="87" t="b">
        <v>0</v>
      </c>
    </row>
    <row r="324" spans="1:7" ht="15">
      <c r="A324" s="87" t="s">
        <v>3288</v>
      </c>
      <c r="B324" s="87">
        <v>3</v>
      </c>
      <c r="C324" s="122">
        <v>0.0013279050092074177</v>
      </c>
      <c r="D324" s="87" t="s">
        <v>3495</v>
      </c>
      <c r="E324" s="87" t="b">
        <v>0</v>
      </c>
      <c r="F324" s="87" t="b">
        <v>0</v>
      </c>
      <c r="G324" s="87" t="b">
        <v>0</v>
      </c>
    </row>
    <row r="325" spans="1:7" ht="15">
      <c r="A325" s="87" t="s">
        <v>3289</v>
      </c>
      <c r="B325" s="87">
        <v>3</v>
      </c>
      <c r="C325" s="122">
        <v>0.0013279050092074177</v>
      </c>
      <c r="D325" s="87" t="s">
        <v>3495</v>
      </c>
      <c r="E325" s="87" t="b">
        <v>0</v>
      </c>
      <c r="F325" s="87" t="b">
        <v>0</v>
      </c>
      <c r="G325" s="87" t="b">
        <v>0</v>
      </c>
    </row>
    <row r="326" spans="1:7" ht="15">
      <c r="A326" s="87" t="s">
        <v>3290</v>
      </c>
      <c r="B326" s="87">
        <v>3</v>
      </c>
      <c r="C326" s="122">
        <v>0.0013279050092074177</v>
      </c>
      <c r="D326" s="87" t="s">
        <v>3495</v>
      </c>
      <c r="E326" s="87" t="b">
        <v>0</v>
      </c>
      <c r="F326" s="87" t="b">
        <v>0</v>
      </c>
      <c r="G326" s="87" t="b">
        <v>0</v>
      </c>
    </row>
    <row r="327" spans="1:7" ht="15">
      <c r="A327" s="87" t="s">
        <v>3291</v>
      </c>
      <c r="B327" s="87">
        <v>3</v>
      </c>
      <c r="C327" s="122">
        <v>0.0013279050092074177</v>
      </c>
      <c r="D327" s="87" t="s">
        <v>3495</v>
      </c>
      <c r="E327" s="87" t="b">
        <v>0</v>
      </c>
      <c r="F327" s="87" t="b">
        <v>0</v>
      </c>
      <c r="G327" s="87" t="b">
        <v>0</v>
      </c>
    </row>
    <row r="328" spans="1:7" ht="15">
      <c r="A328" s="87" t="s">
        <v>3292</v>
      </c>
      <c r="B328" s="87">
        <v>3</v>
      </c>
      <c r="C328" s="122">
        <v>0.0013279050092074177</v>
      </c>
      <c r="D328" s="87" t="s">
        <v>3495</v>
      </c>
      <c r="E328" s="87" t="b">
        <v>0</v>
      </c>
      <c r="F328" s="87" t="b">
        <v>0</v>
      </c>
      <c r="G328" s="87" t="b">
        <v>0</v>
      </c>
    </row>
    <row r="329" spans="1:7" ht="15">
      <c r="A329" s="87" t="s">
        <v>3293</v>
      </c>
      <c r="B329" s="87">
        <v>3</v>
      </c>
      <c r="C329" s="122">
        <v>0.0013279050092074177</v>
      </c>
      <c r="D329" s="87" t="s">
        <v>3495</v>
      </c>
      <c r="E329" s="87" t="b">
        <v>0</v>
      </c>
      <c r="F329" s="87" t="b">
        <v>0</v>
      </c>
      <c r="G329" s="87" t="b">
        <v>0</v>
      </c>
    </row>
    <row r="330" spans="1:7" ht="15">
      <c r="A330" s="87" t="s">
        <v>3294</v>
      </c>
      <c r="B330" s="87">
        <v>3</v>
      </c>
      <c r="C330" s="122">
        <v>0.0013279050092074177</v>
      </c>
      <c r="D330" s="87" t="s">
        <v>3495</v>
      </c>
      <c r="E330" s="87" t="b">
        <v>0</v>
      </c>
      <c r="F330" s="87" t="b">
        <v>0</v>
      </c>
      <c r="G330" s="87" t="b">
        <v>0</v>
      </c>
    </row>
    <row r="331" spans="1:7" ht="15">
      <c r="A331" s="87" t="s">
        <v>3295</v>
      </c>
      <c r="B331" s="87">
        <v>3</v>
      </c>
      <c r="C331" s="122">
        <v>0.0013279050092074177</v>
      </c>
      <c r="D331" s="87" t="s">
        <v>3495</v>
      </c>
      <c r="E331" s="87" t="b">
        <v>0</v>
      </c>
      <c r="F331" s="87" t="b">
        <v>0</v>
      </c>
      <c r="G331" s="87" t="b">
        <v>0</v>
      </c>
    </row>
    <row r="332" spans="1:7" ht="15">
      <c r="A332" s="87" t="s">
        <v>3296</v>
      </c>
      <c r="B332" s="87">
        <v>3</v>
      </c>
      <c r="C332" s="122">
        <v>0.0013279050092074177</v>
      </c>
      <c r="D332" s="87" t="s">
        <v>3495</v>
      </c>
      <c r="E332" s="87" t="b">
        <v>0</v>
      </c>
      <c r="F332" s="87" t="b">
        <v>0</v>
      </c>
      <c r="G332" s="87" t="b">
        <v>0</v>
      </c>
    </row>
    <row r="333" spans="1:7" ht="15">
      <c r="A333" s="87" t="s">
        <v>3297</v>
      </c>
      <c r="B333" s="87">
        <v>3</v>
      </c>
      <c r="C333" s="122">
        <v>0.0013279050092074177</v>
      </c>
      <c r="D333" s="87" t="s">
        <v>3495</v>
      </c>
      <c r="E333" s="87" t="b">
        <v>0</v>
      </c>
      <c r="F333" s="87" t="b">
        <v>0</v>
      </c>
      <c r="G333" s="87" t="b">
        <v>0</v>
      </c>
    </row>
    <row r="334" spans="1:7" ht="15">
      <c r="A334" s="87" t="s">
        <v>3298</v>
      </c>
      <c r="B334" s="87">
        <v>3</v>
      </c>
      <c r="C334" s="122">
        <v>0.0013279050092074177</v>
      </c>
      <c r="D334" s="87" t="s">
        <v>3495</v>
      </c>
      <c r="E334" s="87" t="b">
        <v>0</v>
      </c>
      <c r="F334" s="87" t="b">
        <v>0</v>
      </c>
      <c r="G334" s="87" t="b">
        <v>0</v>
      </c>
    </row>
    <row r="335" spans="1:7" ht="15">
      <c r="A335" s="87" t="s">
        <v>3299</v>
      </c>
      <c r="B335" s="87">
        <v>3</v>
      </c>
      <c r="C335" s="122">
        <v>0.0013279050092074177</v>
      </c>
      <c r="D335" s="87" t="s">
        <v>3495</v>
      </c>
      <c r="E335" s="87" t="b">
        <v>0</v>
      </c>
      <c r="F335" s="87" t="b">
        <v>0</v>
      </c>
      <c r="G335" s="87" t="b">
        <v>0</v>
      </c>
    </row>
    <row r="336" spans="1:7" ht="15">
      <c r="A336" s="87" t="s">
        <v>3300</v>
      </c>
      <c r="B336" s="87">
        <v>3</v>
      </c>
      <c r="C336" s="122">
        <v>0.0013279050092074177</v>
      </c>
      <c r="D336" s="87" t="s">
        <v>3495</v>
      </c>
      <c r="E336" s="87" t="b">
        <v>0</v>
      </c>
      <c r="F336" s="87" t="b">
        <v>0</v>
      </c>
      <c r="G336" s="87" t="b">
        <v>0</v>
      </c>
    </row>
    <row r="337" spans="1:7" ht="15">
      <c r="A337" s="87" t="s">
        <v>3301</v>
      </c>
      <c r="B337" s="87">
        <v>3</v>
      </c>
      <c r="C337" s="122">
        <v>0.0013279050092074177</v>
      </c>
      <c r="D337" s="87" t="s">
        <v>3495</v>
      </c>
      <c r="E337" s="87" t="b">
        <v>0</v>
      </c>
      <c r="F337" s="87" t="b">
        <v>0</v>
      </c>
      <c r="G337" s="87" t="b">
        <v>0</v>
      </c>
    </row>
    <row r="338" spans="1:7" ht="15">
      <c r="A338" s="87" t="s">
        <v>3302</v>
      </c>
      <c r="B338" s="87">
        <v>3</v>
      </c>
      <c r="C338" s="122">
        <v>0.0013279050092074177</v>
      </c>
      <c r="D338" s="87" t="s">
        <v>3495</v>
      </c>
      <c r="E338" s="87" t="b">
        <v>0</v>
      </c>
      <c r="F338" s="87" t="b">
        <v>0</v>
      </c>
      <c r="G338" s="87" t="b">
        <v>0</v>
      </c>
    </row>
    <row r="339" spans="1:7" ht="15">
      <c r="A339" s="87" t="s">
        <v>3303</v>
      </c>
      <c r="B339" s="87">
        <v>3</v>
      </c>
      <c r="C339" s="122">
        <v>0.0013279050092074177</v>
      </c>
      <c r="D339" s="87" t="s">
        <v>3495</v>
      </c>
      <c r="E339" s="87" t="b">
        <v>0</v>
      </c>
      <c r="F339" s="87" t="b">
        <v>0</v>
      </c>
      <c r="G339" s="87" t="b">
        <v>0</v>
      </c>
    </row>
    <row r="340" spans="1:7" ht="15">
      <c r="A340" s="87" t="s">
        <v>3304</v>
      </c>
      <c r="B340" s="87">
        <v>3</v>
      </c>
      <c r="C340" s="122">
        <v>0.0013279050092074177</v>
      </c>
      <c r="D340" s="87" t="s">
        <v>3495</v>
      </c>
      <c r="E340" s="87" t="b">
        <v>0</v>
      </c>
      <c r="F340" s="87" t="b">
        <v>0</v>
      </c>
      <c r="G340" s="87" t="b">
        <v>0</v>
      </c>
    </row>
    <row r="341" spans="1:7" ht="15">
      <c r="A341" s="87" t="s">
        <v>3305</v>
      </c>
      <c r="B341" s="87">
        <v>3</v>
      </c>
      <c r="C341" s="122">
        <v>0.0013279050092074177</v>
      </c>
      <c r="D341" s="87" t="s">
        <v>3495</v>
      </c>
      <c r="E341" s="87" t="b">
        <v>0</v>
      </c>
      <c r="F341" s="87" t="b">
        <v>0</v>
      </c>
      <c r="G341" s="87" t="b">
        <v>0</v>
      </c>
    </row>
    <row r="342" spans="1:7" ht="15">
      <c r="A342" s="87" t="s">
        <v>3306</v>
      </c>
      <c r="B342" s="87">
        <v>3</v>
      </c>
      <c r="C342" s="122">
        <v>0.0013279050092074177</v>
      </c>
      <c r="D342" s="87" t="s">
        <v>3495</v>
      </c>
      <c r="E342" s="87" t="b">
        <v>0</v>
      </c>
      <c r="F342" s="87" t="b">
        <v>0</v>
      </c>
      <c r="G342" s="87" t="b">
        <v>0</v>
      </c>
    </row>
    <row r="343" spans="1:7" ht="15">
      <c r="A343" s="87" t="s">
        <v>3307</v>
      </c>
      <c r="B343" s="87">
        <v>3</v>
      </c>
      <c r="C343" s="122">
        <v>0.0013279050092074177</v>
      </c>
      <c r="D343" s="87" t="s">
        <v>3495</v>
      </c>
      <c r="E343" s="87" t="b">
        <v>0</v>
      </c>
      <c r="F343" s="87" t="b">
        <v>0</v>
      </c>
      <c r="G343" s="87" t="b">
        <v>0</v>
      </c>
    </row>
    <row r="344" spans="1:7" ht="15">
      <c r="A344" s="87" t="s">
        <v>3308</v>
      </c>
      <c r="B344" s="87">
        <v>3</v>
      </c>
      <c r="C344" s="122">
        <v>0.0013279050092074177</v>
      </c>
      <c r="D344" s="87" t="s">
        <v>3495</v>
      </c>
      <c r="E344" s="87" t="b">
        <v>0</v>
      </c>
      <c r="F344" s="87" t="b">
        <v>1</v>
      </c>
      <c r="G344" s="87" t="b">
        <v>0</v>
      </c>
    </row>
    <row r="345" spans="1:7" ht="15">
      <c r="A345" s="87" t="s">
        <v>3309</v>
      </c>
      <c r="B345" s="87">
        <v>3</v>
      </c>
      <c r="C345" s="122">
        <v>0.0013279050092074177</v>
      </c>
      <c r="D345" s="87" t="s">
        <v>3495</v>
      </c>
      <c r="E345" s="87" t="b">
        <v>0</v>
      </c>
      <c r="F345" s="87" t="b">
        <v>0</v>
      </c>
      <c r="G345" s="87" t="b">
        <v>0</v>
      </c>
    </row>
    <row r="346" spans="1:7" ht="15">
      <c r="A346" s="87" t="s">
        <v>3310</v>
      </c>
      <c r="B346" s="87">
        <v>3</v>
      </c>
      <c r="C346" s="122">
        <v>0.0013279050092074177</v>
      </c>
      <c r="D346" s="87" t="s">
        <v>3495</v>
      </c>
      <c r="E346" s="87" t="b">
        <v>0</v>
      </c>
      <c r="F346" s="87" t="b">
        <v>0</v>
      </c>
      <c r="G346" s="87" t="b">
        <v>0</v>
      </c>
    </row>
    <row r="347" spans="1:7" ht="15">
      <c r="A347" s="87" t="s">
        <v>3311</v>
      </c>
      <c r="B347" s="87">
        <v>3</v>
      </c>
      <c r="C347" s="122">
        <v>0.0013279050092074177</v>
      </c>
      <c r="D347" s="87" t="s">
        <v>3495</v>
      </c>
      <c r="E347" s="87" t="b">
        <v>0</v>
      </c>
      <c r="F347" s="87" t="b">
        <v>0</v>
      </c>
      <c r="G347" s="87" t="b">
        <v>0</v>
      </c>
    </row>
    <row r="348" spans="1:7" ht="15">
      <c r="A348" s="87" t="s">
        <v>3312</v>
      </c>
      <c r="B348" s="87">
        <v>3</v>
      </c>
      <c r="C348" s="122">
        <v>0.0013279050092074177</v>
      </c>
      <c r="D348" s="87" t="s">
        <v>3495</v>
      </c>
      <c r="E348" s="87" t="b">
        <v>0</v>
      </c>
      <c r="F348" s="87" t="b">
        <v>0</v>
      </c>
      <c r="G348" s="87" t="b">
        <v>0</v>
      </c>
    </row>
    <row r="349" spans="1:7" ht="15">
      <c r="A349" s="87" t="s">
        <v>3313</v>
      </c>
      <c r="B349" s="87">
        <v>3</v>
      </c>
      <c r="C349" s="122">
        <v>0.001673645048859347</v>
      </c>
      <c r="D349" s="87" t="s">
        <v>3495</v>
      </c>
      <c r="E349" s="87" t="b">
        <v>0</v>
      </c>
      <c r="F349" s="87" t="b">
        <v>0</v>
      </c>
      <c r="G349" s="87" t="b">
        <v>0</v>
      </c>
    </row>
    <row r="350" spans="1:7" ht="15">
      <c r="A350" s="87" t="s">
        <v>3314</v>
      </c>
      <c r="B350" s="87">
        <v>3</v>
      </c>
      <c r="C350" s="122">
        <v>0.0013279050092074177</v>
      </c>
      <c r="D350" s="87" t="s">
        <v>3495</v>
      </c>
      <c r="E350" s="87" t="b">
        <v>0</v>
      </c>
      <c r="F350" s="87" t="b">
        <v>0</v>
      </c>
      <c r="G350" s="87" t="b">
        <v>0</v>
      </c>
    </row>
    <row r="351" spans="1:7" ht="15">
      <c r="A351" s="87" t="s">
        <v>3315</v>
      </c>
      <c r="B351" s="87">
        <v>3</v>
      </c>
      <c r="C351" s="122">
        <v>0.0013279050092074177</v>
      </c>
      <c r="D351" s="87" t="s">
        <v>3495</v>
      </c>
      <c r="E351" s="87" t="b">
        <v>0</v>
      </c>
      <c r="F351" s="87" t="b">
        <v>0</v>
      </c>
      <c r="G351" s="87" t="b">
        <v>0</v>
      </c>
    </row>
    <row r="352" spans="1:7" ht="15">
      <c r="A352" s="87" t="s">
        <v>3316</v>
      </c>
      <c r="B352" s="87">
        <v>3</v>
      </c>
      <c r="C352" s="122">
        <v>0.0013279050092074177</v>
      </c>
      <c r="D352" s="87" t="s">
        <v>3495</v>
      </c>
      <c r="E352" s="87" t="b">
        <v>0</v>
      </c>
      <c r="F352" s="87" t="b">
        <v>0</v>
      </c>
      <c r="G352" s="87" t="b">
        <v>0</v>
      </c>
    </row>
    <row r="353" spans="1:7" ht="15">
      <c r="A353" s="87" t="s">
        <v>3317</v>
      </c>
      <c r="B353" s="87">
        <v>3</v>
      </c>
      <c r="C353" s="122">
        <v>0.0013279050092074177</v>
      </c>
      <c r="D353" s="87" t="s">
        <v>3495</v>
      </c>
      <c r="E353" s="87" t="b">
        <v>0</v>
      </c>
      <c r="F353" s="87" t="b">
        <v>0</v>
      </c>
      <c r="G353" s="87" t="b">
        <v>0</v>
      </c>
    </row>
    <row r="354" spans="1:7" ht="15">
      <c r="A354" s="87" t="s">
        <v>3318</v>
      </c>
      <c r="B354" s="87">
        <v>3</v>
      </c>
      <c r="C354" s="122">
        <v>0.0013279050092074177</v>
      </c>
      <c r="D354" s="87" t="s">
        <v>3495</v>
      </c>
      <c r="E354" s="87" t="b">
        <v>0</v>
      </c>
      <c r="F354" s="87" t="b">
        <v>0</v>
      </c>
      <c r="G354" s="87" t="b">
        <v>0</v>
      </c>
    </row>
    <row r="355" spans="1:7" ht="15">
      <c r="A355" s="87" t="s">
        <v>3319</v>
      </c>
      <c r="B355" s="87">
        <v>2</v>
      </c>
      <c r="C355" s="122">
        <v>0.0009703382472279795</v>
      </c>
      <c r="D355" s="87" t="s">
        <v>3495</v>
      </c>
      <c r="E355" s="87" t="b">
        <v>0</v>
      </c>
      <c r="F355" s="87" t="b">
        <v>0</v>
      </c>
      <c r="G355" s="87" t="b">
        <v>0</v>
      </c>
    </row>
    <row r="356" spans="1:7" ht="15">
      <c r="A356" s="87" t="s">
        <v>3320</v>
      </c>
      <c r="B356" s="87">
        <v>2</v>
      </c>
      <c r="C356" s="122">
        <v>0.0009703382472279795</v>
      </c>
      <c r="D356" s="87" t="s">
        <v>3495</v>
      </c>
      <c r="E356" s="87" t="b">
        <v>0</v>
      </c>
      <c r="F356" s="87" t="b">
        <v>0</v>
      </c>
      <c r="G356" s="87" t="b">
        <v>0</v>
      </c>
    </row>
    <row r="357" spans="1:7" ht="15">
      <c r="A357" s="87" t="s">
        <v>3321</v>
      </c>
      <c r="B357" s="87">
        <v>2</v>
      </c>
      <c r="C357" s="122">
        <v>0.0009703382472279795</v>
      </c>
      <c r="D357" s="87" t="s">
        <v>3495</v>
      </c>
      <c r="E357" s="87" t="b">
        <v>0</v>
      </c>
      <c r="F357" s="87" t="b">
        <v>0</v>
      </c>
      <c r="G357" s="87" t="b">
        <v>0</v>
      </c>
    </row>
    <row r="358" spans="1:7" ht="15">
      <c r="A358" s="87" t="s">
        <v>3322</v>
      </c>
      <c r="B358" s="87">
        <v>2</v>
      </c>
      <c r="C358" s="122">
        <v>0.0009703382472279795</v>
      </c>
      <c r="D358" s="87" t="s">
        <v>3495</v>
      </c>
      <c r="E358" s="87" t="b">
        <v>0</v>
      </c>
      <c r="F358" s="87" t="b">
        <v>0</v>
      </c>
      <c r="G358" s="87" t="b">
        <v>0</v>
      </c>
    </row>
    <row r="359" spans="1:7" ht="15">
      <c r="A359" s="87" t="s">
        <v>3323</v>
      </c>
      <c r="B359" s="87">
        <v>2</v>
      </c>
      <c r="C359" s="122">
        <v>0.0009703382472279795</v>
      </c>
      <c r="D359" s="87" t="s">
        <v>3495</v>
      </c>
      <c r="E359" s="87" t="b">
        <v>0</v>
      </c>
      <c r="F359" s="87" t="b">
        <v>0</v>
      </c>
      <c r="G359" s="87" t="b">
        <v>0</v>
      </c>
    </row>
    <row r="360" spans="1:7" ht="15">
      <c r="A360" s="87" t="s">
        <v>3324</v>
      </c>
      <c r="B360" s="87">
        <v>2</v>
      </c>
      <c r="C360" s="122">
        <v>0.0009703382472279795</v>
      </c>
      <c r="D360" s="87" t="s">
        <v>3495</v>
      </c>
      <c r="E360" s="87" t="b">
        <v>0</v>
      </c>
      <c r="F360" s="87" t="b">
        <v>0</v>
      </c>
      <c r="G360" s="87" t="b">
        <v>0</v>
      </c>
    </row>
    <row r="361" spans="1:7" ht="15">
      <c r="A361" s="87" t="s">
        <v>3325</v>
      </c>
      <c r="B361" s="87">
        <v>2</v>
      </c>
      <c r="C361" s="122">
        <v>0.0009703382472279795</v>
      </c>
      <c r="D361" s="87" t="s">
        <v>3495</v>
      </c>
      <c r="E361" s="87" t="b">
        <v>0</v>
      </c>
      <c r="F361" s="87" t="b">
        <v>0</v>
      </c>
      <c r="G361" s="87" t="b">
        <v>0</v>
      </c>
    </row>
    <row r="362" spans="1:7" ht="15">
      <c r="A362" s="87" t="s">
        <v>3326</v>
      </c>
      <c r="B362" s="87">
        <v>2</v>
      </c>
      <c r="C362" s="122">
        <v>0.0009703382472279795</v>
      </c>
      <c r="D362" s="87" t="s">
        <v>3495</v>
      </c>
      <c r="E362" s="87" t="b">
        <v>0</v>
      </c>
      <c r="F362" s="87" t="b">
        <v>0</v>
      </c>
      <c r="G362" s="87" t="b">
        <v>0</v>
      </c>
    </row>
    <row r="363" spans="1:7" ht="15">
      <c r="A363" s="87" t="s">
        <v>3327</v>
      </c>
      <c r="B363" s="87">
        <v>2</v>
      </c>
      <c r="C363" s="122">
        <v>0.0011157633659062312</v>
      </c>
      <c r="D363" s="87" t="s">
        <v>3495</v>
      </c>
      <c r="E363" s="87" t="b">
        <v>0</v>
      </c>
      <c r="F363" s="87" t="b">
        <v>0</v>
      </c>
      <c r="G363" s="87" t="b">
        <v>0</v>
      </c>
    </row>
    <row r="364" spans="1:7" ht="15">
      <c r="A364" s="87" t="s">
        <v>3328</v>
      </c>
      <c r="B364" s="87">
        <v>2</v>
      </c>
      <c r="C364" s="122">
        <v>0.0009703382472279795</v>
      </c>
      <c r="D364" s="87" t="s">
        <v>3495</v>
      </c>
      <c r="E364" s="87" t="b">
        <v>1</v>
      </c>
      <c r="F364" s="87" t="b">
        <v>0</v>
      </c>
      <c r="G364" s="87" t="b">
        <v>0</v>
      </c>
    </row>
    <row r="365" spans="1:7" ht="15">
      <c r="A365" s="87" t="s">
        <v>3329</v>
      </c>
      <c r="B365" s="87">
        <v>2</v>
      </c>
      <c r="C365" s="122">
        <v>0.0009703382472279795</v>
      </c>
      <c r="D365" s="87" t="s">
        <v>3495</v>
      </c>
      <c r="E365" s="87" t="b">
        <v>1</v>
      </c>
      <c r="F365" s="87" t="b">
        <v>0</v>
      </c>
      <c r="G365" s="87" t="b">
        <v>0</v>
      </c>
    </row>
    <row r="366" spans="1:7" ht="15">
      <c r="A366" s="87" t="s">
        <v>3330</v>
      </c>
      <c r="B366" s="87">
        <v>2</v>
      </c>
      <c r="C366" s="122">
        <v>0.0009703382472279795</v>
      </c>
      <c r="D366" s="87" t="s">
        <v>3495</v>
      </c>
      <c r="E366" s="87" t="b">
        <v>0</v>
      </c>
      <c r="F366" s="87" t="b">
        <v>0</v>
      </c>
      <c r="G366" s="87" t="b">
        <v>0</v>
      </c>
    </row>
    <row r="367" spans="1:7" ht="15">
      <c r="A367" s="87" t="s">
        <v>3331</v>
      </c>
      <c r="B367" s="87">
        <v>2</v>
      </c>
      <c r="C367" s="122">
        <v>0.0009703382472279795</v>
      </c>
      <c r="D367" s="87" t="s">
        <v>3495</v>
      </c>
      <c r="E367" s="87" t="b">
        <v>0</v>
      </c>
      <c r="F367" s="87" t="b">
        <v>0</v>
      </c>
      <c r="G367" s="87" t="b">
        <v>0</v>
      </c>
    </row>
    <row r="368" spans="1:7" ht="15">
      <c r="A368" s="87" t="s">
        <v>3332</v>
      </c>
      <c r="B368" s="87">
        <v>2</v>
      </c>
      <c r="C368" s="122">
        <v>0.0009703382472279795</v>
      </c>
      <c r="D368" s="87" t="s">
        <v>3495</v>
      </c>
      <c r="E368" s="87" t="b">
        <v>0</v>
      </c>
      <c r="F368" s="87" t="b">
        <v>0</v>
      </c>
      <c r="G368" s="87" t="b">
        <v>0</v>
      </c>
    </row>
    <row r="369" spans="1:7" ht="15">
      <c r="A369" s="87" t="s">
        <v>3333</v>
      </c>
      <c r="B369" s="87">
        <v>2</v>
      </c>
      <c r="C369" s="122">
        <v>0.0009703382472279795</v>
      </c>
      <c r="D369" s="87" t="s">
        <v>3495</v>
      </c>
      <c r="E369" s="87" t="b">
        <v>0</v>
      </c>
      <c r="F369" s="87" t="b">
        <v>0</v>
      </c>
      <c r="G369" s="87" t="b">
        <v>0</v>
      </c>
    </row>
    <row r="370" spans="1:7" ht="15">
      <c r="A370" s="87" t="s">
        <v>3334</v>
      </c>
      <c r="B370" s="87">
        <v>2</v>
      </c>
      <c r="C370" s="122">
        <v>0.0009703382472279795</v>
      </c>
      <c r="D370" s="87" t="s">
        <v>3495</v>
      </c>
      <c r="E370" s="87" t="b">
        <v>0</v>
      </c>
      <c r="F370" s="87" t="b">
        <v>0</v>
      </c>
      <c r="G370" s="87" t="b">
        <v>0</v>
      </c>
    </row>
    <row r="371" spans="1:7" ht="15">
      <c r="A371" s="87" t="s">
        <v>3335</v>
      </c>
      <c r="B371" s="87">
        <v>2</v>
      </c>
      <c r="C371" s="122">
        <v>0.0009703382472279795</v>
      </c>
      <c r="D371" s="87" t="s">
        <v>3495</v>
      </c>
      <c r="E371" s="87" t="b">
        <v>0</v>
      </c>
      <c r="F371" s="87" t="b">
        <v>0</v>
      </c>
      <c r="G371" s="87" t="b">
        <v>0</v>
      </c>
    </row>
    <row r="372" spans="1:7" ht="15">
      <c r="A372" s="87" t="s">
        <v>3336</v>
      </c>
      <c r="B372" s="87">
        <v>2</v>
      </c>
      <c r="C372" s="122">
        <v>0.0009703382472279795</v>
      </c>
      <c r="D372" s="87" t="s">
        <v>3495</v>
      </c>
      <c r="E372" s="87" t="b">
        <v>0</v>
      </c>
      <c r="F372" s="87" t="b">
        <v>0</v>
      </c>
      <c r="G372" s="87" t="b">
        <v>0</v>
      </c>
    </row>
    <row r="373" spans="1:7" ht="15">
      <c r="A373" s="87" t="s">
        <v>3337</v>
      </c>
      <c r="B373" s="87">
        <v>2</v>
      </c>
      <c r="C373" s="122">
        <v>0.0009703382472279795</v>
      </c>
      <c r="D373" s="87" t="s">
        <v>3495</v>
      </c>
      <c r="E373" s="87" t="b">
        <v>0</v>
      </c>
      <c r="F373" s="87" t="b">
        <v>0</v>
      </c>
      <c r="G373" s="87" t="b">
        <v>0</v>
      </c>
    </row>
    <row r="374" spans="1:7" ht="15">
      <c r="A374" s="87" t="s">
        <v>3338</v>
      </c>
      <c r="B374" s="87">
        <v>2</v>
      </c>
      <c r="C374" s="122">
        <v>0.0009703382472279795</v>
      </c>
      <c r="D374" s="87" t="s">
        <v>3495</v>
      </c>
      <c r="E374" s="87" t="b">
        <v>0</v>
      </c>
      <c r="F374" s="87" t="b">
        <v>0</v>
      </c>
      <c r="G374" s="87" t="b">
        <v>0</v>
      </c>
    </row>
    <row r="375" spans="1:7" ht="15">
      <c r="A375" s="87" t="s">
        <v>3339</v>
      </c>
      <c r="B375" s="87">
        <v>2</v>
      </c>
      <c r="C375" s="122">
        <v>0.0009703382472279795</v>
      </c>
      <c r="D375" s="87" t="s">
        <v>3495</v>
      </c>
      <c r="E375" s="87" t="b">
        <v>0</v>
      </c>
      <c r="F375" s="87" t="b">
        <v>0</v>
      </c>
      <c r="G375" s="87" t="b">
        <v>0</v>
      </c>
    </row>
    <row r="376" spans="1:7" ht="15">
      <c r="A376" s="87" t="s">
        <v>3340</v>
      </c>
      <c r="B376" s="87">
        <v>2</v>
      </c>
      <c r="C376" s="122">
        <v>0.0009703382472279795</v>
      </c>
      <c r="D376" s="87" t="s">
        <v>3495</v>
      </c>
      <c r="E376" s="87" t="b">
        <v>0</v>
      </c>
      <c r="F376" s="87" t="b">
        <v>0</v>
      </c>
      <c r="G376" s="87" t="b">
        <v>0</v>
      </c>
    </row>
    <row r="377" spans="1:7" ht="15">
      <c r="A377" s="87" t="s">
        <v>3341</v>
      </c>
      <c r="B377" s="87">
        <v>2</v>
      </c>
      <c r="C377" s="122">
        <v>0.0009703382472279795</v>
      </c>
      <c r="D377" s="87" t="s">
        <v>3495</v>
      </c>
      <c r="E377" s="87" t="b">
        <v>0</v>
      </c>
      <c r="F377" s="87" t="b">
        <v>0</v>
      </c>
      <c r="G377" s="87" t="b">
        <v>0</v>
      </c>
    </row>
    <row r="378" spans="1:7" ht="15">
      <c r="A378" s="87" t="s">
        <v>3342</v>
      </c>
      <c r="B378" s="87">
        <v>2</v>
      </c>
      <c r="C378" s="122">
        <v>0.0009703382472279795</v>
      </c>
      <c r="D378" s="87" t="s">
        <v>3495</v>
      </c>
      <c r="E378" s="87" t="b">
        <v>0</v>
      </c>
      <c r="F378" s="87" t="b">
        <v>0</v>
      </c>
      <c r="G378" s="87" t="b">
        <v>0</v>
      </c>
    </row>
    <row r="379" spans="1:7" ht="15">
      <c r="A379" s="87" t="s">
        <v>3343</v>
      </c>
      <c r="B379" s="87">
        <v>2</v>
      </c>
      <c r="C379" s="122">
        <v>0.0009703382472279795</v>
      </c>
      <c r="D379" s="87" t="s">
        <v>3495</v>
      </c>
      <c r="E379" s="87" t="b">
        <v>0</v>
      </c>
      <c r="F379" s="87" t="b">
        <v>0</v>
      </c>
      <c r="G379" s="87" t="b">
        <v>0</v>
      </c>
    </row>
    <row r="380" spans="1:7" ht="15">
      <c r="A380" s="87" t="s">
        <v>3344</v>
      </c>
      <c r="B380" s="87">
        <v>2</v>
      </c>
      <c r="C380" s="122">
        <v>0.0011157633659062312</v>
      </c>
      <c r="D380" s="87" t="s">
        <v>3495</v>
      </c>
      <c r="E380" s="87" t="b">
        <v>0</v>
      </c>
      <c r="F380" s="87" t="b">
        <v>0</v>
      </c>
      <c r="G380" s="87" t="b">
        <v>0</v>
      </c>
    </row>
    <row r="381" spans="1:7" ht="15">
      <c r="A381" s="87" t="s">
        <v>3345</v>
      </c>
      <c r="B381" s="87">
        <v>2</v>
      </c>
      <c r="C381" s="122">
        <v>0.0011157633659062312</v>
      </c>
      <c r="D381" s="87" t="s">
        <v>3495</v>
      </c>
      <c r="E381" s="87" t="b">
        <v>0</v>
      </c>
      <c r="F381" s="87" t="b">
        <v>0</v>
      </c>
      <c r="G381" s="87" t="b">
        <v>0</v>
      </c>
    </row>
    <row r="382" spans="1:7" ht="15">
      <c r="A382" s="87" t="s">
        <v>3346</v>
      </c>
      <c r="B382" s="87">
        <v>2</v>
      </c>
      <c r="C382" s="122">
        <v>0.0009703382472279795</v>
      </c>
      <c r="D382" s="87" t="s">
        <v>3495</v>
      </c>
      <c r="E382" s="87" t="b">
        <v>0</v>
      </c>
      <c r="F382" s="87" t="b">
        <v>0</v>
      </c>
      <c r="G382" s="87" t="b">
        <v>0</v>
      </c>
    </row>
    <row r="383" spans="1:7" ht="15">
      <c r="A383" s="87" t="s">
        <v>3347</v>
      </c>
      <c r="B383" s="87">
        <v>2</v>
      </c>
      <c r="C383" s="122">
        <v>0.0009703382472279795</v>
      </c>
      <c r="D383" s="87" t="s">
        <v>3495</v>
      </c>
      <c r="E383" s="87" t="b">
        <v>0</v>
      </c>
      <c r="F383" s="87" t="b">
        <v>0</v>
      </c>
      <c r="G383" s="87" t="b">
        <v>0</v>
      </c>
    </row>
    <row r="384" spans="1:7" ht="15">
      <c r="A384" s="87" t="s">
        <v>3348</v>
      </c>
      <c r="B384" s="87">
        <v>2</v>
      </c>
      <c r="C384" s="122">
        <v>0.0009703382472279795</v>
      </c>
      <c r="D384" s="87" t="s">
        <v>3495</v>
      </c>
      <c r="E384" s="87" t="b">
        <v>1</v>
      </c>
      <c r="F384" s="87" t="b">
        <v>0</v>
      </c>
      <c r="G384" s="87" t="b">
        <v>0</v>
      </c>
    </row>
    <row r="385" spans="1:7" ht="15">
      <c r="A385" s="87" t="s">
        <v>3349</v>
      </c>
      <c r="B385" s="87">
        <v>2</v>
      </c>
      <c r="C385" s="122">
        <v>0.0009703382472279795</v>
      </c>
      <c r="D385" s="87" t="s">
        <v>3495</v>
      </c>
      <c r="E385" s="87" t="b">
        <v>0</v>
      </c>
      <c r="F385" s="87" t="b">
        <v>0</v>
      </c>
      <c r="G385" s="87" t="b">
        <v>0</v>
      </c>
    </row>
    <row r="386" spans="1:7" ht="15">
      <c r="A386" s="87" t="s">
        <v>432</v>
      </c>
      <c r="B386" s="87">
        <v>2</v>
      </c>
      <c r="C386" s="122">
        <v>0.0009703382472279795</v>
      </c>
      <c r="D386" s="87" t="s">
        <v>3495</v>
      </c>
      <c r="E386" s="87" t="b">
        <v>0</v>
      </c>
      <c r="F386" s="87" t="b">
        <v>0</v>
      </c>
      <c r="G386" s="87" t="b">
        <v>0</v>
      </c>
    </row>
    <row r="387" spans="1:7" ht="15">
      <c r="A387" s="87" t="s">
        <v>3350</v>
      </c>
      <c r="B387" s="87">
        <v>2</v>
      </c>
      <c r="C387" s="122">
        <v>0.0009703382472279795</v>
      </c>
      <c r="D387" s="87" t="s">
        <v>3495</v>
      </c>
      <c r="E387" s="87" t="b">
        <v>0</v>
      </c>
      <c r="F387" s="87" t="b">
        <v>0</v>
      </c>
      <c r="G387" s="87" t="b">
        <v>0</v>
      </c>
    </row>
    <row r="388" spans="1:7" ht="15">
      <c r="A388" s="87" t="s">
        <v>3351</v>
      </c>
      <c r="B388" s="87">
        <v>2</v>
      </c>
      <c r="C388" s="122">
        <v>0.0009703382472279795</v>
      </c>
      <c r="D388" s="87" t="s">
        <v>3495</v>
      </c>
      <c r="E388" s="87" t="b">
        <v>0</v>
      </c>
      <c r="F388" s="87" t="b">
        <v>0</v>
      </c>
      <c r="G388" s="87" t="b">
        <v>0</v>
      </c>
    </row>
    <row r="389" spans="1:7" ht="15">
      <c r="A389" s="87" t="s">
        <v>3352</v>
      </c>
      <c r="B389" s="87">
        <v>2</v>
      </c>
      <c r="C389" s="122">
        <v>0.0009703382472279795</v>
      </c>
      <c r="D389" s="87" t="s">
        <v>3495</v>
      </c>
      <c r="E389" s="87" t="b">
        <v>0</v>
      </c>
      <c r="F389" s="87" t="b">
        <v>0</v>
      </c>
      <c r="G389" s="87" t="b">
        <v>0</v>
      </c>
    </row>
    <row r="390" spans="1:7" ht="15">
      <c r="A390" s="87" t="s">
        <v>3353</v>
      </c>
      <c r="B390" s="87">
        <v>2</v>
      </c>
      <c r="C390" s="122">
        <v>0.0009703382472279795</v>
      </c>
      <c r="D390" s="87" t="s">
        <v>3495</v>
      </c>
      <c r="E390" s="87" t="b">
        <v>0</v>
      </c>
      <c r="F390" s="87" t="b">
        <v>0</v>
      </c>
      <c r="G390" s="87" t="b">
        <v>0</v>
      </c>
    </row>
    <row r="391" spans="1:7" ht="15">
      <c r="A391" s="87" t="s">
        <v>3354</v>
      </c>
      <c r="B391" s="87">
        <v>2</v>
      </c>
      <c r="C391" s="122">
        <v>0.0009703382472279795</v>
      </c>
      <c r="D391" s="87" t="s">
        <v>3495</v>
      </c>
      <c r="E391" s="87" t="b">
        <v>1</v>
      </c>
      <c r="F391" s="87" t="b">
        <v>0</v>
      </c>
      <c r="G391" s="87" t="b">
        <v>0</v>
      </c>
    </row>
    <row r="392" spans="1:7" ht="15">
      <c r="A392" s="87" t="s">
        <v>3355</v>
      </c>
      <c r="B392" s="87">
        <v>2</v>
      </c>
      <c r="C392" s="122">
        <v>0.0009703382472279795</v>
      </c>
      <c r="D392" s="87" t="s">
        <v>3495</v>
      </c>
      <c r="E392" s="87" t="b">
        <v>0</v>
      </c>
      <c r="F392" s="87" t="b">
        <v>0</v>
      </c>
      <c r="G392" s="87" t="b">
        <v>0</v>
      </c>
    </row>
    <row r="393" spans="1:7" ht="15">
      <c r="A393" s="87" t="s">
        <v>3356</v>
      </c>
      <c r="B393" s="87">
        <v>2</v>
      </c>
      <c r="C393" s="122">
        <v>0.0009703382472279795</v>
      </c>
      <c r="D393" s="87" t="s">
        <v>3495</v>
      </c>
      <c r="E393" s="87" t="b">
        <v>0</v>
      </c>
      <c r="F393" s="87" t="b">
        <v>0</v>
      </c>
      <c r="G393" s="87" t="b">
        <v>0</v>
      </c>
    </row>
    <row r="394" spans="1:7" ht="15">
      <c r="A394" s="87" t="s">
        <v>3357</v>
      </c>
      <c r="B394" s="87">
        <v>2</v>
      </c>
      <c r="C394" s="122">
        <v>0.0009703382472279795</v>
      </c>
      <c r="D394" s="87" t="s">
        <v>3495</v>
      </c>
      <c r="E394" s="87" t="b">
        <v>0</v>
      </c>
      <c r="F394" s="87" t="b">
        <v>0</v>
      </c>
      <c r="G394" s="87" t="b">
        <v>0</v>
      </c>
    </row>
    <row r="395" spans="1:7" ht="15">
      <c r="A395" s="87" t="s">
        <v>3358</v>
      </c>
      <c r="B395" s="87">
        <v>2</v>
      </c>
      <c r="C395" s="122">
        <v>0.0009703382472279795</v>
      </c>
      <c r="D395" s="87" t="s">
        <v>3495</v>
      </c>
      <c r="E395" s="87" t="b">
        <v>0</v>
      </c>
      <c r="F395" s="87" t="b">
        <v>0</v>
      </c>
      <c r="G395" s="87" t="b">
        <v>0</v>
      </c>
    </row>
    <row r="396" spans="1:7" ht="15">
      <c r="A396" s="87" t="s">
        <v>3359</v>
      </c>
      <c r="B396" s="87">
        <v>2</v>
      </c>
      <c r="C396" s="122">
        <v>0.0009703382472279795</v>
      </c>
      <c r="D396" s="87" t="s">
        <v>3495</v>
      </c>
      <c r="E396" s="87" t="b">
        <v>0</v>
      </c>
      <c r="F396" s="87" t="b">
        <v>0</v>
      </c>
      <c r="G396" s="87" t="b">
        <v>0</v>
      </c>
    </row>
    <row r="397" spans="1:7" ht="15">
      <c r="A397" s="87" t="s">
        <v>3360</v>
      </c>
      <c r="B397" s="87">
        <v>2</v>
      </c>
      <c r="C397" s="122">
        <v>0.0009703382472279795</v>
      </c>
      <c r="D397" s="87" t="s">
        <v>3495</v>
      </c>
      <c r="E397" s="87" t="b">
        <v>0</v>
      </c>
      <c r="F397" s="87" t="b">
        <v>0</v>
      </c>
      <c r="G397" s="87" t="b">
        <v>0</v>
      </c>
    </row>
    <row r="398" spans="1:7" ht="15">
      <c r="A398" s="87" t="s">
        <v>3361</v>
      </c>
      <c r="B398" s="87">
        <v>2</v>
      </c>
      <c r="C398" s="122">
        <v>0.0009703382472279795</v>
      </c>
      <c r="D398" s="87" t="s">
        <v>3495</v>
      </c>
      <c r="E398" s="87" t="b">
        <v>0</v>
      </c>
      <c r="F398" s="87" t="b">
        <v>0</v>
      </c>
      <c r="G398" s="87" t="b">
        <v>0</v>
      </c>
    </row>
    <row r="399" spans="1:7" ht="15">
      <c r="A399" s="87" t="s">
        <v>3362</v>
      </c>
      <c r="B399" s="87">
        <v>2</v>
      </c>
      <c r="C399" s="122">
        <v>0.0009703382472279795</v>
      </c>
      <c r="D399" s="87" t="s">
        <v>3495</v>
      </c>
      <c r="E399" s="87" t="b">
        <v>0</v>
      </c>
      <c r="F399" s="87" t="b">
        <v>0</v>
      </c>
      <c r="G399" s="87" t="b">
        <v>0</v>
      </c>
    </row>
    <row r="400" spans="1:7" ht="15">
      <c r="A400" s="87" t="s">
        <v>3363</v>
      </c>
      <c r="B400" s="87">
        <v>2</v>
      </c>
      <c r="C400" s="122">
        <v>0.0009703382472279795</v>
      </c>
      <c r="D400" s="87" t="s">
        <v>3495</v>
      </c>
      <c r="E400" s="87" t="b">
        <v>0</v>
      </c>
      <c r="F400" s="87" t="b">
        <v>0</v>
      </c>
      <c r="G400" s="87" t="b">
        <v>0</v>
      </c>
    </row>
    <row r="401" spans="1:7" ht="15">
      <c r="A401" s="87" t="s">
        <v>3364</v>
      </c>
      <c r="B401" s="87">
        <v>2</v>
      </c>
      <c r="C401" s="122">
        <v>0.0009703382472279795</v>
      </c>
      <c r="D401" s="87" t="s">
        <v>3495</v>
      </c>
      <c r="E401" s="87" t="b">
        <v>0</v>
      </c>
      <c r="F401" s="87" t="b">
        <v>0</v>
      </c>
      <c r="G401" s="87" t="b">
        <v>0</v>
      </c>
    </row>
    <row r="402" spans="1:7" ht="15">
      <c r="A402" s="87" t="s">
        <v>3365</v>
      </c>
      <c r="B402" s="87">
        <v>2</v>
      </c>
      <c r="C402" s="122">
        <v>0.0009703382472279795</v>
      </c>
      <c r="D402" s="87" t="s">
        <v>3495</v>
      </c>
      <c r="E402" s="87" t="b">
        <v>0</v>
      </c>
      <c r="F402" s="87" t="b">
        <v>0</v>
      </c>
      <c r="G402" s="87" t="b">
        <v>0</v>
      </c>
    </row>
    <row r="403" spans="1:7" ht="15">
      <c r="A403" s="87" t="s">
        <v>3366</v>
      </c>
      <c r="B403" s="87">
        <v>2</v>
      </c>
      <c r="C403" s="122">
        <v>0.0009703382472279795</v>
      </c>
      <c r="D403" s="87" t="s">
        <v>3495</v>
      </c>
      <c r="E403" s="87" t="b">
        <v>1</v>
      </c>
      <c r="F403" s="87" t="b">
        <v>0</v>
      </c>
      <c r="G403" s="87" t="b">
        <v>0</v>
      </c>
    </row>
    <row r="404" spans="1:7" ht="15">
      <c r="A404" s="87" t="s">
        <v>3367</v>
      </c>
      <c r="B404" s="87">
        <v>2</v>
      </c>
      <c r="C404" s="122">
        <v>0.0009703382472279795</v>
      </c>
      <c r="D404" s="87" t="s">
        <v>3495</v>
      </c>
      <c r="E404" s="87" t="b">
        <v>1</v>
      </c>
      <c r="F404" s="87" t="b">
        <v>0</v>
      </c>
      <c r="G404" s="87" t="b">
        <v>0</v>
      </c>
    </row>
    <row r="405" spans="1:7" ht="15">
      <c r="A405" s="87" t="s">
        <v>3368</v>
      </c>
      <c r="B405" s="87">
        <v>2</v>
      </c>
      <c r="C405" s="122">
        <v>0.0009703382472279795</v>
      </c>
      <c r="D405" s="87" t="s">
        <v>3495</v>
      </c>
      <c r="E405" s="87" t="b">
        <v>0</v>
      </c>
      <c r="F405" s="87" t="b">
        <v>0</v>
      </c>
      <c r="G405" s="87" t="b">
        <v>0</v>
      </c>
    </row>
    <row r="406" spans="1:7" ht="15">
      <c r="A406" s="87" t="s">
        <v>3369</v>
      </c>
      <c r="B406" s="87">
        <v>2</v>
      </c>
      <c r="C406" s="122">
        <v>0.0009703382472279795</v>
      </c>
      <c r="D406" s="87" t="s">
        <v>3495</v>
      </c>
      <c r="E406" s="87" t="b">
        <v>0</v>
      </c>
      <c r="F406" s="87" t="b">
        <v>0</v>
      </c>
      <c r="G406" s="87" t="b">
        <v>0</v>
      </c>
    </row>
    <row r="407" spans="1:7" ht="15">
      <c r="A407" s="87" t="s">
        <v>3370</v>
      </c>
      <c r="B407" s="87">
        <v>2</v>
      </c>
      <c r="C407" s="122">
        <v>0.0009703382472279795</v>
      </c>
      <c r="D407" s="87" t="s">
        <v>3495</v>
      </c>
      <c r="E407" s="87" t="b">
        <v>1</v>
      </c>
      <c r="F407" s="87" t="b">
        <v>0</v>
      </c>
      <c r="G407" s="87" t="b">
        <v>0</v>
      </c>
    </row>
    <row r="408" spans="1:7" ht="15">
      <c r="A408" s="87" t="s">
        <v>3371</v>
      </c>
      <c r="B408" s="87">
        <v>2</v>
      </c>
      <c r="C408" s="122">
        <v>0.0009703382472279795</v>
      </c>
      <c r="D408" s="87" t="s">
        <v>3495</v>
      </c>
      <c r="E408" s="87" t="b">
        <v>0</v>
      </c>
      <c r="F408" s="87" t="b">
        <v>0</v>
      </c>
      <c r="G408" s="87" t="b">
        <v>0</v>
      </c>
    </row>
    <row r="409" spans="1:7" ht="15">
      <c r="A409" s="87" t="s">
        <v>3372</v>
      </c>
      <c r="B409" s="87">
        <v>2</v>
      </c>
      <c r="C409" s="122">
        <v>0.0011157633659062312</v>
      </c>
      <c r="D409" s="87" t="s">
        <v>3495</v>
      </c>
      <c r="E409" s="87" t="b">
        <v>0</v>
      </c>
      <c r="F409" s="87" t="b">
        <v>0</v>
      </c>
      <c r="G409" s="87" t="b">
        <v>0</v>
      </c>
    </row>
    <row r="410" spans="1:7" ht="15">
      <c r="A410" s="87" t="s">
        <v>3373</v>
      </c>
      <c r="B410" s="87">
        <v>2</v>
      </c>
      <c r="C410" s="122">
        <v>0.0009703382472279795</v>
      </c>
      <c r="D410" s="87" t="s">
        <v>3495</v>
      </c>
      <c r="E410" s="87" t="b">
        <v>0</v>
      </c>
      <c r="F410" s="87" t="b">
        <v>0</v>
      </c>
      <c r="G410" s="87" t="b">
        <v>0</v>
      </c>
    </row>
    <row r="411" spans="1:7" ht="15">
      <c r="A411" s="87" t="s">
        <v>3374</v>
      </c>
      <c r="B411" s="87">
        <v>2</v>
      </c>
      <c r="C411" s="122">
        <v>0.0009703382472279795</v>
      </c>
      <c r="D411" s="87" t="s">
        <v>3495</v>
      </c>
      <c r="E411" s="87" t="b">
        <v>0</v>
      </c>
      <c r="F411" s="87" t="b">
        <v>0</v>
      </c>
      <c r="G411" s="87" t="b">
        <v>0</v>
      </c>
    </row>
    <row r="412" spans="1:7" ht="15">
      <c r="A412" s="87" t="s">
        <v>3375</v>
      </c>
      <c r="B412" s="87">
        <v>2</v>
      </c>
      <c r="C412" s="122">
        <v>0.0009703382472279795</v>
      </c>
      <c r="D412" s="87" t="s">
        <v>3495</v>
      </c>
      <c r="E412" s="87" t="b">
        <v>0</v>
      </c>
      <c r="F412" s="87" t="b">
        <v>0</v>
      </c>
      <c r="G412" s="87" t="b">
        <v>0</v>
      </c>
    </row>
    <row r="413" spans="1:7" ht="15">
      <c r="A413" s="87" t="s">
        <v>3376</v>
      </c>
      <c r="B413" s="87">
        <v>2</v>
      </c>
      <c r="C413" s="122">
        <v>0.0009703382472279795</v>
      </c>
      <c r="D413" s="87" t="s">
        <v>3495</v>
      </c>
      <c r="E413" s="87" t="b">
        <v>0</v>
      </c>
      <c r="F413" s="87" t="b">
        <v>0</v>
      </c>
      <c r="G413" s="87" t="b">
        <v>0</v>
      </c>
    </row>
    <row r="414" spans="1:7" ht="15">
      <c r="A414" s="87" t="s">
        <v>3377</v>
      </c>
      <c r="B414" s="87">
        <v>2</v>
      </c>
      <c r="C414" s="122">
        <v>0.0009703382472279795</v>
      </c>
      <c r="D414" s="87" t="s">
        <v>3495</v>
      </c>
      <c r="E414" s="87" t="b">
        <v>0</v>
      </c>
      <c r="F414" s="87" t="b">
        <v>0</v>
      </c>
      <c r="G414" s="87" t="b">
        <v>0</v>
      </c>
    </row>
    <row r="415" spans="1:7" ht="15">
      <c r="A415" s="87" t="s">
        <v>348</v>
      </c>
      <c r="B415" s="87">
        <v>2</v>
      </c>
      <c r="C415" s="122">
        <v>0.0009703382472279795</v>
      </c>
      <c r="D415" s="87" t="s">
        <v>3495</v>
      </c>
      <c r="E415" s="87" t="b">
        <v>0</v>
      </c>
      <c r="F415" s="87" t="b">
        <v>0</v>
      </c>
      <c r="G415" s="87" t="b">
        <v>0</v>
      </c>
    </row>
    <row r="416" spans="1:7" ht="15">
      <c r="A416" s="87" t="s">
        <v>3378</v>
      </c>
      <c r="B416" s="87">
        <v>2</v>
      </c>
      <c r="C416" s="122">
        <v>0.0009703382472279795</v>
      </c>
      <c r="D416" s="87" t="s">
        <v>3495</v>
      </c>
      <c r="E416" s="87" t="b">
        <v>0</v>
      </c>
      <c r="F416" s="87" t="b">
        <v>0</v>
      </c>
      <c r="G416" s="87" t="b">
        <v>0</v>
      </c>
    </row>
    <row r="417" spans="1:7" ht="15">
      <c r="A417" s="87" t="s">
        <v>3379</v>
      </c>
      <c r="B417" s="87">
        <v>2</v>
      </c>
      <c r="C417" s="122">
        <v>0.0009703382472279795</v>
      </c>
      <c r="D417" s="87" t="s">
        <v>3495</v>
      </c>
      <c r="E417" s="87" t="b">
        <v>0</v>
      </c>
      <c r="F417" s="87" t="b">
        <v>0</v>
      </c>
      <c r="G417" s="87" t="b">
        <v>0</v>
      </c>
    </row>
    <row r="418" spans="1:7" ht="15">
      <c r="A418" s="87" t="s">
        <v>3380</v>
      </c>
      <c r="B418" s="87">
        <v>2</v>
      </c>
      <c r="C418" s="122">
        <v>0.0009703382472279795</v>
      </c>
      <c r="D418" s="87" t="s">
        <v>3495</v>
      </c>
      <c r="E418" s="87" t="b">
        <v>0</v>
      </c>
      <c r="F418" s="87" t="b">
        <v>1</v>
      </c>
      <c r="G418" s="87" t="b">
        <v>0</v>
      </c>
    </row>
    <row r="419" spans="1:7" ht="15">
      <c r="A419" s="87" t="s">
        <v>3381</v>
      </c>
      <c r="B419" s="87">
        <v>2</v>
      </c>
      <c r="C419" s="122">
        <v>0.0009703382472279795</v>
      </c>
      <c r="D419" s="87" t="s">
        <v>3495</v>
      </c>
      <c r="E419" s="87" t="b">
        <v>0</v>
      </c>
      <c r="F419" s="87" t="b">
        <v>0</v>
      </c>
      <c r="G419" s="87" t="b">
        <v>0</v>
      </c>
    </row>
    <row r="420" spans="1:7" ht="15">
      <c r="A420" s="87" t="s">
        <v>3382</v>
      </c>
      <c r="B420" s="87">
        <v>2</v>
      </c>
      <c r="C420" s="122">
        <v>0.0009703382472279795</v>
      </c>
      <c r="D420" s="87" t="s">
        <v>3495</v>
      </c>
      <c r="E420" s="87" t="b">
        <v>0</v>
      </c>
      <c r="F420" s="87" t="b">
        <v>0</v>
      </c>
      <c r="G420" s="87" t="b">
        <v>0</v>
      </c>
    </row>
    <row r="421" spans="1:7" ht="15">
      <c r="A421" s="87" t="s">
        <v>3383</v>
      </c>
      <c r="B421" s="87">
        <v>2</v>
      </c>
      <c r="C421" s="122">
        <v>0.0009703382472279795</v>
      </c>
      <c r="D421" s="87" t="s">
        <v>3495</v>
      </c>
      <c r="E421" s="87" t="b">
        <v>0</v>
      </c>
      <c r="F421" s="87" t="b">
        <v>0</v>
      </c>
      <c r="G421" s="87" t="b">
        <v>0</v>
      </c>
    </row>
    <row r="422" spans="1:7" ht="15">
      <c r="A422" s="87" t="s">
        <v>3384</v>
      </c>
      <c r="B422" s="87">
        <v>2</v>
      </c>
      <c r="C422" s="122">
        <v>0.0009703382472279795</v>
      </c>
      <c r="D422" s="87" t="s">
        <v>3495</v>
      </c>
      <c r="E422" s="87" t="b">
        <v>0</v>
      </c>
      <c r="F422" s="87" t="b">
        <v>0</v>
      </c>
      <c r="G422" s="87" t="b">
        <v>0</v>
      </c>
    </row>
    <row r="423" spans="1:7" ht="15">
      <c r="A423" s="87" t="s">
        <v>3385</v>
      </c>
      <c r="B423" s="87">
        <v>2</v>
      </c>
      <c r="C423" s="122">
        <v>0.0009703382472279795</v>
      </c>
      <c r="D423" s="87" t="s">
        <v>3495</v>
      </c>
      <c r="E423" s="87" t="b">
        <v>0</v>
      </c>
      <c r="F423" s="87" t="b">
        <v>0</v>
      </c>
      <c r="G423" s="87" t="b">
        <v>0</v>
      </c>
    </row>
    <row r="424" spans="1:7" ht="15">
      <c r="A424" s="87" t="s">
        <v>3386</v>
      </c>
      <c r="B424" s="87">
        <v>2</v>
      </c>
      <c r="C424" s="122">
        <v>0.0009703382472279795</v>
      </c>
      <c r="D424" s="87" t="s">
        <v>3495</v>
      </c>
      <c r="E424" s="87" t="b">
        <v>0</v>
      </c>
      <c r="F424" s="87" t="b">
        <v>0</v>
      </c>
      <c r="G424" s="87" t="b">
        <v>0</v>
      </c>
    </row>
    <row r="425" spans="1:7" ht="15">
      <c r="A425" s="87" t="s">
        <v>3387</v>
      </c>
      <c r="B425" s="87">
        <v>2</v>
      </c>
      <c r="C425" s="122">
        <v>0.0009703382472279795</v>
      </c>
      <c r="D425" s="87" t="s">
        <v>3495</v>
      </c>
      <c r="E425" s="87" t="b">
        <v>0</v>
      </c>
      <c r="F425" s="87" t="b">
        <v>0</v>
      </c>
      <c r="G425" s="87" t="b">
        <v>0</v>
      </c>
    </row>
    <row r="426" spans="1:7" ht="15">
      <c r="A426" s="87" t="s">
        <v>3388</v>
      </c>
      <c r="B426" s="87">
        <v>2</v>
      </c>
      <c r="C426" s="122">
        <v>0.0009703382472279795</v>
      </c>
      <c r="D426" s="87" t="s">
        <v>3495</v>
      </c>
      <c r="E426" s="87" t="b">
        <v>0</v>
      </c>
      <c r="F426" s="87" t="b">
        <v>0</v>
      </c>
      <c r="G426" s="87" t="b">
        <v>0</v>
      </c>
    </row>
    <row r="427" spans="1:7" ht="15">
      <c r="A427" s="87" t="s">
        <v>3389</v>
      </c>
      <c r="B427" s="87">
        <v>2</v>
      </c>
      <c r="C427" s="122">
        <v>0.0009703382472279795</v>
      </c>
      <c r="D427" s="87" t="s">
        <v>3495</v>
      </c>
      <c r="E427" s="87" t="b">
        <v>0</v>
      </c>
      <c r="F427" s="87" t="b">
        <v>0</v>
      </c>
      <c r="G427" s="87" t="b">
        <v>0</v>
      </c>
    </row>
    <row r="428" spans="1:7" ht="15">
      <c r="A428" s="87" t="s">
        <v>3390</v>
      </c>
      <c r="B428" s="87">
        <v>2</v>
      </c>
      <c r="C428" s="122">
        <v>0.0009703382472279795</v>
      </c>
      <c r="D428" s="87" t="s">
        <v>3495</v>
      </c>
      <c r="E428" s="87" t="b">
        <v>0</v>
      </c>
      <c r="F428" s="87" t="b">
        <v>0</v>
      </c>
      <c r="G428" s="87" t="b">
        <v>0</v>
      </c>
    </row>
    <row r="429" spans="1:7" ht="15">
      <c r="A429" s="87" t="s">
        <v>3391</v>
      </c>
      <c r="B429" s="87">
        <v>2</v>
      </c>
      <c r="C429" s="122">
        <v>0.0009703382472279795</v>
      </c>
      <c r="D429" s="87" t="s">
        <v>3495</v>
      </c>
      <c r="E429" s="87" t="b">
        <v>0</v>
      </c>
      <c r="F429" s="87" t="b">
        <v>1</v>
      </c>
      <c r="G429" s="87" t="b">
        <v>0</v>
      </c>
    </row>
    <row r="430" spans="1:7" ht="15">
      <c r="A430" s="87" t="s">
        <v>3392</v>
      </c>
      <c r="B430" s="87">
        <v>2</v>
      </c>
      <c r="C430" s="122">
        <v>0.0009703382472279795</v>
      </c>
      <c r="D430" s="87" t="s">
        <v>3495</v>
      </c>
      <c r="E430" s="87" t="b">
        <v>0</v>
      </c>
      <c r="F430" s="87" t="b">
        <v>0</v>
      </c>
      <c r="G430" s="87" t="b">
        <v>0</v>
      </c>
    </row>
    <row r="431" spans="1:7" ht="15">
      <c r="A431" s="87" t="s">
        <v>3393</v>
      </c>
      <c r="B431" s="87">
        <v>2</v>
      </c>
      <c r="C431" s="122">
        <v>0.0009703382472279795</v>
      </c>
      <c r="D431" s="87" t="s">
        <v>3495</v>
      </c>
      <c r="E431" s="87" t="b">
        <v>0</v>
      </c>
      <c r="F431" s="87" t="b">
        <v>0</v>
      </c>
      <c r="G431" s="87" t="b">
        <v>0</v>
      </c>
    </row>
    <row r="432" spans="1:7" ht="15">
      <c r="A432" s="87" t="s">
        <v>3394</v>
      </c>
      <c r="B432" s="87">
        <v>2</v>
      </c>
      <c r="C432" s="122">
        <v>0.0009703382472279795</v>
      </c>
      <c r="D432" s="87" t="s">
        <v>3495</v>
      </c>
      <c r="E432" s="87" t="b">
        <v>0</v>
      </c>
      <c r="F432" s="87" t="b">
        <v>0</v>
      </c>
      <c r="G432" s="87" t="b">
        <v>0</v>
      </c>
    </row>
    <row r="433" spans="1:7" ht="15">
      <c r="A433" s="87" t="s">
        <v>3395</v>
      </c>
      <c r="B433" s="87">
        <v>2</v>
      </c>
      <c r="C433" s="122">
        <v>0.0009703382472279795</v>
      </c>
      <c r="D433" s="87" t="s">
        <v>3495</v>
      </c>
      <c r="E433" s="87" t="b">
        <v>0</v>
      </c>
      <c r="F433" s="87" t="b">
        <v>0</v>
      </c>
      <c r="G433" s="87" t="b">
        <v>0</v>
      </c>
    </row>
    <row r="434" spans="1:7" ht="15">
      <c r="A434" s="87" t="s">
        <v>3396</v>
      </c>
      <c r="B434" s="87">
        <v>2</v>
      </c>
      <c r="C434" s="122">
        <v>0.0009703382472279795</v>
      </c>
      <c r="D434" s="87" t="s">
        <v>3495</v>
      </c>
      <c r="E434" s="87" t="b">
        <v>0</v>
      </c>
      <c r="F434" s="87" t="b">
        <v>0</v>
      </c>
      <c r="G434" s="87" t="b">
        <v>0</v>
      </c>
    </row>
    <row r="435" spans="1:7" ht="15">
      <c r="A435" s="87" t="s">
        <v>3397</v>
      </c>
      <c r="B435" s="87">
        <v>2</v>
      </c>
      <c r="C435" s="122">
        <v>0.0009703382472279795</v>
      </c>
      <c r="D435" s="87" t="s">
        <v>3495</v>
      </c>
      <c r="E435" s="87" t="b">
        <v>0</v>
      </c>
      <c r="F435" s="87" t="b">
        <v>0</v>
      </c>
      <c r="G435" s="87" t="b">
        <v>0</v>
      </c>
    </row>
    <row r="436" spans="1:7" ht="15">
      <c r="A436" s="87" t="s">
        <v>3398</v>
      </c>
      <c r="B436" s="87">
        <v>2</v>
      </c>
      <c r="C436" s="122">
        <v>0.0009703382472279795</v>
      </c>
      <c r="D436" s="87" t="s">
        <v>3495</v>
      </c>
      <c r="E436" s="87" t="b">
        <v>0</v>
      </c>
      <c r="F436" s="87" t="b">
        <v>0</v>
      </c>
      <c r="G436" s="87" t="b">
        <v>0</v>
      </c>
    </row>
    <row r="437" spans="1:7" ht="15">
      <c r="A437" s="87" t="s">
        <v>3399</v>
      </c>
      <c r="B437" s="87">
        <v>2</v>
      </c>
      <c r="C437" s="122">
        <v>0.0009703382472279795</v>
      </c>
      <c r="D437" s="87" t="s">
        <v>3495</v>
      </c>
      <c r="E437" s="87" t="b">
        <v>0</v>
      </c>
      <c r="F437" s="87" t="b">
        <v>0</v>
      </c>
      <c r="G437" s="87" t="b">
        <v>0</v>
      </c>
    </row>
    <row r="438" spans="1:7" ht="15">
      <c r="A438" s="87" t="s">
        <v>3400</v>
      </c>
      <c r="B438" s="87">
        <v>2</v>
      </c>
      <c r="C438" s="122">
        <v>0.0009703382472279795</v>
      </c>
      <c r="D438" s="87" t="s">
        <v>3495</v>
      </c>
      <c r="E438" s="87" t="b">
        <v>0</v>
      </c>
      <c r="F438" s="87" t="b">
        <v>0</v>
      </c>
      <c r="G438" s="87" t="b">
        <v>0</v>
      </c>
    </row>
    <row r="439" spans="1:7" ht="15">
      <c r="A439" s="87" t="s">
        <v>3401</v>
      </c>
      <c r="B439" s="87">
        <v>2</v>
      </c>
      <c r="C439" s="122">
        <v>0.0009703382472279795</v>
      </c>
      <c r="D439" s="87" t="s">
        <v>3495</v>
      </c>
      <c r="E439" s="87" t="b">
        <v>0</v>
      </c>
      <c r="F439" s="87" t="b">
        <v>0</v>
      </c>
      <c r="G439" s="87" t="b">
        <v>0</v>
      </c>
    </row>
    <row r="440" spans="1:7" ht="15">
      <c r="A440" s="87" t="s">
        <v>418</v>
      </c>
      <c r="B440" s="87">
        <v>2</v>
      </c>
      <c r="C440" s="122">
        <v>0.0009703382472279795</v>
      </c>
      <c r="D440" s="87" t="s">
        <v>3495</v>
      </c>
      <c r="E440" s="87" t="b">
        <v>0</v>
      </c>
      <c r="F440" s="87" t="b">
        <v>0</v>
      </c>
      <c r="G440" s="87" t="b">
        <v>0</v>
      </c>
    </row>
    <row r="441" spans="1:7" ht="15">
      <c r="A441" s="87" t="s">
        <v>3402</v>
      </c>
      <c r="B441" s="87">
        <v>2</v>
      </c>
      <c r="C441" s="122">
        <v>0.0009703382472279795</v>
      </c>
      <c r="D441" s="87" t="s">
        <v>3495</v>
      </c>
      <c r="E441" s="87" t="b">
        <v>0</v>
      </c>
      <c r="F441" s="87" t="b">
        <v>0</v>
      </c>
      <c r="G441" s="87" t="b">
        <v>0</v>
      </c>
    </row>
    <row r="442" spans="1:7" ht="15">
      <c r="A442" s="87" t="s">
        <v>3403</v>
      </c>
      <c r="B442" s="87">
        <v>2</v>
      </c>
      <c r="C442" s="122">
        <v>0.0009703382472279795</v>
      </c>
      <c r="D442" s="87" t="s">
        <v>3495</v>
      </c>
      <c r="E442" s="87" t="b">
        <v>0</v>
      </c>
      <c r="F442" s="87" t="b">
        <v>0</v>
      </c>
      <c r="G442" s="87" t="b">
        <v>0</v>
      </c>
    </row>
    <row r="443" spans="1:7" ht="15">
      <c r="A443" s="87" t="s">
        <v>417</v>
      </c>
      <c r="B443" s="87">
        <v>2</v>
      </c>
      <c r="C443" s="122">
        <v>0.0009703382472279795</v>
      </c>
      <c r="D443" s="87" t="s">
        <v>3495</v>
      </c>
      <c r="E443" s="87" t="b">
        <v>0</v>
      </c>
      <c r="F443" s="87" t="b">
        <v>0</v>
      </c>
      <c r="G443" s="87" t="b">
        <v>0</v>
      </c>
    </row>
    <row r="444" spans="1:7" ht="15">
      <c r="A444" s="87" t="s">
        <v>3404</v>
      </c>
      <c r="B444" s="87">
        <v>2</v>
      </c>
      <c r="C444" s="122">
        <v>0.0009703382472279795</v>
      </c>
      <c r="D444" s="87" t="s">
        <v>3495</v>
      </c>
      <c r="E444" s="87" t="b">
        <v>0</v>
      </c>
      <c r="F444" s="87" t="b">
        <v>0</v>
      </c>
      <c r="G444" s="87" t="b">
        <v>0</v>
      </c>
    </row>
    <row r="445" spans="1:7" ht="15">
      <c r="A445" s="87" t="s">
        <v>3405</v>
      </c>
      <c r="B445" s="87">
        <v>2</v>
      </c>
      <c r="C445" s="122">
        <v>0.0009703382472279795</v>
      </c>
      <c r="D445" s="87" t="s">
        <v>3495</v>
      </c>
      <c r="E445" s="87" t="b">
        <v>0</v>
      </c>
      <c r="F445" s="87" t="b">
        <v>0</v>
      </c>
      <c r="G445" s="87" t="b">
        <v>0</v>
      </c>
    </row>
    <row r="446" spans="1:7" ht="15">
      <c r="A446" s="87" t="s">
        <v>3406</v>
      </c>
      <c r="B446" s="87">
        <v>2</v>
      </c>
      <c r="C446" s="122">
        <v>0.0009703382472279795</v>
      </c>
      <c r="D446" s="87" t="s">
        <v>3495</v>
      </c>
      <c r="E446" s="87" t="b">
        <v>0</v>
      </c>
      <c r="F446" s="87" t="b">
        <v>0</v>
      </c>
      <c r="G446" s="87" t="b">
        <v>0</v>
      </c>
    </row>
    <row r="447" spans="1:7" ht="15">
      <c r="A447" s="87" t="s">
        <v>3407</v>
      </c>
      <c r="B447" s="87">
        <v>2</v>
      </c>
      <c r="C447" s="122">
        <v>0.0009703382472279795</v>
      </c>
      <c r="D447" s="87" t="s">
        <v>3495</v>
      </c>
      <c r="E447" s="87" t="b">
        <v>0</v>
      </c>
      <c r="F447" s="87" t="b">
        <v>0</v>
      </c>
      <c r="G447" s="87" t="b">
        <v>0</v>
      </c>
    </row>
    <row r="448" spans="1:7" ht="15">
      <c r="A448" s="87" t="s">
        <v>3408</v>
      </c>
      <c r="B448" s="87">
        <v>2</v>
      </c>
      <c r="C448" s="122">
        <v>0.0009703382472279795</v>
      </c>
      <c r="D448" s="87" t="s">
        <v>3495</v>
      </c>
      <c r="E448" s="87" t="b">
        <v>0</v>
      </c>
      <c r="F448" s="87" t="b">
        <v>0</v>
      </c>
      <c r="G448" s="87" t="b">
        <v>0</v>
      </c>
    </row>
    <row r="449" spans="1:7" ht="15">
      <c r="A449" s="87" t="s">
        <v>3409</v>
      </c>
      <c r="B449" s="87">
        <v>2</v>
      </c>
      <c r="C449" s="122">
        <v>0.0009703382472279795</v>
      </c>
      <c r="D449" s="87" t="s">
        <v>3495</v>
      </c>
      <c r="E449" s="87" t="b">
        <v>0</v>
      </c>
      <c r="F449" s="87" t="b">
        <v>0</v>
      </c>
      <c r="G449" s="87" t="b">
        <v>0</v>
      </c>
    </row>
    <row r="450" spans="1:7" ht="15">
      <c r="A450" s="87" t="s">
        <v>3410</v>
      </c>
      <c r="B450" s="87">
        <v>2</v>
      </c>
      <c r="C450" s="122">
        <v>0.0009703382472279795</v>
      </c>
      <c r="D450" s="87" t="s">
        <v>3495</v>
      </c>
      <c r="E450" s="87" t="b">
        <v>1</v>
      </c>
      <c r="F450" s="87" t="b">
        <v>0</v>
      </c>
      <c r="G450" s="87" t="b">
        <v>0</v>
      </c>
    </row>
    <row r="451" spans="1:7" ht="15">
      <c r="A451" s="87" t="s">
        <v>3411</v>
      </c>
      <c r="B451" s="87">
        <v>2</v>
      </c>
      <c r="C451" s="122">
        <v>0.0009703382472279795</v>
      </c>
      <c r="D451" s="87" t="s">
        <v>3495</v>
      </c>
      <c r="E451" s="87" t="b">
        <v>0</v>
      </c>
      <c r="F451" s="87" t="b">
        <v>0</v>
      </c>
      <c r="G451" s="87" t="b">
        <v>0</v>
      </c>
    </row>
    <row r="452" spans="1:7" ht="15">
      <c r="A452" s="87" t="s">
        <v>3412</v>
      </c>
      <c r="B452" s="87">
        <v>2</v>
      </c>
      <c r="C452" s="122">
        <v>0.0009703382472279795</v>
      </c>
      <c r="D452" s="87" t="s">
        <v>3495</v>
      </c>
      <c r="E452" s="87" t="b">
        <v>1</v>
      </c>
      <c r="F452" s="87" t="b">
        <v>0</v>
      </c>
      <c r="G452" s="87" t="b">
        <v>0</v>
      </c>
    </row>
    <row r="453" spans="1:7" ht="15">
      <c r="A453" s="87" t="s">
        <v>3413</v>
      </c>
      <c r="B453" s="87">
        <v>2</v>
      </c>
      <c r="C453" s="122">
        <v>0.0009703382472279795</v>
      </c>
      <c r="D453" s="87" t="s">
        <v>3495</v>
      </c>
      <c r="E453" s="87" t="b">
        <v>0</v>
      </c>
      <c r="F453" s="87" t="b">
        <v>0</v>
      </c>
      <c r="G453" s="87" t="b">
        <v>0</v>
      </c>
    </row>
    <row r="454" spans="1:7" ht="15">
      <c r="A454" s="87" t="s">
        <v>3414</v>
      </c>
      <c r="B454" s="87">
        <v>2</v>
      </c>
      <c r="C454" s="122">
        <v>0.0009703382472279795</v>
      </c>
      <c r="D454" s="87" t="s">
        <v>3495</v>
      </c>
      <c r="E454" s="87" t="b">
        <v>0</v>
      </c>
      <c r="F454" s="87" t="b">
        <v>0</v>
      </c>
      <c r="G454" s="87" t="b">
        <v>0</v>
      </c>
    </row>
    <row r="455" spans="1:7" ht="15">
      <c r="A455" s="87" t="s">
        <v>3415</v>
      </c>
      <c r="B455" s="87">
        <v>2</v>
      </c>
      <c r="C455" s="122">
        <v>0.0009703382472279795</v>
      </c>
      <c r="D455" s="87" t="s">
        <v>3495</v>
      </c>
      <c r="E455" s="87" t="b">
        <v>0</v>
      </c>
      <c r="F455" s="87" t="b">
        <v>0</v>
      </c>
      <c r="G455" s="87" t="b">
        <v>0</v>
      </c>
    </row>
    <row r="456" spans="1:7" ht="15">
      <c r="A456" s="87" t="s">
        <v>3416</v>
      </c>
      <c r="B456" s="87">
        <v>2</v>
      </c>
      <c r="C456" s="122">
        <v>0.0009703382472279795</v>
      </c>
      <c r="D456" s="87" t="s">
        <v>3495</v>
      </c>
      <c r="E456" s="87" t="b">
        <v>0</v>
      </c>
      <c r="F456" s="87" t="b">
        <v>0</v>
      </c>
      <c r="G456" s="87" t="b">
        <v>0</v>
      </c>
    </row>
    <row r="457" spans="1:7" ht="15">
      <c r="A457" s="87" t="s">
        <v>3417</v>
      </c>
      <c r="B457" s="87">
        <v>2</v>
      </c>
      <c r="C457" s="122">
        <v>0.0009703382472279795</v>
      </c>
      <c r="D457" s="87" t="s">
        <v>3495</v>
      </c>
      <c r="E457" s="87" t="b">
        <v>0</v>
      </c>
      <c r="F457" s="87" t="b">
        <v>0</v>
      </c>
      <c r="G457" s="87" t="b">
        <v>0</v>
      </c>
    </row>
    <row r="458" spans="1:7" ht="15">
      <c r="A458" s="87" t="s">
        <v>3418</v>
      </c>
      <c r="B458" s="87">
        <v>2</v>
      </c>
      <c r="C458" s="122">
        <v>0.0009703382472279795</v>
      </c>
      <c r="D458" s="87" t="s">
        <v>3495</v>
      </c>
      <c r="E458" s="87" t="b">
        <v>0</v>
      </c>
      <c r="F458" s="87" t="b">
        <v>0</v>
      </c>
      <c r="G458" s="87" t="b">
        <v>0</v>
      </c>
    </row>
    <row r="459" spans="1:7" ht="15">
      <c r="A459" s="87" t="s">
        <v>3419</v>
      </c>
      <c r="B459" s="87">
        <v>2</v>
      </c>
      <c r="C459" s="122">
        <v>0.0009703382472279795</v>
      </c>
      <c r="D459" s="87" t="s">
        <v>3495</v>
      </c>
      <c r="E459" s="87" t="b">
        <v>0</v>
      </c>
      <c r="F459" s="87" t="b">
        <v>0</v>
      </c>
      <c r="G459" s="87" t="b">
        <v>0</v>
      </c>
    </row>
    <row r="460" spans="1:7" ht="15">
      <c r="A460" s="87" t="s">
        <v>3420</v>
      </c>
      <c r="B460" s="87">
        <v>2</v>
      </c>
      <c r="C460" s="122">
        <v>0.0009703382472279795</v>
      </c>
      <c r="D460" s="87" t="s">
        <v>3495</v>
      </c>
      <c r="E460" s="87" t="b">
        <v>0</v>
      </c>
      <c r="F460" s="87" t="b">
        <v>0</v>
      </c>
      <c r="G460" s="87" t="b">
        <v>0</v>
      </c>
    </row>
    <row r="461" spans="1:7" ht="15">
      <c r="A461" s="87" t="s">
        <v>3421</v>
      </c>
      <c r="B461" s="87">
        <v>2</v>
      </c>
      <c r="C461" s="122">
        <v>0.0009703382472279795</v>
      </c>
      <c r="D461" s="87" t="s">
        <v>3495</v>
      </c>
      <c r="E461" s="87" t="b">
        <v>0</v>
      </c>
      <c r="F461" s="87" t="b">
        <v>0</v>
      </c>
      <c r="G461" s="87" t="b">
        <v>0</v>
      </c>
    </row>
    <row r="462" spans="1:7" ht="15">
      <c r="A462" s="87" t="s">
        <v>3422</v>
      </c>
      <c r="B462" s="87">
        <v>2</v>
      </c>
      <c r="C462" s="122">
        <v>0.0009703382472279795</v>
      </c>
      <c r="D462" s="87" t="s">
        <v>3495</v>
      </c>
      <c r="E462" s="87" t="b">
        <v>0</v>
      </c>
      <c r="F462" s="87" t="b">
        <v>0</v>
      </c>
      <c r="G462" s="87" t="b">
        <v>0</v>
      </c>
    </row>
    <row r="463" spans="1:7" ht="15">
      <c r="A463" s="87" t="s">
        <v>3423</v>
      </c>
      <c r="B463" s="87">
        <v>2</v>
      </c>
      <c r="C463" s="122">
        <v>0.0011157633659062312</v>
      </c>
      <c r="D463" s="87" t="s">
        <v>3495</v>
      </c>
      <c r="E463" s="87" t="b">
        <v>0</v>
      </c>
      <c r="F463" s="87" t="b">
        <v>0</v>
      </c>
      <c r="G463" s="87" t="b">
        <v>0</v>
      </c>
    </row>
    <row r="464" spans="1:7" ht="15">
      <c r="A464" s="87" t="s">
        <v>3424</v>
      </c>
      <c r="B464" s="87">
        <v>2</v>
      </c>
      <c r="C464" s="122">
        <v>0.0011157633659062312</v>
      </c>
      <c r="D464" s="87" t="s">
        <v>3495</v>
      </c>
      <c r="E464" s="87" t="b">
        <v>0</v>
      </c>
      <c r="F464" s="87" t="b">
        <v>0</v>
      </c>
      <c r="G464" s="87" t="b">
        <v>0</v>
      </c>
    </row>
    <row r="465" spans="1:7" ht="15">
      <c r="A465" s="87" t="s">
        <v>3425</v>
      </c>
      <c r="B465" s="87">
        <v>2</v>
      </c>
      <c r="C465" s="122">
        <v>0.0011157633659062312</v>
      </c>
      <c r="D465" s="87" t="s">
        <v>3495</v>
      </c>
      <c r="E465" s="87" t="b">
        <v>0</v>
      </c>
      <c r="F465" s="87" t="b">
        <v>0</v>
      </c>
      <c r="G465" s="87" t="b">
        <v>0</v>
      </c>
    </row>
    <row r="466" spans="1:7" ht="15">
      <c r="A466" s="87" t="s">
        <v>3426</v>
      </c>
      <c r="B466" s="87">
        <v>2</v>
      </c>
      <c r="C466" s="122">
        <v>0.0011157633659062312</v>
      </c>
      <c r="D466" s="87" t="s">
        <v>3495</v>
      </c>
      <c r="E466" s="87" t="b">
        <v>0</v>
      </c>
      <c r="F466" s="87" t="b">
        <v>0</v>
      </c>
      <c r="G466" s="87" t="b">
        <v>0</v>
      </c>
    </row>
    <row r="467" spans="1:7" ht="15">
      <c r="A467" s="87" t="s">
        <v>3427</v>
      </c>
      <c r="B467" s="87">
        <v>2</v>
      </c>
      <c r="C467" s="122">
        <v>0.0009703382472279795</v>
      </c>
      <c r="D467" s="87" t="s">
        <v>3495</v>
      </c>
      <c r="E467" s="87" t="b">
        <v>0</v>
      </c>
      <c r="F467" s="87" t="b">
        <v>0</v>
      </c>
      <c r="G467" s="87" t="b">
        <v>0</v>
      </c>
    </row>
    <row r="468" spans="1:7" ht="15">
      <c r="A468" s="87" t="s">
        <v>3428</v>
      </c>
      <c r="B468" s="87">
        <v>2</v>
      </c>
      <c r="C468" s="122">
        <v>0.0009703382472279795</v>
      </c>
      <c r="D468" s="87" t="s">
        <v>3495</v>
      </c>
      <c r="E468" s="87" t="b">
        <v>0</v>
      </c>
      <c r="F468" s="87" t="b">
        <v>0</v>
      </c>
      <c r="G468" s="87" t="b">
        <v>0</v>
      </c>
    </row>
    <row r="469" spans="1:7" ht="15">
      <c r="A469" s="87" t="s">
        <v>413</v>
      </c>
      <c r="B469" s="87">
        <v>2</v>
      </c>
      <c r="C469" s="122">
        <v>0.0009703382472279795</v>
      </c>
      <c r="D469" s="87" t="s">
        <v>3495</v>
      </c>
      <c r="E469" s="87" t="b">
        <v>0</v>
      </c>
      <c r="F469" s="87" t="b">
        <v>0</v>
      </c>
      <c r="G469" s="87" t="b">
        <v>0</v>
      </c>
    </row>
    <row r="470" spans="1:7" ht="15">
      <c r="A470" s="87" t="s">
        <v>412</v>
      </c>
      <c r="B470" s="87">
        <v>2</v>
      </c>
      <c r="C470" s="122">
        <v>0.0009703382472279795</v>
      </c>
      <c r="D470" s="87" t="s">
        <v>3495</v>
      </c>
      <c r="E470" s="87" t="b">
        <v>0</v>
      </c>
      <c r="F470" s="87" t="b">
        <v>0</v>
      </c>
      <c r="G470" s="87" t="b">
        <v>0</v>
      </c>
    </row>
    <row r="471" spans="1:7" ht="15">
      <c r="A471" s="87" t="s">
        <v>3429</v>
      </c>
      <c r="B471" s="87">
        <v>2</v>
      </c>
      <c r="C471" s="122">
        <v>0.0009703382472279795</v>
      </c>
      <c r="D471" s="87" t="s">
        <v>3495</v>
      </c>
      <c r="E471" s="87" t="b">
        <v>0</v>
      </c>
      <c r="F471" s="87" t="b">
        <v>0</v>
      </c>
      <c r="G471" s="87" t="b">
        <v>0</v>
      </c>
    </row>
    <row r="472" spans="1:7" ht="15">
      <c r="A472" s="87" t="s">
        <v>3430</v>
      </c>
      <c r="B472" s="87">
        <v>2</v>
      </c>
      <c r="C472" s="122">
        <v>0.0009703382472279795</v>
      </c>
      <c r="D472" s="87" t="s">
        <v>3495</v>
      </c>
      <c r="E472" s="87" t="b">
        <v>0</v>
      </c>
      <c r="F472" s="87" t="b">
        <v>0</v>
      </c>
      <c r="G472" s="87" t="b">
        <v>0</v>
      </c>
    </row>
    <row r="473" spans="1:7" ht="15">
      <c r="A473" s="87" t="s">
        <v>411</v>
      </c>
      <c r="B473" s="87">
        <v>2</v>
      </c>
      <c r="C473" s="122">
        <v>0.0009703382472279795</v>
      </c>
      <c r="D473" s="87" t="s">
        <v>3495</v>
      </c>
      <c r="E473" s="87" t="b">
        <v>0</v>
      </c>
      <c r="F473" s="87" t="b">
        <v>0</v>
      </c>
      <c r="G473" s="87" t="b">
        <v>0</v>
      </c>
    </row>
    <row r="474" spans="1:7" ht="15">
      <c r="A474" s="87" t="s">
        <v>3431</v>
      </c>
      <c r="B474" s="87">
        <v>2</v>
      </c>
      <c r="C474" s="122">
        <v>0.0009703382472279795</v>
      </c>
      <c r="D474" s="87" t="s">
        <v>3495</v>
      </c>
      <c r="E474" s="87" t="b">
        <v>0</v>
      </c>
      <c r="F474" s="87" t="b">
        <v>0</v>
      </c>
      <c r="G474" s="87" t="b">
        <v>0</v>
      </c>
    </row>
    <row r="475" spans="1:7" ht="15">
      <c r="A475" s="87" t="s">
        <v>3432</v>
      </c>
      <c r="B475" s="87">
        <v>2</v>
      </c>
      <c r="C475" s="122">
        <v>0.0009703382472279795</v>
      </c>
      <c r="D475" s="87" t="s">
        <v>3495</v>
      </c>
      <c r="E475" s="87" t="b">
        <v>0</v>
      </c>
      <c r="F475" s="87" t="b">
        <v>0</v>
      </c>
      <c r="G475" s="87" t="b">
        <v>0</v>
      </c>
    </row>
    <row r="476" spans="1:7" ht="15">
      <c r="A476" s="87" t="s">
        <v>3433</v>
      </c>
      <c r="B476" s="87">
        <v>2</v>
      </c>
      <c r="C476" s="122">
        <v>0.0009703382472279795</v>
      </c>
      <c r="D476" s="87" t="s">
        <v>3495</v>
      </c>
      <c r="E476" s="87" t="b">
        <v>0</v>
      </c>
      <c r="F476" s="87" t="b">
        <v>0</v>
      </c>
      <c r="G476" s="87" t="b">
        <v>0</v>
      </c>
    </row>
    <row r="477" spans="1:7" ht="15">
      <c r="A477" s="87" t="s">
        <v>3434</v>
      </c>
      <c r="B477" s="87">
        <v>2</v>
      </c>
      <c r="C477" s="122">
        <v>0.0009703382472279795</v>
      </c>
      <c r="D477" s="87" t="s">
        <v>3495</v>
      </c>
      <c r="E477" s="87" t="b">
        <v>0</v>
      </c>
      <c r="F477" s="87" t="b">
        <v>0</v>
      </c>
      <c r="G477" s="87" t="b">
        <v>0</v>
      </c>
    </row>
    <row r="478" spans="1:7" ht="15">
      <c r="A478" s="87" t="s">
        <v>405</v>
      </c>
      <c r="B478" s="87">
        <v>2</v>
      </c>
      <c r="C478" s="122">
        <v>0.0009703382472279795</v>
      </c>
      <c r="D478" s="87" t="s">
        <v>3495</v>
      </c>
      <c r="E478" s="87" t="b">
        <v>0</v>
      </c>
      <c r="F478" s="87" t="b">
        <v>0</v>
      </c>
      <c r="G478" s="87" t="b">
        <v>0</v>
      </c>
    </row>
    <row r="479" spans="1:7" ht="15">
      <c r="A479" s="87" t="s">
        <v>3435</v>
      </c>
      <c r="B479" s="87">
        <v>2</v>
      </c>
      <c r="C479" s="122">
        <v>0.0009703382472279795</v>
      </c>
      <c r="D479" s="87" t="s">
        <v>3495</v>
      </c>
      <c r="E479" s="87" t="b">
        <v>0</v>
      </c>
      <c r="F479" s="87" t="b">
        <v>0</v>
      </c>
      <c r="G479" s="87" t="b">
        <v>0</v>
      </c>
    </row>
    <row r="480" spans="1:7" ht="15">
      <c r="A480" s="87" t="s">
        <v>3436</v>
      </c>
      <c r="B480" s="87">
        <v>2</v>
      </c>
      <c r="C480" s="122">
        <v>0.0009703382472279795</v>
      </c>
      <c r="D480" s="87" t="s">
        <v>3495</v>
      </c>
      <c r="E480" s="87" t="b">
        <v>0</v>
      </c>
      <c r="F480" s="87" t="b">
        <v>0</v>
      </c>
      <c r="G480" s="87" t="b">
        <v>0</v>
      </c>
    </row>
    <row r="481" spans="1:7" ht="15">
      <c r="A481" s="87" t="s">
        <v>3437</v>
      </c>
      <c r="B481" s="87">
        <v>2</v>
      </c>
      <c r="C481" s="122">
        <v>0.0009703382472279795</v>
      </c>
      <c r="D481" s="87" t="s">
        <v>3495</v>
      </c>
      <c r="E481" s="87" t="b">
        <v>0</v>
      </c>
      <c r="F481" s="87" t="b">
        <v>0</v>
      </c>
      <c r="G481" s="87" t="b">
        <v>0</v>
      </c>
    </row>
    <row r="482" spans="1:7" ht="15">
      <c r="A482" s="87" t="s">
        <v>3438</v>
      </c>
      <c r="B482" s="87">
        <v>2</v>
      </c>
      <c r="C482" s="122">
        <v>0.0011157633659062312</v>
      </c>
      <c r="D482" s="87" t="s">
        <v>3495</v>
      </c>
      <c r="E482" s="87" t="b">
        <v>0</v>
      </c>
      <c r="F482" s="87" t="b">
        <v>0</v>
      </c>
      <c r="G482" s="87" t="b">
        <v>0</v>
      </c>
    </row>
    <row r="483" spans="1:7" ht="15">
      <c r="A483" s="87" t="s">
        <v>3439</v>
      </c>
      <c r="B483" s="87">
        <v>2</v>
      </c>
      <c r="C483" s="122">
        <v>0.0011157633659062312</v>
      </c>
      <c r="D483" s="87" t="s">
        <v>3495</v>
      </c>
      <c r="E483" s="87" t="b">
        <v>0</v>
      </c>
      <c r="F483" s="87" t="b">
        <v>0</v>
      </c>
      <c r="G483" s="87" t="b">
        <v>0</v>
      </c>
    </row>
    <row r="484" spans="1:7" ht="15">
      <c r="A484" s="87" t="s">
        <v>3440</v>
      </c>
      <c r="B484" s="87">
        <v>2</v>
      </c>
      <c r="C484" s="122">
        <v>0.0011157633659062312</v>
      </c>
      <c r="D484" s="87" t="s">
        <v>3495</v>
      </c>
      <c r="E484" s="87" t="b">
        <v>0</v>
      </c>
      <c r="F484" s="87" t="b">
        <v>0</v>
      </c>
      <c r="G484" s="87" t="b">
        <v>0</v>
      </c>
    </row>
    <row r="485" spans="1:7" ht="15">
      <c r="A485" s="87" t="s">
        <v>3441</v>
      </c>
      <c r="B485" s="87">
        <v>2</v>
      </c>
      <c r="C485" s="122">
        <v>0.0011157633659062312</v>
      </c>
      <c r="D485" s="87" t="s">
        <v>3495</v>
      </c>
      <c r="E485" s="87" t="b">
        <v>0</v>
      </c>
      <c r="F485" s="87" t="b">
        <v>0</v>
      </c>
      <c r="G485" s="87" t="b">
        <v>0</v>
      </c>
    </row>
    <row r="486" spans="1:7" ht="15">
      <c r="A486" s="87" t="s">
        <v>3442</v>
      </c>
      <c r="B486" s="87">
        <v>2</v>
      </c>
      <c r="C486" s="122">
        <v>0.0009703382472279795</v>
      </c>
      <c r="D486" s="87" t="s">
        <v>3495</v>
      </c>
      <c r="E486" s="87" t="b">
        <v>0</v>
      </c>
      <c r="F486" s="87" t="b">
        <v>0</v>
      </c>
      <c r="G486" s="87" t="b">
        <v>0</v>
      </c>
    </row>
    <row r="487" spans="1:7" ht="15">
      <c r="A487" s="87" t="s">
        <v>3443</v>
      </c>
      <c r="B487" s="87">
        <v>2</v>
      </c>
      <c r="C487" s="122">
        <v>0.0009703382472279795</v>
      </c>
      <c r="D487" s="87" t="s">
        <v>3495</v>
      </c>
      <c r="E487" s="87" t="b">
        <v>0</v>
      </c>
      <c r="F487" s="87" t="b">
        <v>0</v>
      </c>
      <c r="G487" s="87" t="b">
        <v>0</v>
      </c>
    </row>
    <row r="488" spans="1:7" ht="15">
      <c r="A488" s="87" t="s">
        <v>3444</v>
      </c>
      <c r="B488" s="87">
        <v>2</v>
      </c>
      <c r="C488" s="122">
        <v>0.0009703382472279795</v>
      </c>
      <c r="D488" s="87" t="s">
        <v>3495</v>
      </c>
      <c r="E488" s="87" t="b">
        <v>0</v>
      </c>
      <c r="F488" s="87" t="b">
        <v>0</v>
      </c>
      <c r="G488" s="87" t="b">
        <v>0</v>
      </c>
    </row>
    <row r="489" spans="1:7" ht="15">
      <c r="A489" s="87" t="s">
        <v>3445</v>
      </c>
      <c r="B489" s="87">
        <v>2</v>
      </c>
      <c r="C489" s="122">
        <v>0.0009703382472279795</v>
      </c>
      <c r="D489" s="87" t="s">
        <v>3495</v>
      </c>
      <c r="E489" s="87" t="b">
        <v>0</v>
      </c>
      <c r="F489" s="87" t="b">
        <v>0</v>
      </c>
      <c r="G489" s="87" t="b">
        <v>0</v>
      </c>
    </row>
    <row r="490" spans="1:7" ht="15">
      <c r="A490" s="87" t="s">
        <v>3446</v>
      </c>
      <c r="B490" s="87">
        <v>2</v>
      </c>
      <c r="C490" s="122">
        <v>0.0009703382472279795</v>
      </c>
      <c r="D490" s="87" t="s">
        <v>3495</v>
      </c>
      <c r="E490" s="87" t="b">
        <v>0</v>
      </c>
      <c r="F490" s="87" t="b">
        <v>0</v>
      </c>
      <c r="G490" s="87" t="b">
        <v>0</v>
      </c>
    </row>
    <row r="491" spans="1:7" ht="15">
      <c r="A491" s="87" t="s">
        <v>3447</v>
      </c>
      <c r="B491" s="87">
        <v>2</v>
      </c>
      <c r="C491" s="122">
        <v>0.0009703382472279795</v>
      </c>
      <c r="D491" s="87" t="s">
        <v>3495</v>
      </c>
      <c r="E491" s="87" t="b">
        <v>0</v>
      </c>
      <c r="F491" s="87" t="b">
        <v>0</v>
      </c>
      <c r="G491" s="87" t="b">
        <v>0</v>
      </c>
    </row>
    <row r="492" spans="1:7" ht="15">
      <c r="A492" s="87" t="s">
        <v>404</v>
      </c>
      <c r="B492" s="87">
        <v>2</v>
      </c>
      <c r="C492" s="122">
        <v>0.0009703382472279795</v>
      </c>
      <c r="D492" s="87" t="s">
        <v>3495</v>
      </c>
      <c r="E492" s="87" t="b">
        <v>0</v>
      </c>
      <c r="F492" s="87" t="b">
        <v>0</v>
      </c>
      <c r="G492" s="87" t="b">
        <v>0</v>
      </c>
    </row>
    <row r="493" spans="1:7" ht="15">
      <c r="A493" s="87" t="s">
        <v>3448</v>
      </c>
      <c r="B493" s="87">
        <v>2</v>
      </c>
      <c r="C493" s="122">
        <v>0.0009703382472279795</v>
      </c>
      <c r="D493" s="87" t="s">
        <v>3495</v>
      </c>
      <c r="E493" s="87" t="b">
        <v>0</v>
      </c>
      <c r="F493" s="87" t="b">
        <v>0</v>
      </c>
      <c r="G493" s="87" t="b">
        <v>0</v>
      </c>
    </row>
    <row r="494" spans="1:7" ht="15">
      <c r="A494" s="87" t="s">
        <v>3449</v>
      </c>
      <c r="B494" s="87">
        <v>2</v>
      </c>
      <c r="C494" s="122">
        <v>0.0009703382472279795</v>
      </c>
      <c r="D494" s="87" t="s">
        <v>3495</v>
      </c>
      <c r="E494" s="87" t="b">
        <v>0</v>
      </c>
      <c r="F494" s="87" t="b">
        <v>0</v>
      </c>
      <c r="G494" s="87" t="b">
        <v>0</v>
      </c>
    </row>
    <row r="495" spans="1:7" ht="15">
      <c r="A495" s="87" t="s">
        <v>3450</v>
      </c>
      <c r="B495" s="87">
        <v>2</v>
      </c>
      <c r="C495" s="122">
        <v>0.0009703382472279795</v>
      </c>
      <c r="D495" s="87" t="s">
        <v>3495</v>
      </c>
      <c r="E495" s="87" t="b">
        <v>0</v>
      </c>
      <c r="F495" s="87" t="b">
        <v>0</v>
      </c>
      <c r="G495" s="87" t="b">
        <v>0</v>
      </c>
    </row>
    <row r="496" spans="1:7" ht="15">
      <c r="A496" s="87" t="s">
        <v>307</v>
      </c>
      <c r="B496" s="87">
        <v>2</v>
      </c>
      <c r="C496" s="122">
        <v>0.0009703382472279795</v>
      </c>
      <c r="D496" s="87" t="s">
        <v>3495</v>
      </c>
      <c r="E496" s="87" t="b">
        <v>0</v>
      </c>
      <c r="F496" s="87" t="b">
        <v>0</v>
      </c>
      <c r="G496" s="87" t="b">
        <v>0</v>
      </c>
    </row>
    <row r="497" spans="1:7" ht="15">
      <c r="A497" s="87" t="s">
        <v>3451</v>
      </c>
      <c r="B497" s="87">
        <v>2</v>
      </c>
      <c r="C497" s="122">
        <v>0.0009703382472279795</v>
      </c>
      <c r="D497" s="87" t="s">
        <v>3495</v>
      </c>
      <c r="E497" s="87" t="b">
        <v>0</v>
      </c>
      <c r="F497" s="87" t="b">
        <v>0</v>
      </c>
      <c r="G497" s="87" t="b">
        <v>0</v>
      </c>
    </row>
    <row r="498" spans="1:7" ht="15">
      <c r="A498" s="87" t="s">
        <v>3452</v>
      </c>
      <c r="B498" s="87">
        <v>2</v>
      </c>
      <c r="C498" s="122">
        <v>0.0009703382472279795</v>
      </c>
      <c r="D498" s="87" t="s">
        <v>3495</v>
      </c>
      <c r="E498" s="87" t="b">
        <v>0</v>
      </c>
      <c r="F498" s="87" t="b">
        <v>0</v>
      </c>
      <c r="G498" s="87" t="b">
        <v>0</v>
      </c>
    </row>
    <row r="499" spans="1:7" ht="15">
      <c r="A499" s="87" t="s">
        <v>3453</v>
      </c>
      <c r="B499" s="87">
        <v>2</v>
      </c>
      <c r="C499" s="122">
        <v>0.0009703382472279795</v>
      </c>
      <c r="D499" s="87" t="s">
        <v>3495</v>
      </c>
      <c r="E499" s="87" t="b">
        <v>0</v>
      </c>
      <c r="F499" s="87" t="b">
        <v>0</v>
      </c>
      <c r="G499" s="87" t="b">
        <v>0</v>
      </c>
    </row>
    <row r="500" spans="1:7" ht="15">
      <c r="A500" s="87" t="s">
        <v>3454</v>
      </c>
      <c r="B500" s="87">
        <v>2</v>
      </c>
      <c r="C500" s="122">
        <v>0.0009703382472279795</v>
      </c>
      <c r="D500" s="87" t="s">
        <v>3495</v>
      </c>
      <c r="E500" s="87" t="b">
        <v>0</v>
      </c>
      <c r="F500" s="87" t="b">
        <v>0</v>
      </c>
      <c r="G500" s="87" t="b">
        <v>0</v>
      </c>
    </row>
    <row r="501" spans="1:7" ht="15">
      <c r="A501" s="87" t="s">
        <v>3455</v>
      </c>
      <c r="B501" s="87">
        <v>2</v>
      </c>
      <c r="C501" s="122">
        <v>0.0009703382472279795</v>
      </c>
      <c r="D501" s="87" t="s">
        <v>3495</v>
      </c>
      <c r="E501" s="87" t="b">
        <v>0</v>
      </c>
      <c r="F501" s="87" t="b">
        <v>0</v>
      </c>
      <c r="G501" s="87" t="b">
        <v>0</v>
      </c>
    </row>
    <row r="502" spans="1:7" ht="15">
      <c r="A502" s="87" t="s">
        <v>3456</v>
      </c>
      <c r="B502" s="87">
        <v>2</v>
      </c>
      <c r="C502" s="122">
        <v>0.0009703382472279795</v>
      </c>
      <c r="D502" s="87" t="s">
        <v>3495</v>
      </c>
      <c r="E502" s="87" t="b">
        <v>0</v>
      </c>
      <c r="F502" s="87" t="b">
        <v>0</v>
      </c>
      <c r="G502" s="87" t="b">
        <v>0</v>
      </c>
    </row>
    <row r="503" spans="1:7" ht="15">
      <c r="A503" s="87" t="s">
        <v>3457</v>
      </c>
      <c r="B503" s="87">
        <v>2</v>
      </c>
      <c r="C503" s="122">
        <v>0.0009703382472279795</v>
      </c>
      <c r="D503" s="87" t="s">
        <v>3495</v>
      </c>
      <c r="E503" s="87" t="b">
        <v>0</v>
      </c>
      <c r="F503" s="87" t="b">
        <v>0</v>
      </c>
      <c r="G503" s="87" t="b">
        <v>0</v>
      </c>
    </row>
    <row r="504" spans="1:7" ht="15">
      <c r="A504" s="87" t="s">
        <v>3458</v>
      </c>
      <c r="B504" s="87">
        <v>2</v>
      </c>
      <c r="C504" s="122">
        <v>0.0011157633659062312</v>
      </c>
      <c r="D504" s="87" t="s">
        <v>3495</v>
      </c>
      <c r="E504" s="87" t="b">
        <v>0</v>
      </c>
      <c r="F504" s="87" t="b">
        <v>0</v>
      </c>
      <c r="G504" s="87" t="b">
        <v>0</v>
      </c>
    </row>
    <row r="505" spans="1:7" ht="15">
      <c r="A505" s="87" t="s">
        <v>3459</v>
      </c>
      <c r="B505" s="87">
        <v>2</v>
      </c>
      <c r="C505" s="122">
        <v>0.0009703382472279795</v>
      </c>
      <c r="D505" s="87" t="s">
        <v>3495</v>
      </c>
      <c r="E505" s="87" t="b">
        <v>0</v>
      </c>
      <c r="F505" s="87" t="b">
        <v>0</v>
      </c>
      <c r="G505" s="87" t="b">
        <v>0</v>
      </c>
    </row>
    <row r="506" spans="1:7" ht="15">
      <c r="A506" s="87" t="s">
        <v>3460</v>
      </c>
      <c r="B506" s="87">
        <v>2</v>
      </c>
      <c r="C506" s="122">
        <v>0.0011157633659062312</v>
      </c>
      <c r="D506" s="87" t="s">
        <v>3495</v>
      </c>
      <c r="E506" s="87" t="b">
        <v>0</v>
      </c>
      <c r="F506" s="87" t="b">
        <v>0</v>
      </c>
      <c r="G506" s="87" t="b">
        <v>0</v>
      </c>
    </row>
    <row r="507" spans="1:7" ht="15">
      <c r="A507" s="87" t="s">
        <v>3461</v>
      </c>
      <c r="B507" s="87">
        <v>2</v>
      </c>
      <c r="C507" s="122">
        <v>0.0009703382472279795</v>
      </c>
      <c r="D507" s="87" t="s">
        <v>3495</v>
      </c>
      <c r="E507" s="87" t="b">
        <v>0</v>
      </c>
      <c r="F507" s="87" t="b">
        <v>0</v>
      </c>
      <c r="G507" s="87" t="b">
        <v>0</v>
      </c>
    </row>
    <row r="508" spans="1:7" ht="15">
      <c r="A508" s="87" t="s">
        <v>402</v>
      </c>
      <c r="B508" s="87">
        <v>2</v>
      </c>
      <c r="C508" s="122">
        <v>0.0009703382472279795</v>
      </c>
      <c r="D508" s="87" t="s">
        <v>3495</v>
      </c>
      <c r="E508" s="87" t="b">
        <v>0</v>
      </c>
      <c r="F508" s="87" t="b">
        <v>0</v>
      </c>
      <c r="G508" s="87" t="b">
        <v>0</v>
      </c>
    </row>
    <row r="509" spans="1:7" ht="15">
      <c r="A509" s="87" t="s">
        <v>401</v>
      </c>
      <c r="B509" s="87">
        <v>2</v>
      </c>
      <c r="C509" s="122">
        <v>0.0009703382472279795</v>
      </c>
      <c r="D509" s="87" t="s">
        <v>3495</v>
      </c>
      <c r="E509" s="87" t="b">
        <v>0</v>
      </c>
      <c r="F509" s="87" t="b">
        <v>0</v>
      </c>
      <c r="G509" s="87" t="b">
        <v>0</v>
      </c>
    </row>
    <row r="510" spans="1:7" ht="15">
      <c r="A510" s="87" t="s">
        <v>3462</v>
      </c>
      <c r="B510" s="87">
        <v>2</v>
      </c>
      <c r="C510" s="122">
        <v>0.0009703382472279795</v>
      </c>
      <c r="D510" s="87" t="s">
        <v>3495</v>
      </c>
      <c r="E510" s="87" t="b">
        <v>0</v>
      </c>
      <c r="F510" s="87" t="b">
        <v>0</v>
      </c>
      <c r="G510" s="87" t="b">
        <v>0</v>
      </c>
    </row>
    <row r="511" spans="1:7" ht="15">
      <c r="A511" s="87" t="s">
        <v>3463</v>
      </c>
      <c r="B511" s="87">
        <v>2</v>
      </c>
      <c r="C511" s="122">
        <v>0.0009703382472279795</v>
      </c>
      <c r="D511" s="87" t="s">
        <v>3495</v>
      </c>
      <c r="E511" s="87" t="b">
        <v>0</v>
      </c>
      <c r="F511" s="87" t="b">
        <v>0</v>
      </c>
      <c r="G511" s="87" t="b">
        <v>0</v>
      </c>
    </row>
    <row r="512" spans="1:7" ht="15">
      <c r="A512" s="87" t="s">
        <v>3464</v>
      </c>
      <c r="B512" s="87">
        <v>2</v>
      </c>
      <c r="C512" s="122">
        <v>0.0009703382472279795</v>
      </c>
      <c r="D512" s="87" t="s">
        <v>3495</v>
      </c>
      <c r="E512" s="87" t="b">
        <v>0</v>
      </c>
      <c r="F512" s="87" t="b">
        <v>0</v>
      </c>
      <c r="G512" s="87" t="b">
        <v>0</v>
      </c>
    </row>
    <row r="513" spans="1:7" ht="15">
      <c r="A513" s="87" t="s">
        <v>3465</v>
      </c>
      <c r="B513" s="87">
        <v>2</v>
      </c>
      <c r="C513" s="122">
        <v>0.0009703382472279795</v>
      </c>
      <c r="D513" s="87" t="s">
        <v>3495</v>
      </c>
      <c r="E513" s="87" t="b">
        <v>0</v>
      </c>
      <c r="F513" s="87" t="b">
        <v>0</v>
      </c>
      <c r="G513" s="87" t="b">
        <v>0</v>
      </c>
    </row>
    <row r="514" spans="1:7" ht="15">
      <c r="A514" s="87" t="s">
        <v>3466</v>
      </c>
      <c r="B514" s="87">
        <v>2</v>
      </c>
      <c r="C514" s="122">
        <v>0.0009703382472279795</v>
      </c>
      <c r="D514" s="87" t="s">
        <v>3495</v>
      </c>
      <c r="E514" s="87" t="b">
        <v>0</v>
      </c>
      <c r="F514" s="87" t="b">
        <v>0</v>
      </c>
      <c r="G514" s="87" t="b">
        <v>0</v>
      </c>
    </row>
    <row r="515" spans="1:7" ht="15">
      <c r="A515" s="87" t="s">
        <v>3467</v>
      </c>
      <c r="B515" s="87">
        <v>2</v>
      </c>
      <c r="C515" s="122">
        <v>0.0009703382472279795</v>
      </c>
      <c r="D515" s="87" t="s">
        <v>3495</v>
      </c>
      <c r="E515" s="87" t="b">
        <v>0</v>
      </c>
      <c r="F515" s="87" t="b">
        <v>0</v>
      </c>
      <c r="G515" s="87" t="b">
        <v>0</v>
      </c>
    </row>
    <row r="516" spans="1:7" ht="15">
      <c r="A516" s="87" t="s">
        <v>3468</v>
      </c>
      <c r="B516" s="87">
        <v>2</v>
      </c>
      <c r="C516" s="122">
        <v>0.0009703382472279795</v>
      </c>
      <c r="D516" s="87" t="s">
        <v>3495</v>
      </c>
      <c r="E516" s="87" t="b">
        <v>0</v>
      </c>
      <c r="F516" s="87" t="b">
        <v>0</v>
      </c>
      <c r="G516" s="87" t="b">
        <v>0</v>
      </c>
    </row>
    <row r="517" spans="1:7" ht="15">
      <c r="A517" s="87" t="s">
        <v>3469</v>
      </c>
      <c r="B517" s="87">
        <v>2</v>
      </c>
      <c r="C517" s="122">
        <v>0.0009703382472279795</v>
      </c>
      <c r="D517" s="87" t="s">
        <v>3495</v>
      </c>
      <c r="E517" s="87" t="b">
        <v>0</v>
      </c>
      <c r="F517" s="87" t="b">
        <v>0</v>
      </c>
      <c r="G517" s="87" t="b">
        <v>0</v>
      </c>
    </row>
    <row r="518" spans="1:7" ht="15">
      <c r="A518" s="87" t="s">
        <v>3470</v>
      </c>
      <c r="B518" s="87">
        <v>2</v>
      </c>
      <c r="C518" s="122">
        <v>0.0009703382472279795</v>
      </c>
      <c r="D518" s="87" t="s">
        <v>3495</v>
      </c>
      <c r="E518" s="87" t="b">
        <v>0</v>
      </c>
      <c r="F518" s="87" t="b">
        <v>0</v>
      </c>
      <c r="G518" s="87" t="b">
        <v>0</v>
      </c>
    </row>
    <row r="519" spans="1:7" ht="15">
      <c r="A519" s="87" t="s">
        <v>3471</v>
      </c>
      <c r="B519" s="87">
        <v>2</v>
      </c>
      <c r="C519" s="122">
        <v>0.0009703382472279795</v>
      </c>
      <c r="D519" s="87" t="s">
        <v>3495</v>
      </c>
      <c r="E519" s="87" t="b">
        <v>0</v>
      </c>
      <c r="F519" s="87" t="b">
        <v>0</v>
      </c>
      <c r="G519" s="87" t="b">
        <v>0</v>
      </c>
    </row>
    <row r="520" spans="1:7" ht="15">
      <c r="A520" s="87" t="s">
        <v>3472</v>
      </c>
      <c r="B520" s="87">
        <v>2</v>
      </c>
      <c r="C520" s="122">
        <v>0.0009703382472279795</v>
      </c>
      <c r="D520" s="87" t="s">
        <v>3495</v>
      </c>
      <c r="E520" s="87" t="b">
        <v>0</v>
      </c>
      <c r="F520" s="87" t="b">
        <v>0</v>
      </c>
      <c r="G520" s="87" t="b">
        <v>0</v>
      </c>
    </row>
    <row r="521" spans="1:7" ht="15">
      <c r="A521" s="87" t="s">
        <v>3473</v>
      </c>
      <c r="B521" s="87">
        <v>2</v>
      </c>
      <c r="C521" s="122">
        <v>0.0009703382472279795</v>
      </c>
      <c r="D521" s="87" t="s">
        <v>3495</v>
      </c>
      <c r="E521" s="87" t="b">
        <v>0</v>
      </c>
      <c r="F521" s="87" t="b">
        <v>0</v>
      </c>
      <c r="G521" s="87" t="b">
        <v>0</v>
      </c>
    </row>
    <row r="522" spans="1:7" ht="15">
      <c r="A522" s="87" t="s">
        <v>3474</v>
      </c>
      <c r="B522" s="87">
        <v>2</v>
      </c>
      <c r="C522" s="122">
        <v>0.0009703382472279795</v>
      </c>
      <c r="D522" s="87" t="s">
        <v>3495</v>
      </c>
      <c r="E522" s="87" t="b">
        <v>0</v>
      </c>
      <c r="F522" s="87" t="b">
        <v>0</v>
      </c>
      <c r="G522" s="87" t="b">
        <v>0</v>
      </c>
    </row>
    <row r="523" spans="1:7" ht="15">
      <c r="A523" s="87" t="s">
        <v>3475</v>
      </c>
      <c r="B523" s="87">
        <v>2</v>
      </c>
      <c r="C523" s="122">
        <v>0.0009703382472279795</v>
      </c>
      <c r="D523" s="87" t="s">
        <v>3495</v>
      </c>
      <c r="E523" s="87" t="b">
        <v>0</v>
      </c>
      <c r="F523" s="87" t="b">
        <v>0</v>
      </c>
      <c r="G523" s="87" t="b">
        <v>0</v>
      </c>
    </row>
    <row r="524" spans="1:7" ht="15">
      <c r="A524" s="87" t="s">
        <v>3476</v>
      </c>
      <c r="B524" s="87">
        <v>2</v>
      </c>
      <c r="C524" s="122">
        <v>0.0009703382472279795</v>
      </c>
      <c r="D524" s="87" t="s">
        <v>3495</v>
      </c>
      <c r="E524" s="87" t="b">
        <v>0</v>
      </c>
      <c r="F524" s="87" t="b">
        <v>0</v>
      </c>
      <c r="G524" s="87" t="b">
        <v>0</v>
      </c>
    </row>
    <row r="525" spans="1:7" ht="15">
      <c r="A525" s="87" t="s">
        <v>3477</v>
      </c>
      <c r="B525" s="87">
        <v>2</v>
      </c>
      <c r="C525" s="122">
        <v>0.0009703382472279795</v>
      </c>
      <c r="D525" s="87" t="s">
        <v>3495</v>
      </c>
      <c r="E525" s="87" t="b">
        <v>0</v>
      </c>
      <c r="F525" s="87" t="b">
        <v>0</v>
      </c>
      <c r="G525" s="87" t="b">
        <v>0</v>
      </c>
    </row>
    <row r="526" spans="1:7" ht="15">
      <c r="A526" s="87" t="s">
        <v>3478</v>
      </c>
      <c r="B526" s="87">
        <v>2</v>
      </c>
      <c r="C526" s="122">
        <v>0.0009703382472279795</v>
      </c>
      <c r="D526" s="87" t="s">
        <v>3495</v>
      </c>
      <c r="E526" s="87" t="b">
        <v>0</v>
      </c>
      <c r="F526" s="87" t="b">
        <v>0</v>
      </c>
      <c r="G526" s="87" t="b">
        <v>0</v>
      </c>
    </row>
    <row r="527" spans="1:7" ht="15">
      <c r="A527" s="87" t="s">
        <v>360</v>
      </c>
      <c r="B527" s="87">
        <v>2</v>
      </c>
      <c r="C527" s="122">
        <v>0.0011157633659062312</v>
      </c>
      <c r="D527" s="87" t="s">
        <v>3495</v>
      </c>
      <c r="E527" s="87" t="b">
        <v>0</v>
      </c>
      <c r="F527" s="87" t="b">
        <v>0</v>
      </c>
      <c r="G527" s="87" t="b">
        <v>0</v>
      </c>
    </row>
    <row r="528" spans="1:7" ht="15">
      <c r="A528" s="87" t="s">
        <v>3479</v>
      </c>
      <c r="B528" s="87">
        <v>2</v>
      </c>
      <c r="C528" s="122">
        <v>0.0011157633659062312</v>
      </c>
      <c r="D528" s="87" t="s">
        <v>3495</v>
      </c>
      <c r="E528" s="87" t="b">
        <v>0</v>
      </c>
      <c r="F528" s="87" t="b">
        <v>0</v>
      </c>
      <c r="G528" s="87" t="b">
        <v>0</v>
      </c>
    </row>
    <row r="529" spans="1:7" ht="15">
      <c r="A529" s="87" t="s">
        <v>3480</v>
      </c>
      <c r="B529" s="87">
        <v>2</v>
      </c>
      <c r="C529" s="122">
        <v>0.0009703382472279795</v>
      </c>
      <c r="D529" s="87" t="s">
        <v>3495</v>
      </c>
      <c r="E529" s="87" t="b">
        <v>0</v>
      </c>
      <c r="F529" s="87" t="b">
        <v>0</v>
      </c>
      <c r="G529" s="87" t="b">
        <v>0</v>
      </c>
    </row>
    <row r="530" spans="1:7" ht="15">
      <c r="A530" s="87" t="s">
        <v>358</v>
      </c>
      <c r="B530" s="87">
        <v>2</v>
      </c>
      <c r="C530" s="122">
        <v>0.0009703382472279795</v>
      </c>
      <c r="D530" s="87" t="s">
        <v>3495</v>
      </c>
      <c r="E530" s="87" t="b">
        <v>0</v>
      </c>
      <c r="F530" s="87" t="b">
        <v>0</v>
      </c>
      <c r="G530" s="87" t="b">
        <v>0</v>
      </c>
    </row>
    <row r="531" spans="1:7" ht="15">
      <c r="A531" s="87" t="s">
        <v>3481</v>
      </c>
      <c r="B531" s="87">
        <v>2</v>
      </c>
      <c r="C531" s="122">
        <v>0.0009703382472279795</v>
      </c>
      <c r="D531" s="87" t="s">
        <v>3495</v>
      </c>
      <c r="E531" s="87" t="b">
        <v>0</v>
      </c>
      <c r="F531" s="87" t="b">
        <v>0</v>
      </c>
      <c r="G531" s="87" t="b">
        <v>0</v>
      </c>
    </row>
    <row r="532" spans="1:7" ht="15">
      <c r="A532" s="87" t="s">
        <v>3482</v>
      </c>
      <c r="B532" s="87">
        <v>2</v>
      </c>
      <c r="C532" s="122">
        <v>0.0009703382472279795</v>
      </c>
      <c r="D532" s="87" t="s">
        <v>3495</v>
      </c>
      <c r="E532" s="87" t="b">
        <v>0</v>
      </c>
      <c r="F532" s="87" t="b">
        <v>0</v>
      </c>
      <c r="G532" s="87" t="b">
        <v>0</v>
      </c>
    </row>
    <row r="533" spans="1:7" ht="15">
      <c r="A533" s="87" t="s">
        <v>3483</v>
      </c>
      <c r="B533" s="87">
        <v>2</v>
      </c>
      <c r="C533" s="122">
        <v>0.0009703382472279795</v>
      </c>
      <c r="D533" s="87" t="s">
        <v>3495</v>
      </c>
      <c r="E533" s="87" t="b">
        <v>0</v>
      </c>
      <c r="F533" s="87" t="b">
        <v>0</v>
      </c>
      <c r="G533" s="87" t="b">
        <v>0</v>
      </c>
    </row>
    <row r="534" spans="1:7" ht="15">
      <c r="A534" s="87" t="s">
        <v>3484</v>
      </c>
      <c r="B534" s="87">
        <v>2</v>
      </c>
      <c r="C534" s="122">
        <v>0.0009703382472279795</v>
      </c>
      <c r="D534" s="87" t="s">
        <v>3495</v>
      </c>
      <c r="E534" s="87" t="b">
        <v>0</v>
      </c>
      <c r="F534" s="87" t="b">
        <v>0</v>
      </c>
      <c r="G534" s="87" t="b">
        <v>0</v>
      </c>
    </row>
    <row r="535" spans="1:7" ht="15">
      <c r="A535" s="87" t="s">
        <v>357</v>
      </c>
      <c r="B535" s="87">
        <v>2</v>
      </c>
      <c r="C535" s="122">
        <v>0.0009703382472279795</v>
      </c>
      <c r="D535" s="87" t="s">
        <v>3495</v>
      </c>
      <c r="E535" s="87" t="b">
        <v>0</v>
      </c>
      <c r="F535" s="87" t="b">
        <v>0</v>
      </c>
      <c r="G535" s="87" t="b">
        <v>0</v>
      </c>
    </row>
    <row r="536" spans="1:7" ht="15">
      <c r="A536" s="87" t="s">
        <v>356</v>
      </c>
      <c r="B536" s="87">
        <v>2</v>
      </c>
      <c r="C536" s="122">
        <v>0.0009703382472279795</v>
      </c>
      <c r="D536" s="87" t="s">
        <v>3495</v>
      </c>
      <c r="E536" s="87" t="b">
        <v>0</v>
      </c>
      <c r="F536" s="87" t="b">
        <v>0</v>
      </c>
      <c r="G536" s="87" t="b">
        <v>0</v>
      </c>
    </row>
    <row r="537" spans="1:7" ht="15">
      <c r="A537" s="87" t="s">
        <v>355</v>
      </c>
      <c r="B537" s="87">
        <v>2</v>
      </c>
      <c r="C537" s="122">
        <v>0.0009703382472279795</v>
      </c>
      <c r="D537" s="87" t="s">
        <v>3495</v>
      </c>
      <c r="E537" s="87" t="b">
        <v>0</v>
      </c>
      <c r="F537" s="87" t="b">
        <v>0</v>
      </c>
      <c r="G537" s="87" t="b">
        <v>0</v>
      </c>
    </row>
    <row r="538" spans="1:7" ht="15">
      <c r="A538" s="87" t="s">
        <v>354</v>
      </c>
      <c r="B538" s="87">
        <v>2</v>
      </c>
      <c r="C538" s="122">
        <v>0.0009703382472279795</v>
      </c>
      <c r="D538" s="87" t="s">
        <v>3495</v>
      </c>
      <c r="E538" s="87" t="b">
        <v>0</v>
      </c>
      <c r="F538" s="87" t="b">
        <v>0</v>
      </c>
      <c r="G538" s="87" t="b">
        <v>0</v>
      </c>
    </row>
    <row r="539" spans="1:7" ht="15">
      <c r="A539" s="87" t="s">
        <v>3485</v>
      </c>
      <c r="B539" s="87">
        <v>2</v>
      </c>
      <c r="C539" s="122">
        <v>0.0011157633659062312</v>
      </c>
      <c r="D539" s="87" t="s">
        <v>3495</v>
      </c>
      <c r="E539" s="87" t="b">
        <v>0</v>
      </c>
      <c r="F539" s="87" t="b">
        <v>0</v>
      </c>
      <c r="G539" s="87" t="b">
        <v>0</v>
      </c>
    </row>
    <row r="540" spans="1:7" ht="15">
      <c r="A540" s="87" t="s">
        <v>3486</v>
      </c>
      <c r="B540" s="87">
        <v>2</v>
      </c>
      <c r="C540" s="122">
        <v>0.0011157633659062312</v>
      </c>
      <c r="D540" s="87" t="s">
        <v>3495</v>
      </c>
      <c r="E540" s="87" t="b">
        <v>0</v>
      </c>
      <c r="F540" s="87" t="b">
        <v>0</v>
      </c>
      <c r="G540" s="87" t="b">
        <v>0</v>
      </c>
    </row>
    <row r="541" spans="1:7" ht="15">
      <c r="A541" s="87" t="s">
        <v>3487</v>
      </c>
      <c r="B541" s="87">
        <v>2</v>
      </c>
      <c r="C541" s="122">
        <v>0.0009703382472279795</v>
      </c>
      <c r="D541" s="87" t="s">
        <v>3495</v>
      </c>
      <c r="E541" s="87" t="b">
        <v>0</v>
      </c>
      <c r="F541" s="87" t="b">
        <v>0</v>
      </c>
      <c r="G541" s="87" t="b">
        <v>0</v>
      </c>
    </row>
    <row r="542" spans="1:7" ht="15">
      <c r="A542" s="87" t="s">
        <v>3488</v>
      </c>
      <c r="B542" s="87">
        <v>2</v>
      </c>
      <c r="C542" s="122">
        <v>0.0009703382472279795</v>
      </c>
      <c r="D542" s="87" t="s">
        <v>3495</v>
      </c>
      <c r="E542" s="87" t="b">
        <v>0</v>
      </c>
      <c r="F542" s="87" t="b">
        <v>0</v>
      </c>
      <c r="G542" s="87" t="b">
        <v>0</v>
      </c>
    </row>
    <row r="543" spans="1:7" ht="15">
      <c r="A543" s="87" t="s">
        <v>3489</v>
      </c>
      <c r="B543" s="87">
        <v>2</v>
      </c>
      <c r="C543" s="122">
        <v>0.0009703382472279795</v>
      </c>
      <c r="D543" s="87" t="s">
        <v>3495</v>
      </c>
      <c r="E543" s="87" t="b">
        <v>0</v>
      </c>
      <c r="F543" s="87" t="b">
        <v>0</v>
      </c>
      <c r="G543" s="87" t="b">
        <v>0</v>
      </c>
    </row>
    <row r="544" spans="1:7" ht="15">
      <c r="A544" s="87" t="s">
        <v>3490</v>
      </c>
      <c r="B544" s="87">
        <v>2</v>
      </c>
      <c r="C544" s="122">
        <v>0.0009703382472279795</v>
      </c>
      <c r="D544" s="87" t="s">
        <v>3495</v>
      </c>
      <c r="E544" s="87" t="b">
        <v>0</v>
      </c>
      <c r="F544" s="87" t="b">
        <v>0</v>
      </c>
      <c r="G544" s="87" t="b">
        <v>0</v>
      </c>
    </row>
    <row r="545" spans="1:7" ht="15">
      <c r="A545" s="87" t="s">
        <v>3491</v>
      </c>
      <c r="B545" s="87">
        <v>2</v>
      </c>
      <c r="C545" s="122">
        <v>0.0009703382472279795</v>
      </c>
      <c r="D545" s="87" t="s">
        <v>3495</v>
      </c>
      <c r="E545" s="87" t="b">
        <v>0</v>
      </c>
      <c r="F545" s="87" t="b">
        <v>0</v>
      </c>
      <c r="G545" s="87" t="b">
        <v>0</v>
      </c>
    </row>
    <row r="546" spans="1:7" ht="15">
      <c r="A546" s="87" t="s">
        <v>3492</v>
      </c>
      <c r="B546" s="87">
        <v>2</v>
      </c>
      <c r="C546" s="122">
        <v>0.0009703382472279795</v>
      </c>
      <c r="D546" s="87" t="s">
        <v>3495</v>
      </c>
      <c r="E546" s="87" t="b">
        <v>0</v>
      </c>
      <c r="F546" s="87" t="b">
        <v>0</v>
      </c>
      <c r="G546" s="87" t="b">
        <v>0</v>
      </c>
    </row>
    <row r="547" spans="1:7" ht="15">
      <c r="A547" s="87" t="s">
        <v>2986</v>
      </c>
      <c r="B547" s="87">
        <v>37</v>
      </c>
      <c r="C547" s="122">
        <v>0</v>
      </c>
      <c r="D547" s="87" t="s">
        <v>2929</v>
      </c>
      <c r="E547" s="87" t="b">
        <v>0</v>
      </c>
      <c r="F547" s="87" t="b">
        <v>0</v>
      </c>
      <c r="G547" s="87" t="b">
        <v>0</v>
      </c>
    </row>
    <row r="548" spans="1:7" ht="15">
      <c r="A548" s="87" t="s">
        <v>2988</v>
      </c>
      <c r="B548" s="87">
        <v>15</v>
      </c>
      <c r="C548" s="122">
        <v>0.009706375464960646</v>
      </c>
      <c r="D548" s="87" t="s">
        <v>2929</v>
      </c>
      <c r="E548" s="87" t="b">
        <v>0</v>
      </c>
      <c r="F548" s="87" t="b">
        <v>0</v>
      </c>
      <c r="G548" s="87" t="b">
        <v>0</v>
      </c>
    </row>
    <row r="549" spans="1:7" ht="15">
      <c r="A549" s="87" t="s">
        <v>2987</v>
      </c>
      <c r="B549" s="87">
        <v>13</v>
      </c>
      <c r="C549" s="122">
        <v>0.00841219206963256</v>
      </c>
      <c r="D549" s="87" t="s">
        <v>2929</v>
      </c>
      <c r="E549" s="87" t="b">
        <v>0</v>
      </c>
      <c r="F549" s="87" t="b">
        <v>0</v>
      </c>
      <c r="G549" s="87" t="b">
        <v>0</v>
      </c>
    </row>
    <row r="550" spans="1:7" ht="15">
      <c r="A550" s="87" t="s">
        <v>3001</v>
      </c>
      <c r="B550" s="87">
        <v>13</v>
      </c>
      <c r="C550" s="122">
        <v>0.009755722942754999</v>
      </c>
      <c r="D550" s="87" t="s">
        <v>2929</v>
      </c>
      <c r="E550" s="87" t="b">
        <v>0</v>
      </c>
      <c r="F550" s="87" t="b">
        <v>0</v>
      </c>
      <c r="G550" s="87" t="b">
        <v>0</v>
      </c>
    </row>
    <row r="551" spans="1:7" ht="15">
      <c r="A551" s="87" t="s">
        <v>3008</v>
      </c>
      <c r="B551" s="87">
        <v>6</v>
      </c>
      <c r="C551" s="122">
        <v>0.006752568151139756</v>
      </c>
      <c r="D551" s="87" t="s">
        <v>2929</v>
      </c>
      <c r="E551" s="87" t="b">
        <v>0</v>
      </c>
      <c r="F551" s="87" t="b">
        <v>0</v>
      </c>
      <c r="G551" s="87" t="b">
        <v>0</v>
      </c>
    </row>
    <row r="552" spans="1:7" ht="15">
      <c r="A552" s="87" t="s">
        <v>3191</v>
      </c>
      <c r="B552" s="87">
        <v>4</v>
      </c>
      <c r="C552" s="122">
        <v>0.0062169827313238325</v>
      </c>
      <c r="D552" s="87" t="s">
        <v>2929</v>
      </c>
      <c r="E552" s="87" t="b">
        <v>0</v>
      </c>
      <c r="F552" s="87" t="b">
        <v>0</v>
      </c>
      <c r="G552" s="87" t="b">
        <v>0</v>
      </c>
    </row>
    <row r="553" spans="1:7" ht="15">
      <c r="A553" s="87" t="s">
        <v>3015</v>
      </c>
      <c r="B553" s="87">
        <v>4</v>
      </c>
      <c r="C553" s="122">
        <v>0.005505081098228106</v>
      </c>
      <c r="D553" s="87" t="s">
        <v>2929</v>
      </c>
      <c r="E553" s="87" t="b">
        <v>0</v>
      </c>
      <c r="F553" s="87" t="b">
        <v>0</v>
      </c>
      <c r="G553" s="87" t="b">
        <v>0</v>
      </c>
    </row>
    <row r="554" spans="1:7" ht="15">
      <c r="A554" s="87" t="s">
        <v>3163</v>
      </c>
      <c r="B554" s="87">
        <v>4</v>
      </c>
      <c r="C554" s="122">
        <v>0.005505081098228106</v>
      </c>
      <c r="D554" s="87" t="s">
        <v>2929</v>
      </c>
      <c r="E554" s="87" t="b">
        <v>0</v>
      </c>
      <c r="F554" s="87" t="b">
        <v>0</v>
      </c>
      <c r="G554" s="87" t="b">
        <v>0</v>
      </c>
    </row>
    <row r="555" spans="1:7" ht="15">
      <c r="A555" s="87" t="s">
        <v>3059</v>
      </c>
      <c r="B555" s="87">
        <v>4</v>
      </c>
      <c r="C555" s="122">
        <v>0.0062169827313238325</v>
      </c>
      <c r="D555" s="87" t="s">
        <v>2929</v>
      </c>
      <c r="E555" s="87" t="b">
        <v>0</v>
      </c>
      <c r="F555" s="87" t="b">
        <v>0</v>
      </c>
      <c r="G555" s="87" t="b">
        <v>0</v>
      </c>
    </row>
    <row r="556" spans="1:7" ht="15">
      <c r="A556" s="87" t="s">
        <v>3003</v>
      </c>
      <c r="B556" s="87">
        <v>4</v>
      </c>
      <c r="C556" s="122">
        <v>0.005505081098228106</v>
      </c>
      <c r="D556" s="87" t="s">
        <v>2929</v>
      </c>
      <c r="E556" s="87" t="b">
        <v>0</v>
      </c>
      <c r="F556" s="87" t="b">
        <v>0</v>
      </c>
      <c r="G556" s="87" t="b">
        <v>0</v>
      </c>
    </row>
    <row r="557" spans="1:7" ht="15">
      <c r="A557" s="87" t="s">
        <v>3186</v>
      </c>
      <c r="B557" s="87">
        <v>4</v>
      </c>
      <c r="C557" s="122">
        <v>0.0062169827313238325</v>
      </c>
      <c r="D557" s="87" t="s">
        <v>2929</v>
      </c>
      <c r="E557" s="87" t="b">
        <v>0</v>
      </c>
      <c r="F557" s="87" t="b">
        <v>0</v>
      </c>
      <c r="G557" s="87" t="b">
        <v>0</v>
      </c>
    </row>
    <row r="558" spans="1:7" ht="15">
      <c r="A558" s="87" t="s">
        <v>3187</v>
      </c>
      <c r="B558" s="87">
        <v>4</v>
      </c>
      <c r="C558" s="122">
        <v>0.008935622359356098</v>
      </c>
      <c r="D558" s="87" t="s">
        <v>2929</v>
      </c>
      <c r="E558" s="87" t="b">
        <v>0</v>
      </c>
      <c r="F558" s="87" t="b">
        <v>0</v>
      </c>
      <c r="G558" s="87" t="b">
        <v>0</v>
      </c>
    </row>
    <row r="559" spans="1:7" ht="15">
      <c r="A559" s="87" t="s">
        <v>3185</v>
      </c>
      <c r="B559" s="87">
        <v>4</v>
      </c>
      <c r="C559" s="122">
        <v>0.005505081098228106</v>
      </c>
      <c r="D559" s="87" t="s">
        <v>2929</v>
      </c>
      <c r="E559" s="87" t="b">
        <v>0</v>
      </c>
      <c r="F559" s="87" t="b">
        <v>0</v>
      </c>
      <c r="G559" s="87" t="b">
        <v>0</v>
      </c>
    </row>
    <row r="560" spans="1:7" ht="15">
      <c r="A560" s="87" t="s">
        <v>3314</v>
      </c>
      <c r="B560" s="87">
        <v>3</v>
      </c>
      <c r="C560" s="122">
        <v>0.004662737048492875</v>
      </c>
      <c r="D560" s="87" t="s">
        <v>2929</v>
      </c>
      <c r="E560" s="87" t="b">
        <v>0</v>
      </c>
      <c r="F560" s="87" t="b">
        <v>0</v>
      </c>
      <c r="G560" s="87" t="b">
        <v>0</v>
      </c>
    </row>
    <row r="561" spans="1:7" ht="15">
      <c r="A561" s="87" t="s">
        <v>2989</v>
      </c>
      <c r="B561" s="87">
        <v>3</v>
      </c>
      <c r="C561" s="122">
        <v>0.004662737048492875</v>
      </c>
      <c r="D561" s="87" t="s">
        <v>2929</v>
      </c>
      <c r="E561" s="87" t="b">
        <v>0</v>
      </c>
      <c r="F561" s="87" t="b">
        <v>0</v>
      </c>
      <c r="G561" s="87" t="b">
        <v>0</v>
      </c>
    </row>
    <row r="562" spans="1:7" ht="15">
      <c r="A562" s="87" t="s">
        <v>3077</v>
      </c>
      <c r="B562" s="87">
        <v>3</v>
      </c>
      <c r="C562" s="122">
        <v>0.004662737048492875</v>
      </c>
      <c r="D562" s="87" t="s">
        <v>2929</v>
      </c>
      <c r="E562" s="87" t="b">
        <v>0</v>
      </c>
      <c r="F562" s="87" t="b">
        <v>0</v>
      </c>
      <c r="G562" s="87" t="b">
        <v>0</v>
      </c>
    </row>
    <row r="563" spans="1:7" ht="15">
      <c r="A563" s="87" t="s">
        <v>3020</v>
      </c>
      <c r="B563" s="87">
        <v>3</v>
      </c>
      <c r="C563" s="122">
        <v>0.004662737048492875</v>
      </c>
      <c r="D563" s="87" t="s">
        <v>2929</v>
      </c>
      <c r="E563" s="87" t="b">
        <v>0</v>
      </c>
      <c r="F563" s="87" t="b">
        <v>0</v>
      </c>
      <c r="G563" s="87" t="b">
        <v>0</v>
      </c>
    </row>
    <row r="564" spans="1:7" ht="15">
      <c r="A564" s="87" t="s">
        <v>3241</v>
      </c>
      <c r="B564" s="87">
        <v>3</v>
      </c>
      <c r="C564" s="122">
        <v>0.005415263796594076</v>
      </c>
      <c r="D564" s="87" t="s">
        <v>2929</v>
      </c>
      <c r="E564" s="87" t="b">
        <v>0</v>
      </c>
      <c r="F564" s="87" t="b">
        <v>0</v>
      </c>
      <c r="G564" s="87" t="b">
        <v>0</v>
      </c>
    </row>
    <row r="565" spans="1:7" ht="15">
      <c r="A565" s="87" t="s">
        <v>3313</v>
      </c>
      <c r="B565" s="87">
        <v>3</v>
      </c>
      <c r="C565" s="122">
        <v>0.006701716769517073</v>
      </c>
      <c r="D565" s="87" t="s">
        <v>2929</v>
      </c>
      <c r="E565" s="87" t="b">
        <v>0</v>
      </c>
      <c r="F565" s="87" t="b">
        <v>0</v>
      </c>
      <c r="G565" s="87" t="b">
        <v>0</v>
      </c>
    </row>
    <row r="566" spans="1:7" ht="15">
      <c r="A566" s="87" t="s">
        <v>3009</v>
      </c>
      <c r="B566" s="87">
        <v>3</v>
      </c>
      <c r="C566" s="122">
        <v>0.004662737048492875</v>
      </c>
      <c r="D566" s="87" t="s">
        <v>2929</v>
      </c>
      <c r="E566" s="87" t="b">
        <v>0</v>
      </c>
      <c r="F566" s="87" t="b">
        <v>0</v>
      </c>
      <c r="G566" s="87" t="b">
        <v>0</v>
      </c>
    </row>
    <row r="567" spans="1:7" ht="15">
      <c r="A567" s="87" t="s">
        <v>3277</v>
      </c>
      <c r="B567" s="87">
        <v>3</v>
      </c>
      <c r="C567" s="122">
        <v>0.004662737048492875</v>
      </c>
      <c r="D567" s="87" t="s">
        <v>2929</v>
      </c>
      <c r="E567" s="87" t="b">
        <v>0</v>
      </c>
      <c r="F567" s="87" t="b">
        <v>0</v>
      </c>
      <c r="G567" s="87" t="b">
        <v>0</v>
      </c>
    </row>
    <row r="568" spans="1:7" ht="15">
      <c r="A568" s="87" t="s">
        <v>3278</v>
      </c>
      <c r="B568" s="87">
        <v>3</v>
      </c>
      <c r="C568" s="122">
        <v>0.004662737048492875</v>
      </c>
      <c r="D568" s="87" t="s">
        <v>2929</v>
      </c>
      <c r="E568" s="87" t="b">
        <v>0</v>
      </c>
      <c r="F568" s="87" t="b">
        <v>0</v>
      </c>
      <c r="G568" s="87" t="b">
        <v>0</v>
      </c>
    </row>
    <row r="569" spans="1:7" ht="15">
      <c r="A569" s="87" t="s">
        <v>3272</v>
      </c>
      <c r="B569" s="87">
        <v>3</v>
      </c>
      <c r="C569" s="122">
        <v>0.005415263796594076</v>
      </c>
      <c r="D569" s="87" t="s">
        <v>2929</v>
      </c>
      <c r="E569" s="87" t="b">
        <v>0</v>
      </c>
      <c r="F569" s="87" t="b">
        <v>0</v>
      </c>
      <c r="G569" s="87" t="b">
        <v>0</v>
      </c>
    </row>
    <row r="570" spans="1:7" ht="15">
      <c r="A570" s="87" t="s">
        <v>3076</v>
      </c>
      <c r="B570" s="87">
        <v>3</v>
      </c>
      <c r="C570" s="122">
        <v>0.004662737048492875</v>
      </c>
      <c r="D570" s="87" t="s">
        <v>2929</v>
      </c>
      <c r="E570" s="87" t="b">
        <v>0</v>
      </c>
      <c r="F570" s="87" t="b">
        <v>0</v>
      </c>
      <c r="G570" s="87" t="b">
        <v>0</v>
      </c>
    </row>
    <row r="571" spans="1:7" ht="15">
      <c r="A571" s="87" t="s">
        <v>3485</v>
      </c>
      <c r="B571" s="87">
        <v>2</v>
      </c>
      <c r="C571" s="122">
        <v>0.004467811179678049</v>
      </c>
      <c r="D571" s="87" t="s">
        <v>2929</v>
      </c>
      <c r="E571" s="87" t="b">
        <v>0</v>
      </c>
      <c r="F571" s="87" t="b">
        <v>0</v>
      </c>
      <c r="G571" s="87" t="b">
        <v>0</v>
      </c>
    </row>
    <row r="572" spans="1:7" ht="15">
      <c r="A572" s="87" t="s">
        <v>3057</v>
      </c>
      <c r="B572" s="87">
        <v>2</v>
      </c>
      <c r="C572" s="122">
        <v>0.0036101758643960506</v>
      </c>
      <c r="D572" s="87" t="s">
        <v>2929</v>
      </c>
      <c r="E572" s="87" t="b">
        <v>0</v>
      </c>
      <c r="F572" s="87" t="b">
        <v>0</v>
      </c>
      <c r="G572" s="87" t="b">
        <v>0</v>
      </c>
    </row>
    <row r="573" spans="1:7" ht="15">
      <c r="A573" s="87" t="s">
        <v>3188</v>
      </c>
      <c r="B573" s="87">
        <v>2</v>
      </c>
      <c r="C573" s="122">
        <v>0.0036101758643960506</v>
      </c>
      <c r="D573" s="87" t="s">
        <v>2929</v>
      </c>
      <c r="E573" s="87" t="b">
        <v>0</v>
      </c>
      <c r="F573" s="87" t="b">
        <v>0</v>
      </c>
      <c r="G573" s="87" t="b">
        <v>0</v>
      </c>
    </row>
    <row r="574" spans="1:7" ht="15">
      <c r="A574" s="87" t="s">
        <v>3408</v>
      </c>
      <c r="B574" s="87">
        <v>2</v>
      </c>
      <c r="C574" s="122">
        <v>0.0036101758643960506</v>
      </c>
      <c r="D574" s="87" t="s">
        <v>2929</v>
      </c>
      <c r="E574" s="87" t="b">
        <v>0</v>
      </c>
      <c r="F574" s="87" t="b">
        <v>0</v>
      </c>
      <c r="G574" s="87" t="b">
        <v>0</v>
      </c>
    </row>
    <row r="575" spans="1:7" ht="15">
      <c r="A575" s="87" t="s">
        <v>3321</v>
      </c>
      <c r="B575" s="87">
        <v>2</v>
      </c>
      <c r="C575" s="122">
        <v>0.0036101758643960506</v>
      </c>
      <c r="D575" s="87" t="s">
        <v>2929</v>
      </c>
      <c r="E575" s="87" t="b">
        <v>0</v>
      </c>
      <c r="F575" s="87" t="b">
        <v>0</v>
      </c>
      <c r="G575" s="87" t="b">
        <v>0</v>
      </c>
    </row>
    <row r="576" spans="1:7" ht="15">
      <c r="A576" s="87" t="s">
        <v>3106</v>
      </c>
      <c r="B576" s="87">
        <v>2</v>
      </c>
      <c r="C576" s="122">
        <v>0.0036101758643960506</v>
      </c>
      <c r="D576" s="87" t="s">
        <v>2929</v>
      </c>
      <c r="E576" s="87" t="b">
        <v>0</v>
      </c>
      <c r="F576" s="87" t="b">
        <v>0</v>
      </c>
      <c r="G576" s="87" t="b">
        <v>0</v>
      </c>
    </row>
    <row r="577" spans="1:7" ht="15">
      <c r="A577" s="87" t="s">
        <v>3466</v>
      </c>
      <c r="B577" s="87">
        <v>2</v>
      </c>
      <c r="C577" s="122">
        <v>0.0036101758643960506</v>
      </c>
      <c r="D577" s="87" t="s">
        <v>2929</v>
      </c>
      <c r="E577" s="87" t="b">
        <v>0</v>
      </c>
      <c r="F577" s="87" t="b">
        <v>0</v>
      </c>
      <c r="G577" s="87" t="b">
        <v>0</v>
      </c>
    </row>
    <row r="578" spans="1:7" ht="15">
      <c r="A578" s="87" t="s">
        <v>3373</v>
      </c>
      <c r="B578" s="87">
        <v>2</v>
      </c>
      <c r="C578" s="122">
        <v>0.0036101758643960506</v>
      </c>
      <c r="D578" s="87" t="s">
        <v>2929</v>
      </c>
      <c r="E578" s="87" t="b">
        <v>0</v>
      </c>
      <c r="F578" s="87" t="b">
        <v>0</v>
      </c>
      <c r="G578" s="87" t="b">
        <v>0</v>
      </c>
    </row>
    <row r="579" spans="1:7" ht="15">
      <c r="A579" s="87" t="s">
        <v>3109</v>
      </c>
      <c r="B579" s="87">
        <v>2</v>
      </c>
      <c r="C579" s="122">
        <v>0.0036101758643960506</v>
      </c>
      <c r="D579" s="87" t="s">
        <v>2929</v>
      </c>
      <c r="E579" s="87" t="b">
        <v>0</v>
      </c>
      <c r="F579" s="87" t="b">
        <v>0</v>
      </c>
      <c r="G579" s="87" t="b">
        <v>0</v>
      </c>
    </row>
    <row r="580" spans="1:7" ht="15">
      <c r="A580" s="87" t="s">
        <v>3370</v>
      </c>
      <c r="B580" s="87">
        <v>2</v>
      </c>
      <c r="C580" s="122">
        <v>0.0036101758643960506</v>
      </c>
      <c r="D580" s="87" t="s">
        <v>2929</v>
      </c>
      <c r="E580" s="87" t="b">
        <v>1</v>
      </c>
      <c r="F580" s="87" t="b">
        <v>0</v>
      </c>
      <c r="G580" s="87" t="b">
        <v>0</v>
      </c>
    </row>
    <row r="581" spans="1:7" ht="15">
      <c r="A581" s="87" t="s">
        <v>3242</v>
      </c>
      <c r="B581" s="87">
        <v>2</v>
      </c>
      <c r="C581" s="122">
        <v>0.0036101758643960506</v>
      </c>
      <c r="D581" s="87" t="s">
        <v>2929</v>
      </c>
      <c r="E581" s="87" t="b">
        <v>1</v>
      </c>
      <c r="F581" s="87" t="b">
        <v>0</v>
      </c>
      <c r="G581" s="87" t="b">
        <v>0</v>
      </c>
    </row>
    <row r="582" spans="1:7" ht="15">
      <c r="A582" s="87" t="s">
        <v>3406</v>
      </c>
      <c r="B582" s="87">
        <v>2</v>
      </c>
      <c r="C582" s="122">
        <v>0.0036101758643960506</v>
      </c>
      <c r="D582" s="87" t="s">
        <v>2929</v>
      </c>
      <c r="E582" s="87" t="b">
        <v>0</v>
      </c>
      <c r="F582" s="87" t="b">
        <v>0</v>
      </c>
      <c r="G582" s="87" t="b">
        <v>0</v>
      </c>
    </row>
    <row r="583" spans="1:7" ht="15">
      <c r="A583" s="87" t="s">
        <v>3006</v>
      </c>
      <c r="B583" s="87">
        <v>2</v>
      </c>
      <c r="C583" s="122">
        <v>0.0036101758643960506</v>
      </c>
      <c r="D583" s="87" t="s">
        <v>2929</v>
      </c>
      <c r="E583" s="87" t="b">
        <v>0</v>
      </c>
      <c r="F583" s="87" t="b">
        <v>0</v>
      </c>
      <c r="G583" s="87" t="b">
        <v>0</v>
      </c>
    </row>
    <row r="584" spans="1:7" ht="15">
      <c r="A584" s="87" t="s">
        <v>3471</v>
      </c>
      <c r="B584" s="87">
        <v>2</v>
      </c>
      <c r="C584" s="122">
        <v>0.0036101758643960506</v>
      </c>
      <c r="D584" s="87" t="s">
        <v>2929</v>
      </c>
      <c r="E584" s="87" t="b">
        <v>0</v>
      </c>
      <c r="F584" s="87" t="b">
        <v>0</v>
      </c>
      <c r="G584" s="87" t="b">
        <v>0</v>
      </c>
    </row>
    <row r="585" spans="1:7" ht="15">
      <c r="A585" s="87" t="s">
        <v>3467</v>
      </c>
      <c r="B585" s="87">
        <v>2</v>
      </c>
      <c r="C585" s="122">
        <v>0.0036101758643960506</v>
      </c>
      <c r="D585" s="87" t="s">
        <v>2929</v>
      </c>
      <c r="E585" s="87" t="b">
        <v>0</v>
      </c>
      <c r="F585" s="87" t="b">
        <v>0</v>
      </c>
      <c r="G585" s="87" t="b">
        <v>0</v>
      </c>
    </row>
    <row r="586" spans="1:7" ht="15">
      <c r="A586" s="87" t="s">
        <v>3468</v>
      </c>
      <c r="B586" s="87">
        <v>2</v>
      </c>
      <c r="C586" s="122">
        <v>0.0036101758643960506</v>
      </c>
      <c r="D586" s="87" t="s">
        <v>2929</v>
      </c>
      <c r="E586" s="87" t="b">
        <v>0</v>
      </c>
      <c r="F586" s="87" t="b">
        <v>0</v>
      </c>
      <c r="G586" s="87" t="b">
        <v>0</v>
      </c>
    </row>
    <row r="587" spans="1:7" ht="15">
      <c r="A587" s="87" t="s">
        <v>3469</v>
      </c>
      <c r="B587" s="87">
        <v>2</v>
      </c>
      <c r="C587" s="122">
        <v>0.0036101758643960506</v>
      </c>
      <c r="D587" s="87" t="s">
        <v>2929</v>
      </c>
      <c r="E587" s="87" t="b">
        <v>0</v>
      </c>
      <c r="F587" s="87" t="b">
        <v>0</v>
      </c>
      <c r="G587" s="87" t="b">
        <v>0</v>
      </c>
    </row>
    <row r="588" spans="1:7" ht="15">
      <c r="A588" s="87" t="s">
        <v>3470</v>
      </c>
      <c r="B588" s="87">
        <v>2</v>
      </c>
      <c r="C588" s="122">
        <v>0.0036101758643960506</v>
      </c>
      <c r="D588" s="87" t="s">
        <v>2929</v>
      </c>
      <c r="E588" s="87" t="b">
        <v>0</v>
      </c>
      <c r="F588" s="87" t="b">
        <v>0</v>
      </c>
      <c r="G588" s="87" t="b">
        <v>0</v>
      </c>
    </row>
    <row r="589" spans="1:7" ht="15">
      <c r="A589" s="87" t="s">
        <v>3017</v>
      </c>
      <c r="B589" s="87">
        <v>2</v>
      </c>
      <c r="C589" s="122">
        <v>0.0036101758643960506</v>
      </c>
      <c r="D589" s="87" t="s">
        <v>2929</v>
      </c>
      <c r="E589" s="87" t="b">
        <v>0</v>
      </c>
      <c r="F589" s="87" t="b">
        <v>0</v>
      </c>
      <c r="G589" s="87" t="b">
        <v>0</v>
      </c>
    </row>
    <row r="590" spans="1:7" ht="15">
      <c r="A590" s="87" t="s">
        <v>3010</v>
      </c>
      <c r="B590" s="87">
        <v>2</v>
      </c>
      <c r="C590" s="122">
        <v>0.0036101758643960506</v>
      </c>
      <c r="D590" s="87" t="s">
        <v>2929</v>
      </c>
      <c r="E590" s="87" t="b">
        <v>0</v>
      </c>
      <c r="F590" s="87" t="b">
        <v>0</v>
      </c>
      <c r="G590" s="87" t="b">
        <v>0</v>
      </c>
    </row>
    <row r="591" spans="1:7" ht="15">
      <c r="A591" s="87" t="s">
        <v>3275</v>
      </c>
      <c r="B591" s="87">
        <v>2</v>
      </c>
      <c r="C591" s="122">
        <v>0.0036101758643960506</v>
      </c>
      <c r="D591" s="87" t="s">
        <v>2929</v>
      </c>
      <c r="E591" s="87" t="b">
        <v>0</v>
      </c>
      <c r="F591" s="87" t="b">
        <v>0</v>
      </c>
      <c r="G591" s="87" t="b">
        <v>0</v>
      </c>
    </row>
    <row r="592" spans="1:7" ht="15">
      <c r="A592" s="87" t="s">
        <v>3461</v>
      </c>
      <c r="B592" s="87">
        <v>2</v>
      </c>
      <c r="C592" s="122">
        <v>0.0036101758643960506</v>
      </c>
      <c r="D592" s="87" t="s">
        <v>2929</v>
      </c>
      <c r="E592" s="87" t="b">
        <v>0</v>
      </c>
      <c r="F592" s="87" t="b">
        <v>0</v>
      </c>
      <c r="G592" s="87" t="b">
        <v>0</v>
      </c>
    </row>
    <row r="593" spans="1:7" ht="15">
      <c r="A593" s="87" t="s">
        <v>3240</v>
      </c>
      <c r="B593" s="87">
        <v>2</v>
      </c>
      <c r="C593" s="122">
        <v>0.004467811179678049</v>
      </c>
      <c r="D593" s="87" t="s">
        <v>2929</v>
      </c>
      <c r="E593" s="87" t="b">
        <v>0</v>
      </c>
      <c r="F593" s="87" t="b">
        <v>0</v>
      </c>
      <c r="G593" s="87" t="b">
        <v>0</v>
      </c>
    </row>
    <row r="594" spans="1:7" ht="15">
      <c r="A594" s="87" t="s">
        <v>3460</v>
      </c>
      <c r="B594" s="87">
        <v>2</v>
      </c>
      <c r="C594" s="122">
        <v>0.004467811179678049</v>
      </c>
      <c r="D594" s="87" t="s">
        <v>2929</v>
      </c>
      <c r="E594" s="87" t="b">
        <v>0</v>
      </c>
      <c r="F594" s="87" t="b">
        <v>0</v>
      </c>
      <c r="G594" s="87" t="b">
        <v>0</v>
      </c>
    </row>
    <row r="595" spans="1:7" ht="15">
      <c r="A595" s="87" t="s">
        <v>3319</v>
      </c>
      <c r="B595" s="87">
        <v>2</v>
      </c>
      <c r="C595" s="122">
        <v>0.0036101758643960506</v>
      </c>
      <c r="D595" s="87" t="s">
        <v>2929</v>
      </c>
      <c r="E595" s="87" t="b">
        <v>0</v>
      </c>
      <c r="F595" s="87" t="b">
        <v>0</v>
      </c>
      <c r="G595" s="87" t="b">
        <v>0</v>
      </c>
    </row>
    <row r="596" spans="1:7" ht="15">
      <c r="A596" s="87" t="s">
        <v>3005</v>
      </c>
      <c r="B596" s="87">
        <v>2</v>
      </c>
      <c r="C596" s="122">
        <v>0.0036101758643960506</v>
      </c>
      <c r="D596" s="87" t="s">
        <v>2929</v>
      </c>
      <c r="E596" s="87" t="b">
        <v>0</v>
      </c>
      <c r="F596" s="87" t="b">
        <v>0</v>
      </c>
      <c r="G596" s="87" t="b">
        <v>0</v>
      </c>
    </row>
    <row r="597" spans="1:7" ht="15">
      <c r="A597" s="87" t="s">
        <v>3320</v>
      </c>
      <c r="B597" s="87">
        <v>2</v>
      </c>
      <c r="C597" s="122">
        <v>0.0036101758643960506</v>
      </c>
      <c r="D597" s="87" t="s">
        <v>2929</v>
      </c>
      <c r="E597" s="87" t="b">
        <v>0</v>
      </c>
      <c r="F597" s="87" t="b">
        <v>0</v>
      </c>
      <c r="G597" s="87" t="b">
        <v>0</v>
      </c>
    </row>
    <row r="598" spans="1:7" ht="15">
      <c r="A598" s="87" t="s">
        <v>3071</v>
      </c>
      <c r="B598" s="87">
        <v>2</v>
      </c>
      <c r="C598" s="122">
        <v>0.0036101758643960506</v>
      </c>
      <c r="D598" s="87" t="s">
        <v>2929</v>
      </c>
      <c r="E598" s="87" t="b">
        <v>0</v>
      </c>
      <c r="F598" s="87" t="b">
        <v>0</v>
      </c>
      <c r="G598" s="87" t="b">
        <v>0</v>
      </c>
    </row>
    <row r="599" spans="1:7" ht="15">
      <c r="A599" s="87" t="s">
        <v>3337</v>
      </c>
      <c r="B599" s="87">
        <v>2</v>
      </c>
      <c r="C599" s="122">
        <v>0.0036101758643960506</v>
      </c>
      <c r="D599" s="87" t="s">
        <v>2929</v>
      </c>
      <c r="E599" s="87" t="b">
        <v>0</v>
      </c>
      <c r="F599" s="87" t="b">
        <v>0</v>
      </c>
      <c r="G599" s="87" t="b">
        <v>0</v>
      </c>
    </row>
    <row r="600" spans="1:7" ht="15">
      <c r="A600" s="87" t="s">
        <v>3438</v>
      </c>
      <c r="B600" s="87">
        <v>2</v>
      </c>
      <c r="C600" s="122">
        <v>0.004467811179678049</v>
      </c>
      <c r="D600" s="87" t="s">
        <v>2929</v>
      </c>
      <c r="E600" s="87" t="b">
        <v>0</v>
      </c>
      <c r="F600" s="87" t="b">
        <v>0</v>
      </c>
      <c r="G600" s="87" t="b">
        <v>0</v>
      </c>
    </row>
    <row r="601" spans="1:7" ht="15">
      <c r="A601" s="87" t="s">
        <v>3439</v>
      </c>
      <c r="B601" s="87">
        <v>2</v>
      </c>
      <c r="C601" s="122">
        <v>0.004467811179678049</v>
      </c>
      <c r="D601" s="87" t="s">
        <v>2929</v>
      </c>
      <c r="E601" s="87" t="b">
        <v>0</v>
      </c>
      <c r="F601" s="87" t="b">
        <v>0</v>
      </c>
      <c r="G601" s="87" t="b">
        <v>0</v>
      </c>
    </row>
    <row r="602" spans="1:7" ht="15">
      <c r="A602" s="87" t="s">
        <v>3440</v>
      </c>
      <c r="B602" s="87">
        <v>2</v>
      </c>
      <c r="C602" s="122">
        <v>0.004467811179678049</v>
      </c>
      <c r="D602" s="87" t="s">
        <v>2929</v>
      </c>
      <c r="E602" s="87" t="b">
        <v>0</v>
      </c>
      <c r="F602" s="87" t="b">
        <v>0</v>
      </c>
      <c r="G602" s="87" t="b">
        <v>0</v>
      </c>
    </row>
    <row r="603" spans="1:7" ht="15">
      <c r="A603" s="87" t="s">
        <v>3441</v>
      </c>
      <c r="B603" s="87">
        <v>2</v>
      </c>
      <c r="C603" s="122">
        <v>0.004467811179678049</v>
      </c>
      <c r="D603" s="87" t="s">
        <v>2929</v>
      </c>
      <c r="E603" s="87" t="b">
        <v>0</v>
      </c>
      <c r="F603" s="87" t="b">
        <v>0</v>
      </c>
      <c r="G603" s="87" t="b">
        <v>0</v>
      </c>
    </row>
    <row r="604" spans="1:7" ht="15">
      <c r="A604" s="87" t="s">
        <v>3423</v>
      </c>
      <c r="B604" s="87">
        <v>2</v>
      </c>
      <c r="C604" s="122">
        <v>0.004467811179678049</v>
      </c>
      <c r="D604" s="87" t="s">
        <v>2929</v>
      </c>
      <c r="E604" s="87" t="b">
        <v>0</v>
      </c>
      <c r="F604" s="87" t="b">
        <v>0</v>
      </c>
      <c r="G604" s="87" t="b">
        <v>0</v>
      </c>
    </row>
    <row r="605" spans="1:7" ht="15">
      <c r="A605" s="87" t="s">
        <v>3424</v>
      </c>
      <c r="B605" s="87">
        <v>2</v>
      </c>
      <c r="C605" s="122">
        <v>0.004467811179678049</v>
      </c>
      <c r="D605" s="87" t="s">
        <v>2929</v>
      </c>
      <c r="E605" s="87" t="b">
        <v>0</v>
      </c>
      <c r="F605" s="87" t="b">
        <v>0</v>
      </c>
      <c r="G605" s="87" t="b">
        <v>0</v>
      </c>
    </row>
    <row r="606" spans="1:7" ht="15">
      <c r="A606" s="87" t="s">
        <v>3425</v>
      </c>
      <c r="B606" s="87">
        <v>2</v>
      </c>
      <c r="C606" s="122">
        <v>0.004467811179678049</v>
      </c>
      <c r="D606" s="87" t="s">
        <v>2929</v>
      </c>
      <c r="E606" s="87" t="b">
        <v>0</v>
      </c>
      <c r="F606" s="87" t="b">
        <v>0</v>
      </c>
      <c r="G606" s="87" t="b">
        <v>0</v>
      </c>
    </row>
    <row r="607" spans="1:7" ht="15">
      <c r="A607" s="87" t="s">
        <v>3426</v>
      </c>
      <c r="B607" s="87">
        <v>2</v>
      </c>
      <c r="C607" s="122">
        <v>0.004467811179678049</v>
      </c>
      <c r="D607" s="87" t="s">
        <v>2929</v>
      </c>
      <c r="E607" s="87" t="b">
        <v>0</v>
      </c>
      <c r="F607" s="87" t="b">
        <v>0</v>
      </c>
      <c r="G607" s="87" t="b">
        <v>0</v>
      </c>
    </row>
    <row r="608" spans="1:7" ht="15">
      <c r="A608" s="87" t="s">
        <v>3414</v>
      </c>
      <c r="B608" s="87">
        <v>2</v>
      </c>
      <c r="C608" s="122">
        <v>0.0036101758643960506</v>
      </c>
      <c r="D608" s="87" t="s">
        <v>2929</v>
      </c>
      <c r="E608" s="87" t="b">
        <v>0</v>
      </c>
      <c r="F608" s="87" t="b">
        <v>0</v>
      </c>
      <c r="G608" s="87" t="b">
        <v>0</v>
      </c>
    </row>
    <row r="609" spans="1:7" ht="15">
      <c r="A609" s="87" t="s">
        <v>3415</v>
      </c>
      <c r="B609" s="87">
        <v>2</v>
      </c>
      <c r="C609" s="122">
        <v>0.0036101758643960506</v>
      </c>
      <c r="D609" s="87" t="s">
        <v>2929</v>
      </c>
      <c r="E609" s="87" t="b">
        <v>0</v>
      </c>
      <c r="F609" s="87" t="b">
        <v>0</v>
      </c>
      <c r="G609" s="87" t="b">
        <v>0</v>
      </c>
    </row>
    <row r="610" spans="1:7" ht="15">
      <c r="A610" s="87" t="s">
        <v>3416</v>
      </c>
      <c r="B610" s="87">
        <v>2</v>
      </c>
      <c r="C610" s="122">
        <v>0.0036101758643960506</v>
      </c>
      <c r="D610" s="87" t="s">
        <v>2929</v>
      </c>
      <c r="E610" s="87" t="b">
        <v>0</v>
      </c>
      <c r="F610" s="87" t="b">
        <v>0</v>
      </c>
      <c r="G610" s="87" t="b">
        <v>0</v>
      </c>
    </row>
    <row r="611" spans="1:7" ht="15">
      <c r="A611" s="87" t="s">
        <v>3207</v>
      </c>
      <c r="B611" s="87">
        <v>2</v>
      </c>
      <c r="C611" s="122">
        <v>0.0036101758643960506</v>
      </c>
      <c r="D611" s="87" t="s">
        <v>2929</v>
      </c>
      <c r="E611" s="87" t="b">
        <v>0</v>
      </c>
      <c r="F611" s="87" t="b">
        <v>0</v>
      </c>
      <c r="G611" s="87" t="b">
        <v>0</v>
      </c>
    </row>
    <row r="612" spans="1:7" ht="15">
      <c r="A612" s="87" t="s">
        <v>3166</v>
      </c>
      <c r="B612" s="87">
        <v>2</v>
      </c>
      <c r="C612" s="122">
        <v>0.0036101758643960506</v>
      </c>
      <c r="D612" s="87" t="s">
        <v>2929</v>
      </c>
      <c r="E612" s="87" t="b">
        <v>0</v>
      </c>
      <c r="F612" s="87" t="b">
        <v>0</v>
      </c>
      <c r="G612" s="87" t="b">
        <v>0</v>
      </c>
    </row>
    <row r="613" spans="1:7" ht="15">
      <c r="A613" s="87" t="s">
        <v>3417</v>
      </c>
      <c r="B613" s="87">
        <v>2</v>
      </c>
      <c r="C613" s="122">
        <v>0.0036101758643960506</v>
      </c>
      <c r="D613" s="87" t="s">
        <v>2929</v>
      </c>
      <c r="E613" s="87" t="b">
        <v>0</v>
      </c>
      <c r="F613" s="87" t="b">
        <v>0</v>
      </c>
      <c r="G613" s="87" t="b">
        <v>0</v>
      </c>
    </row>
    <row r="614" spans="1:7" ht="15">
      <c r="A614" s="87" t="s">
        <v>3418</v>
      </c>
      <c r="B614" s="87">
        <v>2</v>
      </c>
      <c r="C614" s="122">
        <v>0.0036101758643960506</v>
      </c>
      <c r="D614" s="87" t="s">
        <v>2929</v>
      </c>
      <c r="E614" s="87" t="b">
        <v>0</v>
      </c>
      <c r="F614" s="87" t="b">
        <v>0</v>
      </c>
      <c r="G614" s="87" t="b">
        <v>0</v>
      </c>
    </row>
    <row r="615" spans="1:7" ht="15">
      <c r="A615" s="87" t="s">
        <v>3419</v>
      </c>
      <c r="B615" s="87">
        <v>2</v>
      </c>
      <c r="C615" s="122">
        <v>0.0036101758643960506</v>
      </c>
      <c r="D615" s="87" t="s">
        <v>2929</v>
      </c>
      <c r="E615" s="87" t="b">
        <v>0</v>
      </c>
      <c r="F615" s="87" t="b">
        <v>0</v>
      </c>
      <c r="G615" s="87" t="b">
        <v>0</v>
      </c>
    </row>
    <row r="616" spans="1:7" ht="15">
      <c r="A616" s="87" t="s">
        <v>3420</v>
      </c>
      <c r="B616" s="87">
        <v>2</v>
      </c>
      <c r="C616" s="122">
        <v>0.0036101758643960506</v>
      </c>
      <c r="D616" s="87" t="s">
        <v>2929</v>
      </c>
      <c r="E616" s="87" t="b">
        <v>0</v>
      </c>
      <c r="F616" s="87" t="b">
        <v>0</v>
      </c>
      <c r="G616" s="87" t="b">
        <v>0</v>
      </c>
    </row>
    <row r="617" spans="1:7" ht="15">
      <c r="A617" s="87" t="s">
        <v>3421</v>
      </c>
      <c r="B617" s="87">
        <v>2</v>
      </c>
      <c r="C617" s="122">
        <v>0.0036101758643960506</v>
      </c>
      <c r="D617" s="87" t="s">
        <v>2929</v>
      </c>
      <c r="E617" s="87" t="b">
        <v>0</v>
      </c>
      <c r="F617" s="87" t="b">
        <v>0</v>
      </c>
      <c r="G617" s="87" t="b">
        <v>0</v>
      </c>
    </row>
    <row r="618" spans="1:7" ht="15">
      <c r="A618" s="87" t="s">
        <v>3422</v>
      </c>
      <c r="B618" s="87">
        <v>2</v>
      </c>
      <c r="C618" s="122">
        <v>0.0036101758643960506</v>
      </c>
      <c r="D618" s="87" t="s">
        <v>2929</v>
      </c>
      <c r="E618" s="87" t="b">
        <v>0</v>
      </c>
      <c r="F618" s="87" t="b">
        <v>0</v>
      </c>
      <c r="G618" s="87" t="b">
        <v>0</v>
      </c>
    </row>
    <row r="619" spans="1:7" ht="15">
      <c r="A619" s="87" t="s">
        <v>3404</v>
      </c>
      <c r="B619" s="87">
        <v>2</v>
      </c>
      <c r="C619" s="122">
        <v>0.0036101758643960506</v>
      </c>
      <c r="D619" s="87" t="s">
        <v>2929</v>
      </c>
      <c r="E619" s="87" t="b">
        <v>0</v>
      </c>
      <c r="F619" s="87" t="b">
        <v>0</v>
      </c>
      <c r="G619" s="87" t="b">
        <v>0</v>
      </c>
    </row>
    <row r="620" spans="1:7" ht="15">
      <c r="A620" s="87" t="s">
        <v>3046</v>
      </c>
      <c r="B620" s="87">
        <v>2</v>
      </c>
      <c r="C620" s="122">
        <v>0.0036101758643960506</v>
      </c>
      <c r="D620" s="87" t="s">
        <v>2929</v>
      </c>
      <c r="E620" s="87" t="b">
        <v>0</v>
      </c>
      <c r="F620" s="87" t="b">
        <v>0</v>
      </c>
      <c r="G620" s="87" t="b">
        <v>0</v>
      </c>
    </row>
    <row r="621" spans="1:7" ht="15">
      <c r="A621" s="87" t="s">
        <v>3405</v>
      </c>
      <c r="B621" s="87">
        <v>2</v>
      </c>
      <c r="C621" s="122">
        <v>0.0036101758643960506</v>
      </c>
      <c r="D621" s="87" t="s">
        <v>2929</v>
      </c>
      <c r="E621" s="87" t="b">
        <v>0</v>
      </c>
      <c r="F621" s="87" t="b">
        <v>0</v>
      </c>
      <c r="G621" s="87" t="b">
        <v>0</v>
      </c>
    </row>
    <row r="622" spans="1:7" ht="15">
      <c r="A622" s="87" t="s">
        <v>2993</v>
      </c>
      <c r="B622" s="87">
        <v>2</v>
      </c>
      <c r="C622" s="122">
        <v>0.0036101758643960506</v>
      </c>
      <c r="D622" s="87" t="s">
        <v>2929</v>
      </c>
      <c r="E622" s="87" t="b">
        <v>0</v>
      </c>
      <c r="F622" s="87" t="b">
        <v>0</v>
      </c>
      <c r="G622" s="87" t="b">
        <v>0</v>
      </c>
    </row>
    <row r="623" spans="1:7" ht="15">
      <c r="A623" s="87" t="s">
        <v>3371</v>
      </c>
      <c r="B623" s="87">
        <v>2</v>
      </c>
      <c r="C623" s="122">
        <v>0.0036101758643960506</v>
      </c>
      <c r="D623" s="87" t="s">
        <v>2929</v>
      </c>
      <c r="E623" s="87" t="b">
        <v>0</v>
      </c>
      <c r="F623" s="87" t="b">
        <v>0</v>
      </c>
      <c r="G623" s="87" t="b">
        <v>0</v>
      </c>
    </row>
    <row r="624" spans="1:7" ht="15">
      <c r="A624" s="87" t="s">
        <v>3234</v>
      </c>
      <c r="B624" s="87">
        <v>2</v>
      </c>
      <c r="C624" s="122">
        <v>0.0036101758643960506</v>
      </c>
      <c r="D624" s="87" t="s">
        <v>2929</v>
      </c>
      <c r="E624" s="87" t="b">
        <v>0</v>
      </c>
      <c r="F624" s="87" t="b">
        <v>0</v>
      </c>
      <c r="G624" s="87" t="b">
        <v>0</v>
      </c>
    </row>
    <row r="625" spans="1:7" ht="15">
      <c r="A625" s="87" t="s">
        <v>3372</v>
      </c>
      <c r="B625" s="87">
        <v>2</v>
      </c>
      <c r="C625" s="122">
        <v>0.004467811179678049</v>
      </c>
      <c r="D625" s="87" t="s">
        <v>2929</v>
      </c>
      <c r="E625" s="87" t="b">
        <v>0</v>
      </c>
      <c r="F625" s="87" t="b">
        <v>0</v>
      </c>
      <c r="G625" s="87" t="b">
        <v>0</v>
      </c>
    </row>
    <row r="626" spans="1:7" ht="15">
      <c r="A626" s="87" t="s">
        <v>2989</v>
      </c>
      <c r="B626" s="87">
        <v>76</v>
      </c>
      <c r="C626" s="122">
        <v>0</v>
      </c>
      <c r="D626" s="87" t="s">
        <v>2930</v>
      </c>
      <c r="E626" s="87" t="b">
        <v>0</v>
      </c>
      <c r="F626" s="87" t="b">
        <v>0</v>
      </c>
      <c r="G626" s="87" t="b">
        <v>0</v>
      </c>
    </row>
    <row r="627" spans="1:7" ht="15">
      <c r="A627" s="87" t="s">
        <v>2987</v>
      </c>
      <c r="B627" s="87">
        <v>76</v>
      </c>
      <c r="C627" s="122">
        <v>0</v>
      </c>
      <c r="D627" s="87" t="s">
        <v>2930</v>
      </c>
      <c r="E627" s="87" t="b">
        <v>0</v>
      </c>
      <c r="F627" s="87" t="b">
        <v>0</v>
      </c>
      <c r="G627" s="87" t="b">
        <v>0</v>
      </c>
    </row>
    <row r="628" spans="1:7" ht="15">
      <c r="A628" s="87" t="s">
        <v>2986</v>
      </c>
      <c r="B628" s="87">
        <v>76</v>
      </c>
      <c r="C628" s="122">
        <v>0</v>
      </c>
      <c r="D628" s="87" t="s">
        <v>2930</v>
      </c>
      <c r="E628" s="87" t="b">
        <v>0</v>
      </c>
      <c r="F628" s="87" t="b">
        <v>0</v>
      </c>
      <c r="G628" s="87" t="b">
        <v>0</v>
      </c>
    </row>
    <row r="629" spans="1:7" ht="15">
      <c r="A629" s="87" t="s">
        <v>2991</v>
      </c>
      <c r="B629" s="87">
        <v>75</v>
      </c>
      <c r="C629" s="122">
        <v>0.00024142398807042566</v>
      </c>
      <c r="D629" s="87" t="s">
        <v>2930</v>
      </c>
      <c r="E629" s="87" t="b">
        <v>0</v>
      </c>
      <c r="F629" s="87" t="b">
        <v>0</v>
      </c>
      <c r="G629" s="87" t="b">
        <v>0</v>
      </c>
    </row>
    <row r="630" spans="1:7" ht="15">
      <c r="A630" s="87" t="s">
        <v>2992</v>
      </c>
      <c r="B630" s="87">
        <v>73</v>
      </c>
      <c r="C630" s="122">
        <v>0.0007145066859006637</v>
      </c>
      <c r="D630" s="87" t="s">
        <v>2930</v>
      </c>
      <c r="E630" s="87" t="b">
        <v>0</v>
      </c>
      <c r="F630" s="87" t="b">
        <v>0</v>
      </c>
      <c r="G630" s="87" t="b">
        <v>0</v>
      </c>
    </row>
    <row r="631" spans="1:7" ht="15">
      <c r="A631" s="87" t="s">
        <v>2990</v>
      </c>
      <c r="B631" s="87">
        <v>68</v>
      </c>
      <c r="C631" s="122">
        <v>0.0018381187526971144</v>
      </c>
      <c r="D631" s="87" t="s">
        <v>2930</v>
      </c>
      <c r="E631" s="87" t="b">
        <v>0</v>
      </c>
      <c r="F631" s="87" t="b">
        <v>0</v>
      </c>
      <c r="G631" s="87" t="b">
        <v>0</v>
      </c>
    </row>
    <row r="632" spans="1:7" ht="15">
      <c r="A632" s="87" t="s">
        <v>2994</v>
      </c>
      <c r="B632" s="87">
        <v>66</v>
      </c>
      <c r="C632" s="122">
        <v>0.0022628972270670954</v>
      </c>
      <c r="D632" s="87" t="s">
        <v>2930</v>
      </c>
      <c r="E632" s="87" t="b">
        <v>0</v>
      </c>
      <c r="F632" s="87" t="b">
        <v>0</v>
      </c>
      <c r="G632" s="87" t="b">
        <v>0</v>
      </c>
    </row>
    <row r="633" spans="1:7" ht="15">
      <c r="A633" s="87" t="s">
        <v>2995</v>
      </c>
      <c r="B633" s="87">
        <v>64</v>
      </c>
      <c r="C633" s="122">
        <v>0.0026729443598219743</v>
      </c>
      <c r="D633" s="87" t="s">
        <v>2930</v>
      </c>
      <c r="E633" s="87" t="b">
        <v>0</v>
      </c>
      <c r="F633" s="87" t="b">
        <v>0</v>
      </c>
      <c r="G633" s="87" t="b">
        <v>0</v>
      </c>
    </row>
    <row r="634" spans="1:7" ht="15">
      <c r="A634" s="87" t="s">
        <v>2993</v>
      </c>
      <c r="B634" s="87">
        <v>62</v>
      </c>
      <c r="C634" s="122">
        <v>0.0030677996488625205</v>
      </c>
      <c r="D634" s="87" t="s">
        <v>2930</v>
      </c>
      <c r="E634" s="87" t="b">
        <v>0</v>
      </c>
      <c r="F634" s="87" t="b">
        <v>0</v>
      </c>
      <c r="G634" s="87" t="b">
        <v>0</v>
      </c>
    </row>
    <row r="635" spans="1:7" ht="15">
      <c r="A635" s="87" t="s">
        <v>2997</v>
      </c>
      <c r="B635" s="87">
        <v>56</v>
      </c>
      <c r="C635" s="122">
        <v>0.004156145302393449</v>
      </c>
      <c r="D635" s="87" t="s">
        <v>2930</v>
      </c>
      <c r="E635" s="87" t="b">
        <v>0</v>
      </c>
      <c r="F635" s="87" t="b">
        <v>0</v>
      </c>
      <c r="G635" s="87" t="b">
        <v>0</v>
      </c>
    </row>
    <row r="636" spans="1:7" ht="15">
      <c r="A636" s="87" t="s">
        <v>2998</v>
      </c>
      <c r="B636" s="87">
        <v>55</v>
      </c>
      <c r="C636" s="122">
        <v>0.00432277540753224</v>
      </c>
      <c r="D636" s="87" t="s">
        <v>2930</v>
      </c>
      <c r="E636" s="87" t="b">
        <v>0</v>
      </c>
      <c r="F636" s="87" t="b">
        <v>0</v>
      </c>
      <c r="G636" s="87" t="b">
        <v>0</v>
      </c>
    </row>
    <row r="637" spans="1:7" ht="15">
      <c r="A637" s="87" t="s">
        <v>2996</v>
      </c>
      <c r="B637" s="87">
        <v>55</v>
      </c>
      <c r="C637" s="122">
        <v>0.00432277540753224</v>
      </c>
      <c r="D637" s="87" t="s">
        <v>2930</v>
      </c>
      <c r="E637" s="87" t="b">
        <v>0</v>
      </c>
      <c r="F637" s="87" t="b">
        <v>0</v>
      </c>
      <c r="G637" s="87" t="b">
        <v>0</v>
      </c>
    </row>
    <row r="638" spans="1:7" ht="15">
      <c r="A638" s="87" t="s">
        <v>2999</v>
      </c>
      <c r="B638" s="87">
        <v>47</v>
      </c>
      <c r="C638" s="122">
        <v>0.005489445727038876</v>
      </c>
      <c r="D638" s="87" t="s">
        <v>2930</v>
      </c>
      <c r="E638" s="87" t="b">
        <v>0</v>
      </c>
      <c r="F638" s="87" t="b">
        <v>0</v>
      </c>
      <c r="G638" s="87" t="b">
        <v>0</v>
      </c>
    </row>
    <row r="639" spans="1:7" ht="15">
      <c r="A639" s="87" t="s">
        <v>3000</v>
      </c>
      <c r="B639" s="87">
        <v>42</v>
      </c>
      <c r="C639" s="122">
        <v>0.006053553821534089</v>
      </c>
      <c r="D639" s="87" t="s">
        <v>2930</v>
      </c>
      <c r="E639" s="87" t="b">
        <v>0</v>
      </c>
      <c r="F639" s="87" t="b">
        <v>0</v>
      </c>
      <c r="G639" s="87" t="b">
        <v>0</v>
      </c>
    </row>
    <row r="640" spans="1:7" ht="15">
      <c r="A640" s="87" t="s">
        <v>2988</v>
      </c>
      <c r="B640" s="87">
        <v>39</v>
      </c>
      <c r="C640" s="122">
        <v>0.006323564871246443</v>
      </c>
      <c r="D640" s="87" t="s">
        <v>2930</v>
      </c>
      <c r="E640" s="87" t="b">
        <v>0</v>
      </c>
      <c r="F640" s="87" t="b">
        <v>0</v>
      </c>
      <c r="G640" s="87" t="b">
        <v>0</v>
      </c>
    </row>
    <row r="641" spans="1:7" ht="15">
      <c r="A641" s="87" t="s">
        <v>3002</v>
      </c>
      <c r="B641" s="87">
        <v>34</v>
      </c>
      <c r="C641" s="122">
        <v>0.006646546702915631</v>
      </c>
      <c r="D641" s="87" t="s">
        <v>2930</v>
      </c>
      <c r="E641" s="87" t="b">
        <v>0</v>
      </c>
      <c r="F641" s="87" t="b">
        <v>0</v>
      </c>
      <c r="G641" s="87" t="b">
        <v>0</v>
      </c>
    </row>
    <row r="642" spans="1:7" ht="15">
      <c r="A642" s="87" t="s">
        <v>3004</v>
      </c>
      <c r="B642" s="87">
        <v>25</v>
      </c>
      <c r="C642" s="122">
        <v>0.00675536630678167</v>
      </c>
      <c r="D642" s="87" t="s">
        <v>2930</v>
      </c>
      <c r="E642" s="87" t="b">
        <v>0</v>
      </c>
      <c r="F642" s="87" t="b">
        <v>0</v>
      </c>
      <c r="G642" s="87" t="b">
        <v>0</v>
      </c>
    </row>
    <row r="643" spans="1:7" ht="15">
      <c r="A643" s="87" t="s">
        <v>3007</v>
      </c>
      <c r="B643" s="87">
        <v>20</v>
      </c>
      <c r="C643" s="122">
        <v>0.006488904271033129</v>
      </c>
      <c r="D643" s="87" t="s">
        <v>2930</v>
      </c>
      <c r="E643" s="87" t="b">
        <v>0</v>
      </c>
      <c r="F643" s="87" t="b">
        <v>0</v>
      </c>
      <c r="G643" s="87" t="b">
        <v>0</v>
      </c>
    </row>
    <row r="644" spans="1:7" ht="15">
      <c r="A644" s="87" t="s">
        <v>3011</v>
      </c>
      <c r="B644" s="87">
        <v>18</v>
      </c>
      <c r="C644" s="122">
        <v>0.006300917498150383</v>
      </c>
      <c r="D644" s="87" t="s">
        <v>2930</v>
      </c>
      <c r="E644" s="87" t="b">
        <v>0</v>
      </c>
      <c r="F644" s="87" t="b">
        <v>0</v>
      </c>
      <c r="G644" s="87" t="b">
        <v>0</v>
      </c>
    </row>
    <row r="645" spans="1:7" ht="15">
      <c r="A645" s="87" t="s">
        <v>3012</v>
      </c>
      <c r="B645" s="87">
        <v>18</v>
      </c>
      <c r="C645" s="122">
        <v>0.006300917498150383</v>
      </c>
      <c r="D645" s="87" t="s">
        <v>2930</v>
      </c>
      <c r="E645" s="87" t="b">
        <v>0</v>
      </c>
      <c r="F645" s="87" t="b">
        <v>0</v>
      </c>
      <c r="G645" s="87" t="b">
        <v>0</v>
      </c>
    </row>
    <row r="646" spans="1:7" ht="15">
      <c r="A646" s="87" t="s">
        <v>3013</v>
      </c>
      <c r="B646" s="87">
        <v>16</v>
      </c>
      <c r="C646" s="122">
        <v>0.00605881239731274</v>
      </c>
      <c r="D646" s="87" t="s">
        <v>2930</v>
      </c>
      <c r="E646" s="87" t="b">
        <v>0</v>
      </c>
      <c r="F646" s="87" t="b">
        <v>0</v>
      </c>
      <c r="G646" s="87" t="b">
        <v>0</v>
      </c>
    </row>
    <row r="647" spans="1:7" ht="15">
      <c r="A647" s="87" t="s">
        <v>3014</v>
      </c>
      <c r="B647" s="87">
        <v>16</v>
      </c>
      <c r="C647" s="122">
        <v>0.00605881239731274</v>
      </c>
      <c r="D647" s="87" t="s">
        <v>2930</v>
      </c>
      <c r="E647" s="87" t="b">
        <v>0</v>
      </c>
      <c r="F647" s="87" t="b">
        <v>0</v>
      </c>
      <c r="G647" s="87" t="b">
        <v>0</v>
      </c>
    </row>
    <row r="648" spans="1:7" ht="15">
      <c r="A648" s="87" t="s">
        <v>3016</v>
      </c>
      <c r="B648" s="87">
        <v>15</v>
      </c>
      <c r="C648" s="122">
        <v>0.005915408504967348</v>
      </c>
      <c r="D648" s="87" t="s">
        <v>2930</v>
      </c>
      <c r="E648" s="87" t="b">
        <v>0</v>
      </c>
      <c r="F648" s="87" t="b">
        <v>0</v>
      </c>
      <c r="G648" s="87" t="b">
        <v>0</v>
      </c>
    </row>
    <row r="649" spans="1:7" ht="15">
      <c r="A649" s="87" t="s">
        <v>3019</v>
      </c>
      <c r="B649" s="87">
        <v>13</v>
      </c>
      <c r="C649" s="122">
        <v>0.005578798612009742</v>
      </c>
      <c r="D649" s="87" t="s">
        <v>2930</v>
      </c>
      <c r="E649" s="87" t="b">
        <v>0</v>
      </c>
      <c r="F649" s="87" t="b">
        <v>0</v>
      </c>
      <c r="G649" s="87" t="b">
        <v>0</v>
      </c>
    </row>
    <row r="650" spans="1:7" ht="15">
      <c r="A650" s="87" t="s">
        <v>3025</v>
      </c>
      <c r="B650" s="87">
        <v>11</v>
      </c>
      <c r="C650" s="122">
        <v>0.005167112466898842</v>
      </c>
      <c r="D650" s="87" t="s">
        <v>2930</v>
      </c>
      <c r="E650" s="87" t="b">
        <v>0</v>
      </c>
      <c r="F650" s="87" t="b">
        <v>1</v>
      </c>
      <c r="G650" s="87" t="b">
        <v>0</v>
      </c>
    </row>
    <row r="651" spans="1:7" ht="15">
      <c r="A651" s="87" t="s">
        <v>3018</v>
      </c>
      <c r="B651" s="87">
        <v>11</v>
      </c>
      <c r="C651" s="122">
        <v>0.005167112466898842</v>
      </c>
      <c r="D651" s="87" t="s">
        <v>2930</v>
      </c>
      <c r="E651" s="87" t="b">
        <v>0</v>
      </c>
      <c r="F651" s="87" t="b">
        <v>0</v>
      </c>
      <c r="G651" s="87" t="b">
        <v>0</v>
      </c>
    </row>
    <row r="652" spans="1:7" ht="15">
      <c r="A652" s="87" t="s">
        <v>3026</v>
      </c>
      <c r="B652" s="87">
        <v>10</v>
      </c>
      <c r="C652" s="122">
        <v>0.004929007231565704</v>
      </c>
      <c r="D652" s="87" t="s">
        <v>2930</v>
      </c>
      <c r="E652" s="87" t="b">
        <v>0</v>
      </c>
      <c r="F652" s="87" t="b">
        <v>0</v>
      </c>
      <c r="G652" s="87" t="b">
        <v>0</v>
      </c>
    </row>
    <row r="653" spans="1:7" ht="15">
      <c r="A653" s="87" t="s">
        <v>3038</v>
      </c>
      <c r="B653" s="87">
        <v>9</v>
      </c>
      <c r="C653" s="122">
        <v>0.004666558335519417</v>
      </c>
      <c r="D653" s="87" t="s">
        <v>2930</v>
      </c>
      <c r="E653" s="87" t="b">
        <v>0</v>
      </c>
      <c r="F653" s="87" t="b">
        <v>0</v>
      </c>
      <c r="G653" s="87" t="b">
        <v>0</v>
      </c>
    </row>
    <row r="654" spans="1:7" ht="15">
      <c r="A654" s="87" t="s">
        <v>3039</v>
      </c>
      <c r="B654" s="87">
        <v>9</v>
      </c>
      <c r="C654" s="122">
        <v>0.004666558335519417</v>
      </c>
      <c r="D654" s="87" t="s">
        <v>2930</v>
      </c>
      <c r="E654" s="87" t="b">
        <v>0</v>
      </c>
      <c r="F654" s="87" t="b">
        <v>0</v>
      </c>
      <c r="G654" s="87" t="b">
        <v>0</v>
      </c>
    </row>
    <row r="655" spans="1:7" ht="15">
      <c r="A655" s="87" t="s">
        <v>3040</v>
      </c>
      <c r="B655" s="87">
        <v>9</v>
      </c>
      <c r="C655" s="122">
        <v>0.004666558335519417</v>
      </c>
      <c r="D655" s="87" t="s">
        <v>2930</v>
      </c>
      <c r="E655" s="87" t="b">
        <v>0</v>
      </c>
      <c r="F655" s="87" t="b">
        <v>0</v>
      </c>
      <c r="G655" s="87" t="b">
        <v>0</v>
      </c>
    </row>
    <row r="656" spans="1:7" ht="15">
      <c r="A656" s="87" t="s">
        <v>3041</v>
      </c>
      <c r="B656" s="87">
        <v>9</v>
      </c>
      <c r="C656" s="122">
        <v>0.004666558335519417</v>
      </c>
      <c r="D656" s="87" t="s">
        <v>2930</v>
      </c>
      <c r="E656" s="87" t="b">
        <v>0</v>
      </c>
      <c r="F656" s="87" t="b">
        <v>0</v>
      </c>
      <c r="G656" s="87" t="b">
        <v>0</v>
      </c>
    </row>
    <row r="657" spans="1:7" ht="15">
      <c r="A657" s="87" t="s">
        <v>3042</v>
      </c>
      <c r="B657" s="87">
        <v>9</v>
      </c>
      <c r="C657" s="122">
        <v>0.004666558335519417</v>
      </c>
      <c r="D657" s="87" t="s">
        <v>2930</v>
      </c>
      <c r="E657" s="87" t="b">
        <v>1</v>
      </c>
      <c r="F657" s="87" t="b">
        <v>0</v>
      </c>
      <c r="G657" s="87" t="b">
        <v>0</v>
      </c>
    </row>
    <row r="658" spans="1:7" ht="15">
      <c r="A658" s="87" t="s">
        <v>3043</v>
      </c>
      <c r="B658" s="87">
        <v>9</v>
      </c>
      <c r="C658" s="122">
        <v>0.004666558335519417</v>
      </c>
      <c r="D658" s="87" t="s">
        <v>2930</v>
      </c>
      <c r="E658" s="87" t="b">
        <v>0</v>
      </c>
      <c r="F658" s="87" t="b">
        <v>1</v>
      </c>
      <c r="G658" s="87" t="b">
        <v>0</v>
      </c>
    </row>
    <row r="659" spans="1:7" ht="15">
      <c r="A659" s="87" t="s">
        <v>3044</v>
      </c>
      <c r="B659" s="87">
        <v>9</v>
      </c>
      <c r="C659" s="122">
        <v>0.004666558335519417</v>
      </c>
      <c r="D659" s="87" t="s">
        <v>2930</v>
      </c>
      <c r="E659" s="87" t="b">
        <v>0</v>
      </c>
      <c r="F659" s="87" t="b">
        <v>0</v>
      </c>
      <c r="G659" s="87" t="b">
        <v>0</v>
      </c>
    </row>
    <row r="660" spans="1:7" ht="15">
      <c r="A660" s="87" t="s">
        <v>3045</v>
      </c>
      <c r="B660" s="87">
        <v>9</v>
      </c>
      <c r="C660" s="122">
        <v>0.004666558335519417</v>
      </c>
      <c r="D660" s="87" t="s">
        <v>2930</v>
      </c>
      <c r="E660" s="87" t="b">
        <v>0</v>
      </c>
      <c r="F660" s="87" t="b">
        <v>0</v>
      </c>
      <c r="G660" s="87" t="b">
        <v>0</v>
      </c>
    </row>
    <row r="661" spans="1:7" ht="15">
      <c r="A661" s="87" t="s">
        <v>3027</v>
      </c>
      <c r="B661" s="87">
        <v>9</v>
      </c>
      <c r="C661" s="122">
        <v>0.004666558335519417</v>
      </c>
      <c r="D661" s="87" t="s">
        <v>2930</v>
      </c>
      <c r="E661" s="87" t="b">
        <v>0</v>
      </c>
      <c r="F661" s="87" t="b">
        <v>0</v>
      </c>
      <c r="G661" s="87" t="b">
        <v>0</v>
      </c>
    </row>
    <row r="662" spans="1:7" ht="15">
      <c r="A662" s="87" t="s">
        <v>3023</v>
      </c>
      <c r="B662" s="87">
        <v>9</v>
      </c>
      <c r="C662" s="122">
        <v>0.004666558335519417</v>
      </c>
      <c r="D662" s="87" t="s">
        <v>2930</v>
      </c>
      <c r="E662" s="87" t="b">
        <v>0</v>
      </c>
      <c r="F662" s="87" t="b">
        <v>0</v>
      </c>
      <c r="G662" s="87" t="b">
        <v>0</v>
      </c>
    </row>
    <row r="663" spans="1:7" ht="15">
      <c r="A663" s="87" t="s">
        <v>363</v>
      </c>
      <c r="B663" s="87">
        <v>9</v>
      </c>
      <c r="C663" s="122">
        <v>0.004666558335519417</v>
      </c>
      <c r="D663" s="87" t="s">
        <v>2930</v>
      </c>
      <c r="E663" s="87" t="b">
        <v>0</v>
      </c>
      <c r="F663" s="87" t="b">
        <v>0</v>
      </c>
      <c r="G663" s="87" t="b">
        <v>0</v>
      </c>
    </row>
    <row r="664" spans="1:7" ht="15">
      <c r="A664" s="87" t="s">
        <v>3032</v>
      </c>
      <c r="B664" s="87">
        <v>9</v>
      </c>
      <c r="C664" s="122">
        <v>0.004666558335519417</v>
      </c>
      <c r="D664" s="87" t="s">
        <v>2930</v>
      </c>
      <c r="E664" s="87" t="b">
        <v>0</v>
      </c>
      <c r="F664" s="87" t="b">
        <v>0</v>
      </c>
      <c r="G664" s="87" t="b">
        <v>0</v>
      </c>
    </row>
    <row r="665" spans="1:7" ht="15">
      <c r="A665" s="87" t="s">
        <v>3033</v>
      </c>
      <c r="B665" s="87">
        <v>9</v>
      </c>
      <c r="C665" s="122">
        <v>0.004666558335519417</v>
      </c>
      <c r="D665" s="87" t="s">
        <v>2930</v>
      </c>
      <c r="E665" s="87" t="b">
        <v>0</v>
      </c>
      <c r="F665" s="87" t="b">
        <v>0</v>
      </c>
      <c r="G665" s="87" t="b">
        <v>0</v>
      </c>
    </row>
    <row r="666" spans="1:7" ht="15">
      <c r="A666" s="87" t="s">
        <v>3034</v>
      </c>
      <c r="B666" s="87">
        <v>9</v>
      </c>
      <c r="C666" s="122">
        <v>0.004666558335519417</v>
      </c>
      <c r="D666" s="87" t="s">
        <v>2930</v>
      </c>
      <c r="E666" s="87" t="b">
        <v>0</v>
      </c>
      <c r="F666" s="87" t="b">
        <v>0</v>
      </c>
      <c r="G666" s="87" t="b">
        <v>0</v>
      </c>
    </row>
    <row r="667" spans="1:7" ht="15">
      <c r="A667" s="87" t="s">
        <v>3020</v>
      </c>
      <c r="B667" s="87">
        <v>9</v>
      </c>
      <c r="C667" s="122">
        <v>0.004666558335519417</v>
      </c>
      <c r="D667" s="87" t="s">
        <v>2930</v>
      </c>
      <c r="E667" s="87" t="b">
        <v>0</v>
      </c>
      <c r="F667" s="87" t="b">
        <v>0</v>
      </c>
      <c r="G667" s="87" t="b">
        <v>0</v>
      </c>
    </row>
    <row r="668" spans="1:7" ht="15">
      <c r="A668" s="87" t="s">
        <v>3021</v>
      </c>
      <c r="B668" s="87">
        <v>9</v>
      </c>
      <c r="C668" s="122">
        <v>0.004666558335519417</v>
      </c>
      <c r="D668" s="87" t="s">
        <v>2930</v>
      </c>
      <c r="E668" s="87" t="b">
        <v>0</v>
      </c>
      <c r="F668" s="87" t="b">
        <v>0</v>
      </c>
      <c r="G668" s="87" t="b">
        <v>0</v>
      </c>
    </row>
    <row r="669" spans="1:7" ht="15">
      <c r="A669" s="87" t="s">
        <v>3022</v>
      </c>
      <c r="B669" s="87">
        <v>9</v>
      </c>
      <c r="C669" s="122">
        <v>0.004666558335519417</v>
      </c>
      <c r="D669" s="87" t="s">
        <v>2930</v>
      </c>
      <c r="E669" s="87" t="b">
        <v>0</v>
      </c>
      <c r="F669" s="87" t="b">
        <v>0</v>
      </c>
      <c r="G669" s="87" t="b">
        <v>0</v>
      </c>
    </row>
    <row r="670" spans="1:7" ht="15">
      <c r="A670" s="87" t="s">
        <v>3035</v>
      </c>
      <c r="B670" s="87">
        <v>9</v>
      </c>
      <c r="C670" s="122">
        <v>0.004666558335519417</v>
      </c>
      <c r="D670" s="87" t="s">
        <v>2930</v>
      </c>
      <c r="E670" s="87" t="b">
        <v>0</v>
      </c>
      <c r="F670" s="87" t="b">
        <v>0</v>
      </c>
      <c r="G670" s="87" t="b">
        <v>0</v>
      </c>
    </row>
    <row r="671" spans="1:7" ht="15">
      <c r="A671" s="87" t="s">
        <v>3036</v>
      </c>
      <c r="B671" s="87">
        <v>9</v>
      </c>
      <c r="C671" s="122">
        <v>0.004666558335519417</v>
      </c>
      <c r="D671" s="87" t="s">
        <v>2930</v>
      </c>
      <c r="E671" s="87" t="b">
        <v>0</v>
      </c>
      <c r="F671" s="87" t="b">
        <v>0</v>
      </c>
      <c r="G671" s="87" t="b">
        <v>0</v>
      </c>
    </row>
    <row r="672" spans="1:7" ht="15">
      <c r="A672" s="87" t="s">
        <v>3037</v>
      </c>
      <c r="B672" s="87">
        <v>9</v>
      </c>
      <c r="C672" s="122">
        <v>0.004666558335519417</v>
      </c>
      <c r="D672" s="87" t="s">
        <v>2930</v>
      </c>
      <c r="E672" s="87" t="b">
        <v>0</v>
      </c>
      <c r="F672" s="87" t="b">
        <v>0</v>
      </c>
      <c r="G672" s="87" t="b">
        <v>0</v>
      </c>
    </row>
    <row r="673" spans="1:7" ht="15">
      <c r="A673" s="87" t="s">
        <v>3050</v>
      </c>
      <c r="B673" s="87">
        <v>8</v>
      </c>
      <c r="C673" s="122">
        <v>0.004377050275495681</v>
      </c>
      <c r="D673" s="87" t="s">
        <v>2930</v>
      </c>
      <c r="E673" s="87" t="b">
        <v>0</v>
      </c>
      <c r="F673" s="87" t="b">
        <v>0</v>
      </c>
      <c r="G673" s="87" t="b">
        <v>0</v>
      </c>
    </row>
    <row r="674" spans="1:7" ht="15">
      <c r="A674" s="87" t="s">
        <v>3051</v>
      </c>
      <c r="B674" s="87">
        <v>8</v>
      </c>
      <c r="C674" s="122">
        <v>0.004377050275495681</v>
      </c>
      <c r="D674" s="87" t="s">
        <v>2930</v>
      </c>
      <c r="E674" s="87" t="b">
        <v>0</v>
      </c>
      <c r="F674" s="87" t="b">
        <v>0</v>
      </c>
      <c r="G674" s="87" t="b">
        <v>0</v>
      </c>
    </row>
    <row r="675" spans="1:7" ht="15">
      <c r="A675" s="87" t="s">
        <v>3052</v>
      </c>
      <c r="B675" s="87">
        <v>8</v>
      </c>
      <c r="C675" s="122">
        <v>0.004377050275495681</v>
      </c>
      <c r="D675" s="87" t="s">
        <v>2930</v>
      </c>
      <c r="E675" s="87" t="b">
        <v>0</v>
      </c>
      <c r="F675" s="87" t="b">
        <v>0</v>
      </c>
      <c r="G675" s="87" t="b">
        <v>0</v>
      </c>
    </row>
    <row r="676" spans="1:7" ht="15">
      <c r="A676" s="87" t="s">
        <v>3031</v>
      </c>
      <c r="B676" s="87">
        <v>8</v>
      </c>
      <c r="C676" s="122">
        <v>0.004377050275495681</v>
      </c>
      <c r="D676" s="87" t="s">
        <v>2930</v>
      </c>
      <c r="E676" s="87" t="b">
        <v>0</v>
      </c>
      <c r="F676" s="87" t="b">
        <v>0</v>
      </c>
      <c r="G676" s="87" t="b">
        <v>0</v>
      </c>
    </row>
    <row r="677" spans="1:7" ht="15">
      <c r="A677" s="87" t="s">
        <v>3053</v>
      </c>
      <c r="B677" s="87">
        <v>8</v>
      </c>
      <c r="C677" s="122">
        <v>0.004377050275495681</v>
      </c>
      <c r="D677" s="87" t="s">
        <v>2930</v>
      </c>
      <c r="E677" s="87" t="b">
        <v>0</v>
      </c>
      <c r="F677" s="87" t="b">
        <v>0</v>
      </c>
      <c r="G677" s="87" t="b">
        <v>0</v>
      </c>
    </row>
    <row r="678" spans="1:7" ht="15">
      <c r="A678" s="87" t="s">
        <v>3054</v>
      </c>
      <c r="B678" s="87">
        <v>8</v>
      </c>
      <c r="C678" s="122">
        <v>0.004377050275495681</v>
      </c>
      <c r="D678" s="87" t="s">
        <v>2930</v>
      </c>
      <c r="E678" s="87" t="b">
        <v>0</v>
      </c>
      <c r="F678" s="87" t="b">
        <v>0</v>
      </c>
      <c r="G678" s="87" t="b">
        <v>0</v>
      </c>
    </row>
    <row r="679" spans="1:7" ht="15">
      <c r="A679" s="87" t="s">
        <v>362</v>
      </c>
      <c r="B679" s="87">
        <v>8</v>
      </c>
      <c r="C679" s="122">
        <v>0.004377050275495681</v>
      </c>
      <c r="D679" s="87" t="s">
        <v>2930</v>
      </c>
      <c r="E679" s="87" t="b">
        <v>0</v>
      </c>
      <c r="F679" s="87" t="b">
        <v>0</v>
      </c>
      <c r="G679" s="87" t="b">
        <v>0</v>
      </c>
    </row>
    <row r="680" spans="1:7" ht="15">
      <c r="A680" s="87" t="s">
        <v>3055</v>
      </c>
      <c r="B680" s="87">
        <v>8</v>
      </c>
      <c r="C680" s="122">
        <v>0.004377050275495681</v>
      </c>
      <c r="D680" s="87" t="s">
        <v>2930</v>
      </c>
      <c r="E680" s="87" t="b">
        <v>0</v>
      </c>
      <c r="F680" s="87" t="b">
        <v>0</v>
      </c>
      <c r="G680" s="87" t="b">
        <v>0</v>
      </c>
    </row>
    <row r="681" spans="1:7" ht="15">
      <c r="A681" s="87" t="s">
        <v>3056</v>
      </c>
      <c r="B681" s="87">
        <v>8</v>
      </c>
      <c r="C681" s="122">
        <v>0.004377050275495681</v>
      </c>
      <c r="D681" s="87" t="s">
        <v>2930</v>
      </c>
      <c r="E681" s="87" t="b">
        <v>0</v>
      </c>
      <c r="F681" s="87" t="b">
        <v>0</v>
      </c>
      <c r="G681" s="87" t="b">
        <v>0</v>
      </c>
    </row>
    <row r="682" spans="1:7" ht="15">
      <c r="A682" s="87" t="s">
        <v>3084</v>
      </c>
      <c r="B682" s="87">
        <v>6</v>
      </c>
      <c r="C682" s="122">
        <v>0.0037022798272987613</v>
      </c>
      <c r="D682" s="87" t="s">
        <v>2930</v>
      </c>
      <c r="E682" s="87" t="b">
        <v>0</v>
      </c>
      <c r="F682" s="87" t="b">
        <v>0</v>
      </c>
      <c r="G682" s="87" t="b">
        <v>0</v>
      </c>
    </row>
    <row r="683" spans="1:7" ht="15">
      <c r="A683" s="87" t="s">
        <v>3085</v>
      </c>
      <c r="B683" s="87">
        <v>6</v>
      </c>
      <c r="C683" s="122">
        <v>0.0037022798272987613</v>
      </c>
      <c r="D683" s="87" t="s">
        <v>2930</v>
      </c>
      <c r="E683" s="87" t="b">
        <v>0</v>
      </c>
      <c r="F683" s="87" t="b">
        <v>0</v>
      </c>
      <c r="G683" s="87" t="b">
        <v>0</v>
      </c>
    </row>
    <row r="684" spans="1:7" ht="15">
      <c r="A684" s="87" t="s">
        <v>3086</v>
      </c>
      <c r="B684" s="87">
        <v>6</v>
      </c>
      <c r="C684" s="122">
        <v>0.0037022798272987613</v>
      </c>
      <c r="D684" s="87" t="s">
        <v>2930</v>
      </c>
      <c r="E684" s="87" t="b">
        <v>0</v>
      </c>
      <c r="F684" s="87" t="b">
        <v>0</v>
      </c>
      <c r="G684" s="87" t="b">
        <v>0</v>
      </c>
    </row>
    <row r="685" spans="1:7" ht="15">
      <c r="A685" s="87" t="s">
        <v>3087</v>
      </c>
      <c r="B685" s="87">
        <v>6</v>
      </c>
      <c r="C685" s="122">
        <v>0.0037022798272987613</v>
      </c>
      <c r="D685" s="87" t="s">
        <v>2930</v>
      </c>
      <c r="E685" s="87" t="b">
        <v>0</v>
      </c>
      <c r="F685" s="87" t="b">
        <v>0</v>
      </c>
      <c r="G685" s="87" t="b">
        <v>0</v>
      </c>
    </row>
    <row r="686" spans="1:7" ht="15">
      <c r="A686" s="87" t="s">
        <v>3088</v>
      </c>
      <c r="B686" s="87">
        <v>6</v>
      </c>
      <c r="C686" s="122">
        <v>0.0037022798272987613</v>
      </c>
      <c r="D686" s="87" t="s">
        <v>2930</v>
      </c>
      <c r="E686" s="87" t="b">
        <v>0</v>
      </c>
      <c r="F686" s="87" t="b">
        <v>0</v>
      </c>
      <c r="G686" s="87" t="b">
        <v>0</v>
      </c>
    </row>
    <row r="687" spans="1:7" ht="15">
      <c r="A687" s="87" t="s">
        <v>3089</v>
      </c>
      <c r="B687" s="87">
        <v>6</v>
      </c>
      <c r="C687" s="122">
        <v>0.0037022798272987613</v>
      </c>
      <c r="D687" s="87" t="s">
        <v>2930</v>
      </c>
      <c r="E687" s="87" t="b">
        <v>0</v>
      </c>
      <c r="F687" s="87" t="b">
        <v>0</v>
      </c>
      <c r="G687" s="87" t="b">
        <v>0</v>
      </c>
    </row>
    <row r="688" spans="1:7" ht="15">
      <c r="A688" s="87" t="s">
        <v>3090</v>
      </c>
      <c r="B688" s="87">
        <v>6</v>
      </c>
      <c r="C688" s="122">
        <v>0.0037022798272987613</v>
      </c>
      <c r="D688" s="87" t="s">
        <v>2930</v>
      </c>
      <c r="E688" s="87" t="b">
        <v>0</v>
      </c>
      <c r="F688" s="87" t="b">
        <v>0</v>
      </c>
      <c r="G688" s="87" t="b">
        <v>0</v>
      </c>
    </row>
    <row r="689" spans="1:7" ht="15">
      <c r="A689" s="87" t="s">
        <v>3065</v>
      </c>
      <c r="B689" s="87">
        <v>6</v>
      </c>
      <c r="C689" s="122">
        <v>0.0037022798272987613</v>
      </c>
      <c r="D689" s="87" t="s">
        <v>2930</v>
      </c>
      <c r="E689" s="87" t="b">
        <v>0</v>
      </c>
      <c r="F689" s="87" t="b">
        <v>0</v>
      </c>
      <c r="G689" s="87" t="b">
        <v>0</v>
      </c>
    </row>
    <row r="690" spans="1:7" ht="15">
      <c r="A690" s="87" t="s">
        <v>3091</v>
      </c>
      <c r="B690" s="87">
        <v>6</v>
      </c>
      <c r="C690" s="122">
        <v>0.0037022798272987613</v>
      </c>
      <c r="D690" s="87" t="s">
        <v>2930</v>
      </c>
      <c r="E690" s="87" t="b">
        <v>0</v>
      </c>
      <c r="F690" s="87" t="b">
        <v>0</v>
      </c>
      <c r="G690" s="87" t="b">
        <v>0</v>
      </c>
    </row>
    <row r="691" spans="1:7" ht="15">
      <c r="A691" s="87" t="s">
        <v>3092</v>
      </c>
      <c r="B691" s="87">
        <v>6</v>
      </c>
      <c r="C691" s="122">
        <v>0.0037022798272987613</v>
      </c>
      <c r="D691" s="87" t="s">
        <v>2930</v>
      </c>
      <c r="E691" s="87" t="b">
        <v>0</v>
      </c>
      <c r="F691" s="87" t="b">
        <v>0</v>
      </c>
      <c r="G691" s="87" t="b">
        <v>0</v>
      </c>
    </row>
    <row r="692" spans="1:7" ht="15">
      <c r="A692" s="87" t="s">
        <v>3093</v>
      </c>
      <c r="B692" s="87">
        <v>6</v>
      </c>
      <c r="C692" s="122">
        <v>0.0037022798272987613</v>
      </c>
      <c r="D692" s="87" t="s">
        <v>2930</v>
      </c>
      <c r="E692" s="87" t="b">
        <v>0</v>
      </c>
      <c r="F692" s="87" t="b">
        <v>0</v>
      </c>
      <c r="G692" s="87" t="b">
        <v>0</v>
      </c>
    </row>
    <row r="693" spans="1:7" ht="15">
      <c r="A693" s="87" t="s">
        <v>414</v>
      </c>
      <c r="B693" s="87">
        <v>6</v>
      </c>
      <c r="C693" s="122">
        <v>0.0037022798272987613</v>
      </c>
      <c r="D693" s="87" t="s">
        <v>2930</v>
      </c>
      <c r="E693" s="87" t="b">
        <v>0</v>
      </c>
      <c r="F693" s="87" t="b">
        <v>0</v>
      </c>
      <c r="G693" s="87" t="b">
        <v>0</v>
      </c>
    </row>
    <row r="694" spans="1:7" ht="15">
      <c r="A694" s="87" t="s">
        <v>3067</v>
      </c>
      <c r="B694" s="87">
        <v>6</v>
      </c>
      <c r="C694" s="122">
        <v>0.0037022798272987613</v>
      </c>
      <c r="D694" s="87" t="s">
        <v>2930</v>
      </c>
      <c r="E694" s="87" t="b">
        <v>0</v>
      </c>
      <c r="F694" s="87" t="b">
        <v>0</v>
      </c>
      <c r="G694" s="87" t="b">
        <v>0</v>
      </c>
    </row>
    <row r="695" spans="1:7" ht="15">
      <c r="A695" s="87" t="s">
        <v>3094</v>
      </c>
      <c r="B695" s="87">
        <v>6</v>
      </c>
      <c r="C695" s="122">
        <v>0.0037022798272987613</v>
      </c>
      <c r="D695" s="87" t="s">
        <v>2930</v>
      </c>
      <c r="E695" s="87" t="b">
        <v>0</v>
      </c>
      <c r="F695" s="87" t="b">
        <v>1</v>
      </c>
      <c r="G695" s="87" t="b">
        <v>0</v>
      </c>
    </row>
    <row r="696" spans="1:7" ht="15">
      <c r="A696" s="87" t="s">
        <v>3095</v>
      </c>
      <c r="B696" s="87">
        <v>6</v>
      </c>
      <c r="C696" s="122">
        <v>0.0037022798272987613</v>
      </c>
      <c r="D696" s="87" t="s">
        <v>2930</v>
      </c>
      <c r="E696" s="87" t="b">
        <v>0</v>
      </c>
      <c r="F696" s="87" t="b">
        <v>0</v>
      </c>
      <c r="G696" s="87" t="b">
        <v>0</v>
      </c>
    </row>
    <row r="697" spans="1:7" ht="15">
      <c r="A697" s="87" t="s">
        <v>3096</v>
      </c>
      <c r="B697" s="87">
        <v>6</v>
      </c>
      <c r="C697" s="122">
        <v>0.0037022798272987613</v>
      </c>
      <c r="D697" s="87" t="s">
        <v>2930</v>
      </c>
      <c r="E697" s="87" t="b">
        <v>0</v>
      </c>
      <c r="F697" s="87" t="b">
        <v>0</v>
      </c>
      <c r="G697" s="87" t="b">
        <v>0</v>
      </c>
    </row>
    <row r="698" spans="1:7" ht="15">
      <c r="A698" s="87" t="s">
        <v>3097</v>
      </c>
      <c r="B698" s="87">
        <v>6</v>
      </c>
      <c r="C698" s="122">
        <v>0.0037022798272987613</v>
      </c>
      <c r="D698" s="87" t="s">
        <v>2930</v>
      </c>
      <c r="E698" s="87" t="b">
        <v>1</v>
      </c>
      <c r="F698" s="87" t="b">
        <v>0</v>
      </c>
      <c r="G698" s="87" t="b">
        <v>0</v>
      </c>
    </row>
    <row r="699" spans="1:7" ht="15">
      <c r="A699" s="87" t="s">
        <v>3098</v>
      </c>
      <c r="B699" s="87">
        <v>6</v>
      </c>
      <c r="C699" s="122">
        <v>0.0037022798272987613</v>
      </c>
      <c r="D699" s="87" t="s">
        <v>2930</v>
      </c>
      <c r="E699" s="87" t="b">
        <v>0</v>
      </c>
      <c r="F699" s="87" t="b">
        <v>0</v>
      </c>
      <c r="G699" s="87" t="b">
        <v>0</v>
      </c>
    </row>
    <row r="700" spans="1:7" ht="15">
      <c r="A700" s="87" t="s">
        <v>361</v>
      </c>
      <c r="B700" s="87">
        <v>6</v>
      </c>
      <c r="C700" s="122">
        <v>0.0037022798272987613</v>
      </c>
      <c r="D700" s="87" t="s">
        <v>2930</v>
      </c>
      <c r="E700" s="87" t="b">
        <v>0</v>
      </c>
      <c r="F700" s="87" t="b">
        <v>0</v>
      </c>
      <c r="G700" s="87" t="b">
        <v>0</v>
      </c>
    </row>
    <row r="701" spans="1:7" ht="15">
      <c r="A701" s="87" t="s">
        <v>3099</v>
      </c>
      <c r="B701" s="87">
        <v>6</v>
      </c>
      <c r="C701" s="122">
        <v>0.0037022798272987613</v>
      </c>
      <c r="D701" s="87" t="s">
        <v>2930</v>
      </c>
      <c r="E701" s="87" t="b">
        <v>0</v>
      </c>
      <c r="F701" s="87" t="b">
        <v>0</v>
      </c>
      <c r="G701" s="87" t="b">
        <v>0</v>
      </c>
    </row>
    <row r="702" spans="1:7" ht="15">
      <c r="A702" s="87" t="s">
        <v>3100</v>
      </c>
      <c r="B702" s="87">
        <v>6</v>
      </c>
      <c r="C702" s="122">
        <v>0.0037022798272987613</v>
      </c>
      <c r="D702" s="87" t="s">
        <v>2930</v>
      </c>
      <c r="E702" s="87" t="b">
        <v>0</v>
      </c>
      <c r="F702" s="87" t="b">
        <v>0</v>
      </c>
      <c r="G702" s="87" t="b">
        <v>0</v>
      </c>
    </row>
    <row r="703" spans="1:7" ht="15">
      <c r="A703" s="87" t="s">
        <v>3101</v>
      </c>
      <c r="B703" s="87">
        <v>6</v>
      </c>
      <c r="C703" s="122">
        <v>0.0037022798272987613</v>
      </c>
      <c r="D703" s="87" t="s">
        <v>2930</v>
      </c>
      <c r="E703" s="87" t="b">
        <v>0</v>
      </c>
      <c r="F703" s="87" t="b">
        <v>0</v>
      </c>
      <c r="G703" s="87" t="b">
        <v>0</v>
      </c>
    </row>
    <row r="704" spans="1:7" ht="15">
      <c r="A704" s="87" t="s">
        <v>3102</v>
      </c>
      <c r="B704" s="87">
        <v>6</v>
      </c>
      <c r="C704" s="122">
        <v>0.0037022798272987613</v>
      </c>
      <c r="D704" s="87" t="s">
        <v>2930</v>
      </c>
      <c r="E704" s="87" t="b">
        <v>0</v>
      </c>
      <c r="F704" s="87" t="b">
        <v>0</v>
      </c>
      <c r="G704" s="87" t="b">
        <v>0</v>
      </c>
    </row>
    <row r="705" spans="1:7" ht="15">
      <c r="A705" s="87" t="s">
        <v>3103</v>
      </c>
      <c r="B705" s="87">
        <v>6</v>
      </c>
      <c r="C705" s="122">
        <v>0.0037022798272987613</v>
      </c>
      <c r="D705" s="87" t="s">
        <v>2930</v>
      </c>
      <c r="E705" s="87" t="b">
        <v>0</v>
      </c>
      <c r="F705" s="87" t="b">
        <v>0</v>
      </c>
      <c r="G705" s="87" t="b">
        <v>0</v>
      </c>
    </row>
    <row r="706" spans="1:7" ht="15">
      <c r="A706" s="87" t="s">
        <v>3104</v>
      </c>
      <c r="B706" s="87">
        <v>6</v>
      </c>
      <c r="C706" s="122">
        <v>0.0037022798272987613</v>
      </c>
      <c r="D706" s="87" t="s">
        <v>2930</v>
      </c>
      <c r="E706" s="87" t="b">
        <v>0</v>
      </c>
      <c r="F706" s="87" t="b">
        <v>0</v>
      </c>
      <c r="G706" s="87" t="b">
        <v>0</v>
      </c>
    </row>
    <row r="707" spans="1:7" ht="15">
      <c r="A707" s="87" t="s">
        <v>3117</v>
      </c>
      <c r="B707" s="87">
        <v>5</v>
      </c>
      <c r="C707" s="122">
        <v>0.003306781163807422</v>
      </c>
      <c r="D707" s="87" t="s">
        <v>2930</v>
      </c>
      <c r="E707" s="87" t="b">
        <v>0</v>
      </c>
      <c r="F707" s="87" t="b">
        <v>0</v>
      </c>
      <c r="G707" s="87" t="b">
        <v>0</v>
      </c>
    </row>
    <row r="708" spans="1:7" ht="15">
      <c r="A708" s="87" t="s">
        <v>3064</v>
      </c>
      <c r="B708" s="87">
        <v>5</v>
      </c>
      <c r="C708" s="122">
        <v>0.003306781163807422</v>
      </c>
      <c r="D708" s="87" t="s">
        <v>2930</v>
      </c>
      <c r="E708" s="87" t="b">
        <v>0</v>
      </c>
      <c r="F708" s="87" t="b">
        <v>0</v>
      </c>
      <c r="G708" s="87" t="b">
        <v>0</v>
      </c>
    </row>
    <row r="709" spans="1:7" ht="15">
      <c r="A709" s="87" t="s">
        <v>3118</v>
      </c>
      <c r="B709" s="87">
        <v>5</v>
      </c>
      <c r="C709" s="122">
        <v>0.003306781163807422</v>
      </c>
      <c r="D709" s="87" t="s">
        <v>2930</v>
      </c>
      <c r="E709" s="87" t="b">
        <v>0</v>
      </c>
      <c r="F709" s="87" t="b">
        <v>0</v>
      </c>
      <c r="G709" s="87" t="b">
        <v>0</v>
      </c>
    </row>
    <row r="710" spans="1:7" ht="15">
      <c r="A710" s="87" t="s">
        <v>3119</v>
      </c>
      <c r="B710" s="87">
        <v>5</v>
      </c>
      <c r="C710" s="122">
        <v>0.003306781163807422</v>
      </c>
      <c r="D710" s="87" t="s">
        <v>2930</v>
      </c>
      <c r="E710" s="87" t="b">
        <v>0</v>
      </c>
      <c r="F710" s="87" t="b">
        <v>0</v>
      </c>
      <c r="G710" s="87" t="b">
        <v>0</v>
      </c>
    </row>
    <row r="711" spans="1:7" ht="15">
      <c r="A711" s="87" t="s">
        <v>3061</v>
      </c>
      <c r="B711" s="87">
        <v>5</v>
      </c>
      <c r="C711" s="122">
        <v>0.003306781163807422</v>
      </c>
      <c r="D711" s="87" t="s">
        <v>2930</v>
      </c>
      <c r="E711" s="87" t="b">
        <v>0</v>
      </c>
      <c r="F711" s="87" t="b">
        <v>0</v>
      </c>
      <c r="G711" s="87" t="b">
        <v>0</v>
      </c>
    </row>
    <row r="712" spans="1:7" ht="15">
      <c r="A712" s="87" t="s">
        <v>3049</v>
      </c>
      <c r="B712" s="87">
        <v>5</v>
      </c>
      <c r="C712" s="122">
        <v>0.003306781163807422</v>
      </c>
      <c r="D712" s="87" t="s">
        <v>2930</v>
      </c>
      <c r="E712" s="87" t="b">
        <v>1</v>
      </c>
      <c r="F712" s="87" t="b">
        <v>0</v>
      </c>
      <c r="G712" s="87" t="b">
        <v>0</v>
      </c>
    </row>
    <row r="713" spans="1:7" ht="15">
      <c r="A713" s="87" t="s">
        <v>3120</v>
      </c>
      <c r="B713" s="87">
        <v>5</v>
      </c>
      <c r="C713" s="122">
        <v>0.003306781163807422</v>
      </c>
      <c r="D713" s="87" t="s">
        <v>2930</v>
      </c>
      <c r="E713" s="87" t="b">
        <v>0</v>
      </c>
      <c r="F713" s="87" t="b">
        <v>0</v>
      </c>
      <c r="G713" s="87" t="b">
        <v>0</v>
      </c>
    </row>
    <row r="714" spans="1:7" ht="15">
      <c r="A714" s="87" t="s">
        <v>3121</v>
      </c>
      <c r="B714" s="87">
        <v>5</v>
      </c>
      <c r="C714" s="122">
        <v>0.003306781163807422</v>
      </c>
      <c r="D714" s="87" t="s">
        <v>2930</v>
      </c>
      <c r="E714" s="87" t="b">
        <v>0</v>
      </c>
      <c r="F714" s="87" t="b">
        <v>0</v>
      </c>
      <c r="G714" s="87" t="b">
        <v>0</v>
      </c>
    </row>
    <row r="715" spans="1:7" ht="15">
      <c r="A715" s="87" t="s">
        <v>3123</v>
      </c>
      <c r="B715" s="87">
        <v>5</v>
      </c>
      <c r="C715" s="122">
        <v>0.003306781163807422</v>
      </c>
      <c r="D715" s="87" t="s">
        <v>2930</v>
      </c>
      <c r="E715" s="87" t="b">
        <v>0</v>
      </c>
      <c r="F715" s="87" t="b">
        <v>0</v>
      </c>
      <c r="G715" s="87" t="b">
        <v>0</v>
      </c>
    </row>
    <row r="716" spans="1:7" ht="15">
      <c r="A716" s="87" t="s">
        <v>3124</v>
      </c>
      <c r="B716" s="87">
        <v>5</v>
      </c>
      <c r="C716" s="122">
        <v>0.003306781163807422</v>
      </c>
      <c r="D716" s="87" t="s">
        <v>2930</v>
      </c>
      <c r="E716" s="87" t="b">
        <v>0</v>
      </c>
      <c r="F716" s="87" t="b">
        <v>0</v>
      </c>
      <c r="G716" s="87" t="b">
        <v>0</v>
      </c>
    </row>
    <row r="717" spans="1:7" ht="15">
      <c r="A717" s="87" t="s">
        <v>3125</v>
      </c>
      <c r="B717" s="87">
        <v>5</v>
      </c>
      <c r="C717" s="122">
        <v>0.003306781163807422</v>
      </c>
      <c r="D717" s="87" t="s">
        <v>2930</v>
      </c>
      <c r="E717" s="87" t="b">
        <v>0</v>
      </c>
      <c r="F717" s="87" t="b">
        <v>0</v>
      </c>
      <c r="G717" s="87" t="b">
        <v>0</v>
      </c>
    </row>
    <row r="718" spans="1:7" ht="15">
      <c r="A718" s="87" t="s">
        <v>3126</v>
      </c>
      <c r="B718" s="87">
        <v>5</v>
      </c>
      <c r="C718" s="122">
        <v>0.003306781163807422</v>
      </c>
      <c r="D718" s="87" t="s">
        <v>2930</v>
      </c>
      <c r="E718" s="87" t="b">
        <v>0</v>
      </c>
      <c r="F718" s="87" t="b">
        <v>0</v>
      </c>
      <c r="G718" s="87" t="b">
        <v>0</v>
      </c>
    </row>
    <row r="719" spans="1:7" ht="15">
      <c r="A719" s="87" t="s">
        <v>3010</v>
      </c>
      <c r="B719" s="87">
        <v>5</v>
      </c>
      <c r="C719" s="122">
        <v>0.003306781163807422</v>
      </c>
      <c r="D719" s="87" t="s">
        <v>2930</v>
      </c>
      <c r="E719" s="87" t="b">
        <v>0</v>
      </c>
      <c r="F719" s="87" t="b">
        <v>0</v>
      </c>
      <c r="G719" s="87" t="b">
        <v>0</v>
      </c>
    </row>
    <row r="720" spans="1:7" ht="15">
      <c r="A720" s="87" t="s">
        <v>3113</v>
      </c>
      <c r="B720" s="87">
        <v>5</v>
      </c>
      <c r="C720" s="122">
        <v>0.003306781163807422</v>
      </c>
      <c r="D720" s="87" t="s">
        <v>2930</v>
      </c>
      <c r="E720" s="87" t="b">
        <v>0</v>
      </c>
      <c r="F720" s="87" t="b">
        <v>0</v>
      </c>
      <c r="G720" s="87" t="b">
        <v>0</v>
      </c>
    </row>
    <row r="721" spans="1:7" ht="15">
      <c r="A721" s="87" t="s">
        <v>3083</v>
      </c>
      <c r="B721" s="87">
        <v>5</v>
      </c>
      <c r="C721" s="122">
        <v>0.003306781163807422</v>
      </c>
      <c r="D721" s="87" t="s">
        <v>2930</v>
      </c>
      <c r="E721" s="87" t="b">
        <v>0</v>
      </c>
      <c r="F721" s="87" t="b">
        <v>0</v>
      </c>
      <c r="G721" s="87" t="b">
        <v>0</v>
      </c>
    </row>
    <row r="722" spans="1:7" ht="15">
      <c r="A722" s="87" t="s">
        <v>3114</v>
      </c>
      <c r="B722" s="87">
        <v>5</v>
      </c>
      <c r="C722" s="122">
        <v>0.003306781163807422</v>
      </c>
      <c r="D722" s="87" t="s">
        <v>2930</v>
      </c>
      <c r="E722" s="87" t="b">
        <v>0</v>
      </c>
      <c r="F722" s="87" t="b">
        <v>0</v>
      </c>
      <c r="G722" s="87" t="b">
        <v>0</v>
      </c>
    </row>
    <row r="723" spans="1:7" ht="15">
      <c r="A723" s="87" t="s">
        <v>3115</v>
      </c>
      <c r="B723" s="87">
        <v>5</v>
      </c>
      <c r="C723" s="122">
        <v>0.003306781163807422</v>
      </c>
      <c r="D723" s="87" t="s">
        <v>2930</v>
      </c>
      <c r="E723" s="87" t="b">
        <v>0</v>
      </c>
      <c r="F723" s="87" t="b">
        <v>0</v>
      </c>
      <c r="G723" s="87" t="b">
        <v>0</v>
      </c>
    </row>
    <row r="724" spans="1:7" ht="15">
      <c r="A724" s="87" t="s">
        <v>3116</v>
      </c>
      <c r="B724" s="87">
        <v>5</v>
      </c>
      <c r="C724" s="122">
        <v>0.003306781163807422</v>
      </c>
      <c r="D724" s="87" t="s">
        <v>2930</v>
      </c>
      <c r="E724" s="87" t="b">
        <v>1</v>
      </c>
      <c r="F724" s="87" t="b">
        <v>0</v>
      </c>
      <c r="G724" s="87" t="b">
        <v>0</v>
      </c>
    </row>
    <row r="725" spans="1:7" ht="15">
      <c r="A725" s="87" t="s">
        <v>431</v>
      </c>
      <c r="B725" s="87">
        <v>5</v>
      </c>
      <c r="C725" s="122">
        <v>0.003306781163807422</v>
      </c>
      <c r="D725" s="87" t="s">
        <v>2930</v>
      </c>
      <c r="E725" s="87" t="b">
        <v>0</v>
      </c>
      <c r="F725" s="87" t="b">
        <v>0</v>
      </c>
      <c r="G725" s="87" t="b">
        <v>0</v>
      </c>
    </row>
    <row r="726" spans="1:7" ht="15">
      <c r="A726" s="87" t="s">
        <v>3150</v>
      </c>
      <c r="B726" s="87">
        <v>4</v>
      </c>
      <c r="C726" s="122">
        <v>0.0028623471761674963</v>
      </c>
      <c r="D726" s="87" t="s">
        <v>2930</v>
      </c>
      <c r="E726" s="87" t="b">
        <v>0</v>
      </c>
      <c r="F726" s="87" t="b">
        <v>0</v>
      </c>
      <c r="G726" s="87" t="b">
        <v>0</v>
      </c>
    </row>
    <row r="727" spans="1:7" ht="15">
      <c r="A727" s="87" t="s">
        <v>3112</v>
      </c>
      <c r="B727" s="87">
        <v>4</v>
      </c>
      <c r="C727" s="122">
        <v>0.0028623471761674963</v>
      </c>
      <c r="D727" s="87" t="s">
        <v>2930</v>
      </c>
      <c r="E727" s="87" t="b">
        <v>0</v>
      </c>
      <c r="F727" s="87" t="b">
        <v>0</v>
      </c>
      <c r="G727" s="87" t="b">
        <v>0</v>
      </c>
    </row>
    <row r="728" spans="1:7" ht="15">
      <c r="A728" s="87" t="s">
        <v>3001</v>
      </c>
      <c r="B728" s="87">
        <v>4</v>
      </c>
      <c r="C728" s="122">
        <v>0.0028623471761674963</v>
      </c>
      <c r="D728" s="87" t="s">
        <v>2930</v>
      </c>
      <c r="E728" s="87" t="b">
        <v>0</v>
      </c>
      <c r="F728" s="87" t="b">
        <v>0</v>
      </c>
      <c r="G728" s="87" t="b">
        <v>0</v>
      </c>
    </row>
    <row r="729" spans="1:7" ht="15">
      <c r="A729" s="87" t="s">
        <v>3152</v>
      </c>
      <c r="B729" s="87">
        <v>4</v>
      </c>
      <c r="C729" s="122">
        <v>0.0028623471761674963</v>
      </c>
      <c r="D729" s="87" t="s">
        <v>2930</v>
      </c>
      <c r="E729" s="87" t="b">
        <v>0</v>
      </c>
      <c r="F729" s="87" t="b">
        <v>0</v>
      </c>
      <c r="G729" s="87" t="b">
        <v>0</v>
      </c>
    </row>
    <row r="730" spans="1:7" ht="15">
      <c r="A730" s="87" t="s">
        <v>3153</v>
      </c>
      <c r="B730" s="87">
        <v>4</v>
      </c>
      <c r="C730" s="122">
        <v>0.0028623471761674963</v>
      </c>
      <c r="D730" s="87" t="s">
        <v>2930</v>
      </c>
      <c r="E730" s="87" t="b">
        <v>0</v>
      </c>
      <c r="F730" s="87" t="b">
        <v>0</v>
      </c>
      <c r="G730" s="87" t="b">
        <v>0</v>
      </c>
    </row>
    <row r="731" spans="1:7" ht="15">
      <c r="A731" s="87" t="s">
        <v>3154</v>
      </c>
      <c r="B731" s="87">
        <v>4</v>
      </c>
      <c r="C731" s="122">
        <v>0.0028623471761674963</v>
      </c>
      <c r="D731" s="87" t="s">
        <v>2930</v>
      </c>
      <c r="E731" s="87" t="b">
        <v>0</v>
      </c>
      <c r="F731" s="87" t="b">
        <v>0</v>
      </c>
      <c r="G731" s="87" t="b">
        <v>0</v>
      </c>
    </row>
    <row r="732" spans="1:7" ht="15">
      <c r="A732" s="87" t="s">
        <v>3155</v>
      </c>
      <c r="B732" s="87">
        <v>4</v>
      </c>
      <c r="C732" s="122">
        <v>0.0028623471761674963</v>
      </c>
      <c r="D732" s="87" t="s">
        <v>2930</v>
      </c>
      <c r="E732" s="87" t="b">
        <v>0</v>
      </c>
      <c r="F732" s="87" t="b">
        <v>0</v>
      </c>
      <c r="G732" s="87" t="b">
        <v>0</v>
      </c>
    </row>
    <row r="733" spans="1:7" ht="15">
      <c r="A733" s="87" t="s">
        <v>3156</v>
      </c>
      <c r="B733" s="87">
        <v>4</v>
      </c>
      <c r="C733" s="122">
        <v>0.0028623471761674963</v>
      </c>
      <c r="D733" s="87" t="s">
        <v>2930</v>
      </c>
      <c r="E733" s="87" t="b">
        <v>0</v>
      </c>
      <c r="F733" s="87" t="b">
        <v>0</v>
      </c>
      <c r="G733" s="87" t="b">
        <v>0</v>
      </c>
    </row>
    <row r="734" spans="1:7" ht="15">
      <c r="A734" s="87" t="s">
        <v>3157</v>
      </c>
      <c r="B734" s="87">
        <v>4</v>
      </c>
      <c r="C734" s="122">
        <v>0.0028623471761674963</v>
      </c>
      <c r="D734" s="87" t="s">
        <v>2930</v>
      </c>
      <c r="E734" s="87" t="b">
        <v>0</v>
      </c>
      <c r="F734" s="87" t="b">
        <v>0</v>
      </c>
      <c r="G734" s="87" t="b">
        <v>0</v>
      </c>
    </row>
    <row r="735" spans="1:7" ht="15">
      <c r="A735" s="87" t="s">
        <v>3158</v>
      </c>
      <c r="B735" s="87">
        <v>4</v>
      </c>
      <c r="C735" s="122">
        <v>0.0028623471761674963</v>
      </c>
      <c r="D735" s="87" t="s">
        <v>2930</v>
      </c>
      <c r="E735" s="87" t="b">
        <v>0</v>
      </c>
      <c r="F735" s="87" t="b">
        <v>0</v>
      </c>
      <c r="G735" s="87" t="b">
        <v>0</v>
      </c>
    </row>
    <row r="736" spans="1:7" ht="15">
      <c r="A736" s="87" t="s">
        <v>3159</v>
      </c>
      <c r="B736" s="87">
        <v>4</v>
      </c>
      <c r="C736" s="122">
        <v>0.0028623471761674963</v>
      </c>
      <c r="D736" s="87" t="s">
        <v>2930</v>
      </c>
      <c r="E736" s="87" t="b">
        <v>1</v>
      </c>
      <c r="F736" s="87" t="b">
        <v>0</v>
      </c>
      <c r="G736" s="87" t="b">
        <v>0</v>
      </c>
    </row>
    <row r="737" spans="1:7" ht="15">
      <c r="A737" s="87" t="s">
        <v>3160</v>
      </c>
      <c r="B737" s="87">
        <v>4</v>
      </c>
      <c r="C737" s="122">
        <v>0.0028623471761674963</v>
      </c>
      <c r="D737" s="87" t="s">
        <v>2930</v>
      </c>
      <c r="E737" s="87" t="b">
        <v>0</v>
      </c>
      <c r="F737" s="87" t="b">
        <v>0</v>
      </c>
      <c r="G737" s="87" t="b">
        <v>0</v>
      </c>
    </row>
    <row r="738" spans="1:7" ht="15">
      <c r="A738" s="87" t="s">
        <v>3161</v>
      </c>
      <c r="B738" s="87">
        <v>4</v>
      </c>
      <c r="C738" s="122">
        <v>0.0028623471761674963</v>
      </c>
      <c r="D738" s="87" t="s">
        <v>2930</v>
      </c>
      <c r="E738" s="87" t="b">
        <v>0</v>
      </c>
      <c r="F738" s="87" t="b">
        <v>0</v>
      </c>
      <c r="G738" s="87" t="b">
        <v>0</v>
      </c>
    </row>
    <row r="739" spans="1:7" ht="15">
      <c r="A739" s="87" t="s">
        <v>3122</v>
      </c>
      <c r="B739" s="87">
        <v>4</v>
      </c>
      <c r="C739" s="122">
        <v>0.0028623471761674963</v>
      </c>
      <c r="D739" s="87" t="s">
        <v>2930</v>
      </c>
      <c r="E739" s="87" t="b">
        <v>0</v>
      </c>
      <c r="F739" s="87" t="b">
        <v>0</v>
      </c>
      <c r="G739" s="87" t="b">
        <v>0</v>
      </c>
    </row>
    <row r="740" spans="1:7" ht="15">
      <c r="A740" s="87" t="s">
        <v>3162</v>
      </c>
      <c r="B740" s="87">
        <v>4</v>
      </c>
      <c r="C740" s="122">
        <v>0.0028623471761674963</v>
      </c>
      <c r="D740" s="87" t="s">
        <v>2930</v>
      </c>
      <c r="E740" s="87" t="b">
        <v>0</v>
      </c>
      <c r="F740" s="87" t="b">
        <v>0</v>
      </c>
      <c r="G740" s="87" t="b">
        <v>0</v>
      </c>
    </row>
    <row r="741" spans="1:7" ht="15">
      <c r="A741" s="87" t="s">
        <v>3209</v>
      </c>
      <c r="B741" s="87">
        <v>3</v>
      </c>
      <c r="C741" s="122">
        <v>0.0023565064424641226</v>
      </c>
      <c r="D741" s="87" t="s">
        <v>2930</v>
      </c>
      <c r="E741" s="87" t="b">
        <v>0</v>
      </c>
      <c r="F741" s="87" t="b">
        <v>0</v>
      </c>
      <c r="G741" s="87" t="b">
        <v>0</v>
      </c>
    </row>
    <row r="742" spans="1:7" ht="15">
      <c r="A742" s="87" t="s">
        <v>3210</v>
      </c>
      <c r="B742" s="87">
        <v>3</v>
      </c>
      <c r="C742" s="122">
        <v>0.0023565064424641226</v>
      </c>
      <c r="D742" s="87" t="s">
        <v>2930</v>
      </c>
      <c r="E742" s="87" t="b">
        <v>0</v>
      </c>
      <c r="F742" s="87" t="b">
        <v>0</v>
      </c>
      <c r="G742" s="87" t="b">
        <v>0</v>
      </c>
    </row>
    <row r="743" spans="1:7" ht="15">
      <c r="A743" s="87" t="s">
        <v>3211</v>
      </c>
      <c r="B743" s="87">
        <v>3</v>
      </c>
      <c r="C743" s="122">
        <v>0.0023565064424641226</v>
      </c>
      <c r="D743" s="87" t="s">
        <v>2930</v>
      </c>
      <c r="E743" s="87" t="b">
        <v>1</v>
      </c>
      <c r="F743" s="87" t="b">
        <v>0</v>
      </c>
      <c r="G743" s="87" t="b">
        <v>0</v>
      </c>
    </row>
    <row r="744" spans="1:7" ht="15">
      <c r="A744" s="87" t="s">
        <v>3212</v>
      </c>
      <c r="B744" s="87">
        <v>3</v>
      </c>
      <c r="C744" s="122">
        <v>0.0023565064424641226</v>
      </c>
      <c r="D744" s="87" t="s">
        <v>2930</v>
      </c>
      <c r="E744" s="87" t="b">
        <v>0</v>
      </c>
      <c r="F744" s="87" t="b">
        <v>0</v>
      </c>
      <c r="G744" s="87" t="b">
        <v>0</v>
      </c>
    </row>
    <row r="745" spans="1:7" ht="15">
      <c r="A745" s="87" t="s">
        <v>3213</v>
      </c>
      <c r="B745" s="87">
        <v>3</v>
      </c>
      <c r="C745" s="122">
        <v>0.0023565064424641226</v>
      </c>
      <c r="D745" s="87" t="s">
        <v>2930</v>
      </c>
      <c r="E745" s="87" t="b">
        <v>0</v>
      </c>
      <c r="F745" s="87" t="b">
        <v>0</v>
      </c>
      <c r="G745" s="87" t="b">
        <v>0</v>
      </c>
    </row>
    <row r="746" spans="1:7" ht="15">
      <c r="A746" s="87" t="s">
        <v>3214</v>
      </c>
      <c r="B746" s="87">
        <v>3</v>
      </c>
      <c r="C746" s="122">
        <v>0.0023565064424641226</v>
      </c>
      <c r="D746" s="87" t="s">
        <v>2930</v>
      </c>
      <c r="E746" s="87" t="b">
        <v>0</v>
      </c>
      <c r="F746" s="87" t="b">
        <v>0</v>
      </c>
      <c r="G746" s="87" t="b">
        <v>0</v>
      </c>
    </row>
    <row r="747" spans="1:7" ht="15">
      <c r="A747" s="87" t="s">
        <v>3215</v>
      </c>
      <c r="B747" s="87">
        <v>3</v>
      </c>
      <c r="C747" s="122">
        <v>0.0023565064424641226</v>
      </c>
      <c r="D747" s="87" t="s">
        <v>2930</v>
      </c>
      <c r="E747" s="87" t="b">
        <v>0</v>
      </c>
      <c r="F747" s="87" t="b">
        <v>0</v>
      </c>
      <c r="G747" s="87" t="b">
        <v>0</v>
      </c>
    </row>
    <row r="748" spans="1:7" ht="15">
      <c r="A748" s="87" t="s">
        <v>3216</v>
      </c>
      <c r="B748" s="87">
        <v>3</v>
      </c>
      <c r="C748" s="122">
        <v>0.0023565064424641226</v>
      </c>
      <c r="D748" s="87" t="s">
        <v>2930</v>
      </c>
      <c r="E748" s="87" t="b">
        <v>0</v>
      </c>
      <c r="F748" s="87" t="b">
        <v>0</v>
      </c>
      <c r="G748" s="87" t="b">
        <v>0</v>
      </c>
    </row>
    <row r="749" spans="1:7" ht="15">
      <c r="A749" s="87" t="s">
        <v>3217</v>
      </c>
      <c r="B749" s="87">
        <v>3</v>
      </c>
      <c r="C749" s="122">
        <v>0.0023565064424641226</v>
      </c>
      <c r="D749" s="87" t="s">
        <v>2930</v>
      </c>
      <c r="E749" s="87" t="b">
        <v>0</v>
      </c>
      <c r="F749" s="87" t="b">
        <v>0</v>
      </c>
      <c r="G749" s="87" t="b">
        <v>0</v>
      </c>
    </row>
    <row r="750" spans="1:7" ht="15">
      <c r="A750" s="87" t="s">
        <v>3218</v>
      </c>
      <c r="B750" s="87">
        <v>3</v>
      </c>
      <c r="C750" s="122">
        <v>0.0023565064424641226</v>
      </c>
      <c r="D750" s="87" t="s">
        <v>2930</v>
      </c>
      <c r="E750" s="87" t="b">
        <v>0</v>
      </c>
      <c r="F750" s="87" t="b">
        <v>0</v>
      </c>
      <c r="G750" s="87" t="b">
        <v>0</v>
      </c>
    </row>
    <row r="751" spans="1:7" ht="15">
      <c r="A751" s="87" t="s">
        <v>3219</v>
      </c>
      <c r="B751" s="87">
        <v>3</v>
      </c>
      <c r="C751" s="122">
        <v>0.0023565064424641226</v>
      </c>
      <c r="D751" s="87" t="s">
        <v>2930</v>
      </c>
      <c r="E751" s="87" t="b">
        <v>0</v>
      </c>
      <c r="F751" s="87" t="b">
        <v>0</v>
      </c>
      <c r="G751" s="87" t="b">
        <v>0</v>
      </c>
    </row>
    <row r="752" spans="1:7" ht="15">
      <c r="A752" s="87" t="s">
        <v>3066</v>
      </c>
      <c r="B752" s="87">
        <v>3</v>
      </c>
      <c r="C752" s="122">
        <v>0.0023565064424641226</v>
      </c>
      <c r="D752" s="87" t="s">
        <v>2930</v>
      </c>
      <c r="E752" s="87" t="b">
        <v>0</v>
      </c>
      <c r="F752" s="87" t="b">
        <v>0</v>
      </c>
      <c r="G752" s="87" t="b">
        <v>0</v>
      </c>
    </row>
    <row r="753" spans="1:7" ht="15">
      <c r="A753" s="87" t="s">
        <v>3220</v>
      </c>
      <c r="B753" s="87">
        <v>3</v>
      </c>
      <c r="C753" s="122">
        <v>0.0023565064424641226</v>
      </c>
      <c r="D753" s="87" t="s">
        <v>2930</v>
      </c>
      <c r="E753" s="87" t="b">
        <v>0</v>
      </c>
      <c r="F753" s="87" t="b">
        <v>0</v>
      </c>
      <c r="G753" s="87" t="b">
        <v>0</v>
      </c>
    </row>
    <row r="754" spans="1:7" ht="15">
      <c r="A754" s="87" t="s">
        <v>3221</v>
      </c>
      <c r="B754" s="87">
        <v>3</v>
      </c>
      <c r="C754" s="122">
        <v>0.0023565064424641226</v>
      </c>
      <c r="D754" s="87" t="s">
        <v>2930</v>
      </c>
      <c r="E754" s="87" t="b">
        <v>0</v>
      </c>
      <c r="F754" s="87" t="b">
        <v>0</v>
      </c>
      <c r="G754" s="87" t="b">
        <v>0</v>
      </c>
    </row>
    <row r="755" spans="1:7" ht="15">
      <c r="A755" s="87" t="s">
        <v>3222</v>
      </c>
      <c r="B755" s="87">
        <v>3</v>
      </c>
      <c r="C755" s="122">
        <v>0.0023565064424641226</v>
      </c>
      <c r="D755" s="87" t="s">
        <v>2930</v>
      </c>
      <c r="E755" s="87" t="b">
        <v>0</v>
      </c>
      <c r="F755" s="87" t="b">
        <v>0</v>
      </c>
      <c r="G755" s="87" t="b">
        <v>0</v>
      </c>
    </row>
    <row r="756" spans="1:7" ht="15">
      <c r="A756" s="87" t="s">
        <v>3017</v>
      </c>
      <c r="B756" s="87">
        <v>2</v>
      </c>
      <c r="C756" s="122">
        <v>0.0017680846072935762</v>
      </c>
      <c r="D756" s="87" t="s">
        <v>2930</v>
      </c>
      <c r="E756" s="87" t="b">
        <v>0</v>
      </c>
      <c r="F756" s="87" t="b">
        <v>0</v>
      </c>
      <c r="G756" s="87" t="b">
        <v>0</v>
      </c>
    </row>
    <row r="757" spans="1:7" ht="15">
      <c r="A757" s="87" t="s">
        <v>3346</v>
      </c>
      <c r="B757" s="87">
        <v>2</v>
      </c>
      <c r="C757" s="122">
        <v>0.0017680846072935762</v>
      </c>
      <c r="D757" s="87" t="s">
        <v>2930</v>
      </c>
      <c r="E757" s="87" t="b">
        <v>0</v>
      </c>
      <c r="F757" s="87" t="b">
        <v>0</v>
      </c>
      <c r="G757" s="87" t="b">
        <v>0</v>
      </c>
    </row>
    <row r="758" spans="1:7" ht="15">
      <c r="A758" s="87" t="s">
        <v>3347</v>
      </c>
      <c r="B758" s="87">
        <v>2</v>
      </c>
      <c r="C758" s="122">
        <v>0.0017680846072935762</v>
      </c>
      <c r="D758" s="87" t="s">
        <v>2930</v>
      </c>
      <c r="E758" s="87" t="b">
        <v>0</v>
      </c>
      <c r="F758" s="87" t="b">
        <v>0</v>
      </c>
      <c r="G758" s="87" t="b">
        <v>0</v>
      </c>
    </row>
    <row r="759" spans="1:7" ht="15">
      <c r="A759" s="87" t="s">
        <v>3006</v>
      </c>
      <c r="B759" s="87">
        <v>2</v>
      </c>
      <c r="C759" s="122">
        <v>0.0017680846072935762</v>
      </c>
      <c r="D759" s="87" t="s">
        <v>2930</v>
      </c>
      <c r="E759" s="87" t="b">
        <v>0</v>
      </c>
      <c r="F759" s="87" t="b">
        <v>0</v>
      </c>
      <c r="G759" s="87" t="b">
        <v>0</v>
      </c>
    </row>
    <row r="760" spans="1:7" ht="15">
      <c r="A760" s="87" t="s">
        <v>3348</v>
      </c>
      <c r="B760" s="87">
        <v>2</v>
      </c>
      <c r="C760" s="122">
        <v>0.0017680846072935762</v>
      </c>
      <c r="D760" s="87" t="s">
        <v>2930</v>
      </c>
      <c r="E760" s="87" t="b">
        <v>1</v>
      </c>
      <c r="F760" s="87" t="b">
        <v>0</v>
      </c>
      <c r="G760" s="87" t="b">
        <v>0</v>
      </c>
    </row>
    <row r="761" spans="1:7" ht="15">
      <c r="A761" s="87" t="s">
        <v>3349</v>
      </c>
      <c r="B761" s="87">
        <v>2</v>
      </c>
      <c r="C761" s="122">
        <v>0.0017680846072935762</v>
      </c>
      <c r="D761" s="87" t="s">
        <v>2930</v>
      </c>
      <c r="E761" s="87" t="b">
        <v>0</v>
      </c>
      <c r="F761" s="87" t="b">
        <v>0</v>
      </c>
      <c r="G761" s="87" t="b">
        <v>0</v>
      </c>
    </row>
    <row r="762" spans="1:7" ht="15">
      <c r="A762" s="87" t="s">
        <v>432</v>
      </c>
      <c r="B762" s="87">
        <v>2</v>
      </c>
      <c r="C762" s="122">
        <v>0.0017680846072935762</v>
      </c>
      <c r="D762" s="87" t="s">
        <v>2930</v>
      </c>
      <c r="E762" s="87" t="b">
        <v>0</v>
      </c>
      <c r="F762" s="87" t="b">
        <v>0</v>
      </c>
      <c r="G762" s="87" t="b">
        <v>0</v>
      </c>
    </row>
    <row r="763" spans="1:7" ht="15">
      <c r="A763" s="87" t="s">
        <v>3350</v>
      </c>
      <c r="B763" s="87">
        <v>2</v>
      </c>
      <c r="C763" s="122">
        <v>0.0017680846072935762</v>
      </c>
      <c r="D763" s="87" t="s">
        <v>2930</v>
      </c>
      <c r="E763" s="87" t="b">
        <v>0</v>
      </c>
      <c r="F763" s="87" t="b">
        <v>0</v>
      </c>
      <c r="G763" s="87" t="b">
        <v>0</v>
      </c>
    </row>
    <row r="764" spans="1:7" ht="15">
      <c r="A764" s="87" t="s">
        <v>3351</v>
      </c>
      <c r="B764" s="87">
        <v>2</v>
      </c>
      <c r="C764" s="122">
        <v>0.0017680846072935762</v>
      </c>
      <c r="D764" s="87" t="s">
        <v>2930</v>
      </c>
      <c r="E764" s="87" t="b">
        <v>0</v>
      </c>
      <c r="F764" s="87" t="b">
        <v>0</v>
      </c>
      <c r="G764" s="87" t="b">
        <v>0</v>
      </c>
    </row>
    <row r="765" spans="1:7" ht="15">
      <c r="A765" s="87" t="s">
        <v>3352</v>
      </c>
      <c r="B765" s="87">
        <v>2</v>
      </c>
      <c r="C765" s="122">
        <v>0.0017680846072935762</v>
      </c>
      <c r="D765" s="87" t="s">
        <v>2930</v>
      </c>
      <c r="E765" s="87" t="b">
        <v>0</v>
      </c>
      <c r="F765" s="87" t="b">
        <v>0</v>
      </c>
      <c r="G765" s="87" t="b">
        <v>0</v>
      </c>
    </row>
    <row r="766" spans="1:7" ht="15">
      <c r="A766" s="87" t="s">
        <v>3356</v>
      </c>
      <c r="B766" s="87">
        <v>2</v>
      </c>
      <c r="C766" s="122">
        <v>0.0017680846072935762</v>
      </c>
      <c r="D766" s="87" t="s">
        <v>2930</v>
      </c>
      <c r="E766" s="87" t="b">
        <v>0</v>
      </c>
      <c r="F766" s="87" t="b">
        <v>0</v>
      </c>
      <c r="G766" s="87" t="b">
        <v>0</v>
      </c>
    </row>
    <row r="767" spans="1:7" ht="15">
      <c r="A767" s="87" t="s">
        <v>3357</v>
      </c>
      <c r="B767" s="87">
        <v>2</v>
      </c>
      <c r="C767" s="122">
        <v>0.0017680846072935762</v>
      </c>
      <c r="D767" s="87" t="s">
        <v>2930</v>
      </c>
      <c r="E767" s="87" t="b">
        <v>0</v>
      </c>
      <c r="F767" s="87" t="b">
        <v>0</v>
      </c>
      <c r="G767" s="87" t="b">
        <v>0</v>
      </c>
    </row>
    <row r="768" spans="1:7" ht="15">
      <c r="A768" s="87" t="s">
        <v>3358</v>
      </c>
      <c r="B768" s="87">
        <v>2</v>
      </c>
      <c r="C768" s="122">
        <v>0.0017680846072935762</v>
      </c>
      <c r="D768" s="87" t="s">
        <v>2930</v>
      </c>
      <c r="E768" s="87" t="b">
        <v>0</v>
      </c>
      <c r="F768" s="87" t="b">
        <v>0</v>
      </c>
      <c r="G768" s="87" t="b">
        <v>0</v>
      </c>
    </row>
    <row r="769" spans="1:7" ht="15">
      <c r="A769" s="87" t="s">
        <v>3359</v>
      </c>
      <c r="B769" s="87">
        <v>2</v>
      </c>
      <c r="C769" s="122">
        <v>0.0017680846072935762</v>
      </c>
      <c r="D769" s="87" t="s">
        <v>2930</v>
      </c>
      <c r="E769" s="87" t="b">
        <v>0</v>
      </c>
      <c r="F769" s="87" t="b">
        <v>0</v>
      </c>
      <c r="G769" s="87" t="b">
        <v>0</v>
      </c>
    </row>
    <row r="770" spans="1:7" ht="15">
      <c r="A770" s="87" t="s">
        <v>3360</v>
      </c>
      <c r="B770" s="87">
        <v>2</v>
      </c>
      <c r="C770" s="122">
        <v>0.0017680846072935762</v>
      </c>
      <c r="D770" s="87" t="s">
        <v>2930</v>
      </c>
      <c r="E770" s="87" t="b">
        <v>0</v>
      </c>
      <c r="F770" s="87" t="b">
        <v>0</v>
      </c>
      <c r="G770" s="87" t="b">
        <v>0</v>
      </c>
    </row>
    <row r="771" spans="1:7" ht="15">
      <c r="A771" s="87" t="s">
        <v>3361</v>
      </c>
      <c r="B771" s="87">
        <v>2</v>
      </c>
      <c r="C771" s="122">
        <v>0.0017680846072935762</v>
      </c>
      <c r="D771" s="87" t="s">
        <v>2930</v>
      </c>
      <c r="E771" s="87" t="b">
        <v>0</v>
      </c>
      <c r="F771" s="87" t="b">
        <v>0</v>
      </c>
      <c r="G771" s="87" t="b">
        <v>0</v>
      </c>
    </row>
    <row r="772" spans="1:7" ht="15">
      <c r="A772" s="87" t="s">
        <v>3362</v>
      </c>
      <c r="B772" s="87">
        <v>2</v>
      </c>
      <c r="C772" s="122">
        <v>0.0017680846072935762</v>
      </c>
      <c r="D772" s="87" t="s">
        <v>2930</v>
      </c>
      <c r="E772" s="87" t="b">
        <v>0</v>
      </c>
      <c r="F772" s="87" t="b">
        <v>0</v>
      </c>
      <c r="G772" s="87" t="b">
        <v>0</v>
      </c>
    </row>
    <row r="773" spans="1:7" ht="15">
      <c r="A773" s="87" t="s">
        <v>3363</v>
      </c>
      <c r="B773" s="87">
        <v>2</v>
      </c>
      <c r="C773" s="122">
        <v>0.0017680846072935762</v>
      </c>
      <c r="D773" s="87" t="s">
        <v>2930</v>
      </c>
      <c r="E773" s="87" t="b">
        <v>0</v>
      </c>
      <c r="F773" s="87" t="b">
        <v>0</v>
      </c>
      <c r="G773" s="87" t="b">
        <v>0</v>
      </c>
    </row>
    <row r="774" spans="1:7" ht="15">
      <c r="A774" s="87" t="s">
        <v>3364</v>
      </c>
      <c r="B774" s="87">
        <v>2</v>
      </c>
      <c r="C774" s="122">
        <v>0.0017680846072935762</v>
      </c>
      <c r="D774" s="87" t="s">
        <v>2930</v>
      </c>
      <c r="E774" s="87" t="b">
        <v>0</v>
      </c>
      <c r="F774" s="87" t="b">
        <v>0</v>
      </c>
      <c r="G774" s="87" t="b">
        <v>0</v>
      </c>
    </row>
    <row r="775" spans="1:7" ht="15">
      <c r="A775" s="87" t="s">
        <v>3060</v>
      </c>
      <c r="B775" s="87">
        <v>4</v>
      </c>
      <c r="C775" s="122">
        <v>0</v>
      </c>
      <c r="D775" s="87" t="s">
        <v>2931</v>
      </c>
      <c r="E775" s="87" t="b">
        <v>0</v>
      </c>
      <c r="F775" s="87" t="b">
        <v>0</v>
      </c>
      <c r="G775" s="87" t="b">
        <v>0</v>
      </c>
    </row>
    <row r="776" spans="1:7" ht="15">
      <c r="A776" s="87" t="s">
        <v>359</v>
      </c>
      <c r="B776" s="87">
        <v>4</v>
      </c>
      <c r="C776" s="122">
        <v>0</v>
      </c>
      <c r="D776" s="87" t="s">
        <v>2931</v>
      </c>
      <c r="E776" s="87" t="b">
        <v>0</v>
      </c>
      <c r="F776" s="87" t="b">
        <v>0</v>
      </c>
      <c r="G776" s="87" t="b">
        <v>0</v>
      </c>
    </row>
    <row r="777" spans="1:7" ht="15">
      <c r="A777" s="87" t="s">
        <v>3189</v>
      </c>
      <c r="B777" s="87">
        <v>4</v>
      </c>
      <c r="C777" s="122">
        <v>0</v>
      </c>
      <c r="D777" s="87" t="s">
        <v>2931</v>
      </c>
      <c r="E777" s="87" t="b">
        <v>0</v>
      </c>
      <c r="F777" s="87" t="b">
        <v>0</v>
      </c>
      <c r="G777" s="87" t="b">
        <v>0</v>
      </c>
    </row>
    <row r="778" spans="1:7" ht="15">
      <c r="A778" s="87" t="s">
        <v>3190</v>
      </c>
      <c r="B778" s="87">
        <v>4</v>
      </c>
      <c r="C778" s="122">
        <v>0</v>
      </c>
      <c r="D778" s="87" t="s">
        <v>2931</v>
      </c>
      <c r="E778" s="87" t="b">
        <v>0</v>
      </c>
      <c r="F778" s="87" t="b">
        <v>0</v>
      </c>
      <c r="G778" s="87" t="b">
        <v>0</v>
      </c>
    </row>
    <row r="779" spans="1:7" ht="15">
      <c r="A779" s="87" t="s">
        <v>2986</v>
      </c>
      <c r="B779" s="87">
        <v>4</v>
      </c>
      <c r="C779" s="122">
        <v>0</v>
      </c>
      <c r="D779" s="87" t="s">
        <v>2931</v>
      </c>
      <c r="E779" s="87" t="b">
        <v>0</v>
      </c>
      <c r="F779" s="87" t="b">
        <v>0</v>
      </c>
      <c r="G779" s="87" t="b">
        <v>0</v>
      </c>
    </row>
    <row r="780" spans="1:7" ht="15">
      <c r="A780" s="87" t="s">
        <v>3048</v>
      </c>
      <c r="B780" s="87">
        <v>2</v>
      </c>
      <c r="C780" s="122">
        <v>0.0079218419911574</v>
      </c>
      <c r="D780" s="87" t="s">
        <v>2931</v>
      </c>
      <c r="E780" s="87" t="b">
        <v>0</v>
      </c>
      <c r="F780" s="87" t="b">
        <v>0</v>
      </c>
      <c r="G780" s="87" t="b">
        <v>0</v>
      </c>
    </row>
    <row r="781" spans="1:7" ht="15">
      <c r="A781" s="87" t="s">
        <v>3136</v>
      </c>
      <c r="B781" s="87">
        <v>2</v>
      </c>
      <c r="C781" s="122">
        <v>0.0079218419911574</v>
      </c>
      <c r="D781" s="87" t="s">
        <v>2931</v>
      </c>
      <c r="E781" s="87" t="b">
        <v>0</v>
      </c>
      <c r="F781" s="87" t="b">
        <v>0</v>
      </c>
      <c r="G781" s="87" t="b">
        <v>0</v>
      </c>
    </row>
    <row r="782" spans="1:7" ht="15">
      <c r="A782" s="87" t="s">
        <v>3070</v>
      </c>
      <c r="B782" s="87">
        <v>2</v>
      </c>
      <c r="C782" s="122">
        <v>0.0079218419911574</v>
      </c>
      <c r="D782" s="87" t="s">
        <v>2931</v>
      </c>
      <c r="E782" s="87" t="b">
        <v>1</v>
      </c>
      <c r="F782" s="87" t="b">
        <v>0</v>
      </c>
      <c r="G782" s="87" t="b">
        <v>0</v>
      </c>
    </row>
    <row r="783" spans="1:7" ht="15">
      <c r="A783" s="87" t="s">
        <v>3188</v>
      </c>
      <c r="B783" s="87">
        <v>2</v>
      </c>
      <c r="C783" s="122">
        <v>0.0079218419911574</v>
      </c>
      <c r="D783" s="87" t="s">
        <v>2931</v>
      </c>
      <c r="E783" s="87" t="b">
        <v>0</v>
      </c>
      <c r="F783" s="87" t="b">
        <v>0</v>
      </c>
      <c r="G783" s="87" t="b">
        <v>0</v>
      </c>
    </row>
    <row r="784" spans="1:7" ht="15">
      <c r="A784" s="87" t="s">
        <v>3427</v>
      </c>
      <c r="B784" s="87">
        <v>2</v>
      </c>
      <c r="C784" s="122">
        <v>0.0079218419911574</v>
      </c>
      <c r="D784" s="87" t="s">
        <v>2931</v>
      </c>
      <c r="E784" s="87" t="b">
        <v>0</v>
      </c>
      <c r="F784" s="87" t="b">
        <v>0</v>
      </c>
      <c r="G784" s="87" t="b">
        <v>0</v>
      </c>
    </row>
    <row r="785" spans="1:7" ht="15">
      <c r="A785" s="87" t="s">
        <v>3428</v>
      </c>
      <c r="B785" s="87">
        <v>2</v>
      </c>
      <c r="C785" s="122">
        <v>0.0079218419911574</v>
      </c>
      <c r="D785" s="87" t="s">
        <v>2931</v>
      </c>
      <c r="E785" s="87" t="b">
        <v>0</v>
      </c>
      <c r="F785" s="87" t="b">
        <v>0</v>
      </c>
      <c r="G785" s="87" t="b">
        <v>0</v>
      </c>
    </row>
    <row r="786" spans="1:7" ht="15">
      <c r="A786" s="87" t="s">
        <v>413</v>
      </c>
      <c r="B786" s="87">
        <v>2</v>
      </c>
      <c r="C786" s="122">
        <v>0.0079218419911574</v>
      </c>
      <c r="D786" s="87" t="s">
        <v>2931</v>
      </c>
      <c r="E786" s="87" t="b">
        <v>0</v>
      </c>
      <c r="F786" s="87" t="b">
        <v>0</v>
      </c>
      <c r="G786" s="87" t="b">
        <v>0</v>
      </c>
    </row>
    <row r="787" spans="1:7" ht="15">
      <c r="A787" s="87" t="s">
        <v>412</v>
      </c>
      <c r="B787" s="87">
        <v>2</v>
      </c>
      <c r="C787" s="122">
        <v>0.0079218419911574</v>
      </c>
      <c r="D787" s="87" t="s">
        <v>2931</v>
      </c>
      <c r="E787" s="87" t="b">
        <v>0</v>
      </c>
      <c r="F787" s="87" t="b">
        <v>0</v>
      </c>
      <c r="G787" s="87" t="b">
        <v>0</v>
      </c>
    </row>
    <row r="788" spans="1:7" ht="15">
      <c r="A788" s="87" t="s">
        <v>3429</v>
      </c>
      <c r="B788" s="87">
        <v>2</v>
      </c>
      <c r="C788" s="122">
        <v>0.0079218419911574</v>
      </c>
      <c r="D788" s="87" t="s">
        <v>2931</v>
      </c>
      <c r="E788" s="87" t="b">
        <v>0</v>
      </c>
      <c r="F788" s="87" t="b">
        <v>0</v>
      </c>
      <c r="G788" s="87" t="b">
        <v>0</v>
      </c>
    </row>
    <row r="789" spans="1:7" ht="15">
      <c r="A789" s="87" t="s">
        <v>3059</v>
      </c>
      <c r="B789" s="87">
        <v>2</v>
      </c>
      <c r="C789" s="122">
        <v>0.0079218419911574</v>
      </c>
      <c r="D789" s="87" t="s">
        <v>2931</v>
      </c>
      <c r="E789" s="87" t="b">
        <v>0</v>
      </c>
      <c r="F789" s="87" t="b">
        <v>0</v>
      </c>
      <c r="G789" s="87" t="b">
        <v>0</v>
      </c>
    </row>
    <row r="790" spans="1:7" ht="15">
      <c r="A790" s="87" t="s">
        <v>3077</v>
      </c>
      <c r="B790" s="87">
        <v>2</v>
      </c>
      <c r="C790" s="122">
        <v>0.0079218419911574</v>
      </c>
      <c r="D790" s="87" t="s">
        <v>2931</v>
      </c>
      <c r="E790" s="87" t="b">
        <v>0</v>
      </c>
      <c r="F790" s="87" t="b">
        <v>0</v>
      </c>
      <c r="G790" s="87" t="b">
        <v>0</v>
      </c>
    </row>
    <row r="791" spans="1:7" ht="15">
      <c r="A791" s="87" t="s">
        <v>3010</v>
      </c>
      <c r="B791" s="87">
        <v>2</v>
      </c>
      <c r="C791" s="122">
        <v>0.0079218419911574</v>
      </c>
      <c r="D791" s="87" t="s">
        <v>2931</v>
      </c>
      <c r="E791" s="87" t="b">
        <v>0</v>
      </c>
      <c r="F791" s="87" t="b">
        <v>0</v>
      </c>
      <c r="G791" s="87" t="b">
        <v>0</v>
      </c>
    </row>
    <row r="792" spans="1:7" ht="15">
      <c r="A792" s="87" t="s">
        <v>3168</v>
      </c>
      <c r="B792" s="87">
        <v>2</v>
      </c>
      <c r="C792" s="122">
        <v>0.0079218419911574</v>
      </c>
      <c r="D792" s="87" t="s">
        <v>2931</v>
      </c>
      <c r="E792" s="87" t="b">
        <v>1</v>
      </c>
      <c r="F792" s="87" t="b">
        <v>0</v>
      </c>
      <c r="G792" s="87" t="b">
        <v>0</v>
      </c>
    </row>
    <row r="793" spans="1:7" ht="15">
      <c r="A793" s="87" t="s">
        <v>3430</v>
      </c>
      <c r="B793" s="87">
        <v>2</v>
      </c>
      <c r="C793" s="122">
        <v>0.0079218419911574</v>
      </c>
      <c r="D793" s="87" t="s">
        <v>2931</v>
      </c>
      <c r="E793" s="87" t="b">
        <v>0</v>
      </c>
      <c r="F793" s="87" t="b">
        <v>0</v>
      </c>
      <c r="G793" s="87" t="b">
        <v>0</v>
      </c>
    </row>
    <row r="794" spans="1:7" ht="15">
      <c r="A794" s="87" t="s">
        <v>411</v>
      </c>
      <c r="B794" s="87">
        <v>2</v>
      </c>
      <c r="C794" s="122">
        <v>0.0079218419911574</v>
      </c>
      <c r="D794" s="87" t="s">
        <v>2931</v>
      </c>
      <c r="E794" s="87" t="b">
        <v>0</v>
      </c>
      <c r="F794" s="87" t="b">
        <v>0</v>
      </c>
      <c r="G794" s="87" t="b">
        <v>0</v>
      </c>
    </row>
    <row r="795" spans="1:7" ht="15">
      <c r="A795" s="87" t="s">
        <v>3480</v>
      </c>
      <c r="B795" s="87">
        <v>2</v>
      </c>
      <c r="C795" s="122">
        <v>0.0079218419911574</v>
      </c>
      <c r="D795" s="87" t="s">
        <v>2931</v>
      </c>
      <c r="E795" s="87" t="b">
        <v>0</v>
      </c>
      <c r="F795" s="87" t="b">
        <v>0</v>
      </c>
      <c r="G795" s="87" t="b">
        <v>0</v>
      </c>
    </row>
    <row r="796" spans="1:7" ht="15">
      <c r="A796" s="87" t="s">
        <v>358</v>
      </c>
      <c r="B796" s="87">
        <v>2</v>
      </c>
      <c r="C796" s="122">
        <v>0.0079218419911574</v>
      </c>
      <c r="D796" s="87" t="s">
        <v>2931</v>
      </c>
      <c r="E796" s="87" t="b">
        <v>0</v>
      </c>
      <c r="F796" s="87" t="b">
        <v>0</v>
      </c>
      <c r="G796" s="87" t="b">
        <v>0</v>
      </c>
    </row>
    <row r="797" spans="1:7" ht="15">
      <c r="A797" s="87" t="s">
        <v>3023</v>
      </c>
      <c r="B797" s="87">
        <v>2</v>
      </c>
      <c r="C797" s="122">
        <v>0.0079218419911574</v>
      </c>
      <c r="D797" s="87" t="s">
        <v>2931</v>
      </c>
      <c r="E797" s="87" t="b">
        <v>0</v>
      </c>
      <c r="F797" s="87" t="b">
        <v>0</v>
      </c>
      <c r="G797" s="87" t="b">
        <v>0</v>
      </c>
    </row>
    <row r="798" spans="1:7" ht="15">
      <c r="A798" s="87" t="s">
        <v>3481</v>
      </c>
      <c r="B798" s="87">
        <v>2</v>
      </c>
      <c r="C798" s="122">
        <v>0.0079218419911574</v>
      </c>
      <c r="D798" s="87" t="s">
        <v>2931</v>
      </c>
      <c r="E798" s="87" t="b">
        <v>0</v>
      </c>
      <c r="F798" s="87" t="b">
        <v>0</v>
      </c>
      <c r="G798" s="87" t="b">
        <v>0</v>
      </c>
    </row>
    <row r="799" spans="1:7" ht="15">
      <c r="A799" s="87" t="s">
        <v>3482</v>
      </c>
      <c r="B799" s="87">
        <v>2</v>
      </c>
      <c r="C799" s="122">
        <v>0.0079218419911574</v>
      </c>
      <c r="D799" s="87" t="s">
        <v>2931</v>
      </c>
      <c r="E799" s="87" t="b">
        <v>0</v>
      </c>
      <c r="F799" s="87" t="b">
        <v>0</v>
      </c>
      <c r="G799" s="87" t="b">
        <v>0</v>
      </c>
    </row>
    <row r="800" spans="1:7" ht="15">
      <c r="A800" s="87" t="s">
        <v>3483</v>
      </c>
      <c r="B800" s="87">
        <v>2</v>
      </c>
      <c r="C800" s="122">
        <v>0.0079218419911574</v>
      </c>
      <c r="D800" s="87" t="s">
        <v>2931</v>
      </c>
      <c r="E800" s="87" t="b">
        <v>0</v>
      </c>
      <c r="F800" s="87" t="b">
        <v>0</v>
      </c>
      <c r="G800" s="87" t="b">
        <v>0</v>
      </c>
    </row>
    <row r="801" spans="1:7" ht="15">
      <c r="A801" s="87" t="s">
        <v>3027</v>
      </c>
      <c r="B801" s="87">
        <v>2</v>
      </c>
      <c r="C801" s="122">
        <v>0.0079218419911574</v>
      </c>
      <c r="D801" s="87" t="s">
        <v>2931</v>
      </c>
      <c r="E801" s="87" t="b">
        <v>0</v>
      </c>
      <c r="F801" s="87" t="b">
        <v>0</v>
      </c>
      <c r="G801" s="87" t="b">
        <v>0</v>
      </c>
    </row>
    <row r="802" spans="1:7" ht="15">
      <c r="A802" s="87" t="s">
        <v>3484</v>
      </c>
      <c r="B802" s="87">
        <v>2</v>
      </c>
      <c r="C802" s="122">
        <v>0.0079218419911574</v>
      </c>
      <c r="D802" s="87" t="s">
        <v>2931</v>
      </c>
      <c r="E802" s="87" t="b">
        <v>0</v>
      </c>
      <c r="F802" s="87" t="b">
        <v>0</v>
      </c>
      <c r="G802" s="87" t="b">
        <v>0</v>
      </c>
    </row>
    <row r="803" spans="1:7" ht="15">
      <c r="A803" s="87" t="s">
        <v>3183</v>
      </c>
      <c r="B803" s="87">
        <v>2</v>
      </c>
      <c r="C803" s="122">
        <v>0.0079218419911574</v>
      </c>
      <c r="D803" s="87" t="s">
        <v>2931</v>
      </c>
      <c r="E803" s="87" t="b">
        <v>0</v>
      </c>
      <c r="F803" s="87" t="b">
        <v>0</v>
      </c>
      <c r="G803" s="87" t="b">
        <v>0</v>
      </c>
    </row>
    <row r="804" spans="1:7" ht="15">
      <c r="A804" s="87" t="s">
        <v>357</v>
      </c>
      <c r="B804" s="87">
        <v>2</v>
      </c>
      <c r="C804" s="122">
        <v>0.0079218419911574</v>
      </c>
      <c r="D804" s="87" t="s">
        <v>2931</v>
      </c>
      <c r="E804" s="87" t="b">
        <v>0</v>
      </c>
      <c r="F804" s="87" t="b">
        <v>0</v>
      </c>
      <c r="G804" s="87" t="b">
        <v>0</v>
      </c>
    </row>
    <row r="805" spans="1:7" ht="15">
      <c r="A805" s="87" t="s">
        <v>356</v>
      </c>
      <c r="B805" s="87">
        <v>2</v>
      </c>
      <c r="C805" s="122">
        <v>0.0079218419911574</v>
      </c>
      <c r="D805" s="87" t="s">
        <v>2931</v>
      </c>
      <c r="E805" s="87" t="b">
        <v>0</v>
      </c>
      <c r="F805" s="87" t="b">
        <v>0</v>
      </c>
      <c r="G805" s="87" t="b">
        <v>0</v>
      </c>
    </row>
    <row r="806" spans="1:7" ht="15">
      <c r="A806" s="87" t="s">
        <v>355</v>
      </c>
      <c r="B806" s="87">
        <v>2</v>
      </c>
      <c r="C806" s="122">
        <v>0.0079218419911574</v>
      </c>
      <c r="D806" s="87" t="s">
        <v>2931</v>
      </c>
      <c r="E806" s="87" t="b">
        <v>0</v>
      </c>
      <c r="F806" s="87" t="b">
        <v>0</v>
      </c>
      <c r="G806" s="87" t="b">
        <v>0</v>
      </c>
    </row>
    <row r="807" spans="1:7" ht="15">
      <c r="A807" s="87" t="s">
        <v>354</v>
      </c>
      <c r="B807" s="87">
        <v>2</v>
      </c>
      <c r="C807" s="122">
        <v>0.0079218419911574</v>
      </c>
      <c r="D807" s="87" t="s">
        <v>2931</v>
      </c>
      <c r="E807" s="87" t="b">
        <v>0</v>
      </c>
      <c r="F807" s="87" t="b">
        <v>0</v>
      </c>
      <c r="G807" s="87" t="b">
        <v>0</v>
      </c>
    </row>
    <row r="808" spans="1:7" ht="15">
      <c r="A808" s="87" t="s">
        <v>424</v>
      </c>
      <c r="B808" s="87">
        <v>4</v>
      </c>
      <c r="C808" s="122">
        <v>0</v>
      </c>
      <c r="D808" s="87" t="s">
        <v>2932</v>
      </c>
      <c r="E808" s="87" t="b">
        <v>0</v>
      </c>
      <c r="F808" s="87" t="b">
        <v>0</v>
      </c>
      <c r="G808" s="87" t="b">
        <v>0</v>
      </c>
    </row>
    <row r="809" spans="1:7" ht="15">
      <c r="A809" s="87" t="s">
        <v>3170</v>
      </c>
      <c r="B809" s="87">
        <v>4</v>
      </c>
      <c r="C809" s="122">
        <v>0</v>
      </c>
      <c r="D809" s="87" t="s">
        <v>2932</v>
      </c>
      <c r="E809" s="87" t="b">
        <v>0</v>
      </c>
      <c r="F809" s="87" t="b">
        <v>0</v>
      </c>
      <c r="G809" s="87" t="b">
        <v>0</v>
      </c>
    </row>
    <row r="810" spans="1:7" ht="15">
      <c r="A810" s="87" t="s">
        <v>3171</v>
      </c>
      <c r="B810" s="87">
        <v>4</v>
      </c>
      <c r="C810" s="122">
        <v>0</v>
      </c>
      <c r="D810" s="87" t="s">
        <v>2932</v>
      </c>
      <c r="E810" s="87" t="b">
        <v>0</v>
      </c>
      <c r="F810" s="87" t="b">
        <v>0</v>
      </c>
      <c r="G810" s="87" t="b">
        <v>0</v>
      </c>
    </row>
    <row r="811" spans="1:7" ht="15">
      <c r="A811" s="87" t="s">
        <v>3172</v>
      </c>
      <c r="B811" s="87">
        <v>4</v>
      </c>
      <c r="C811" s="122">
        <v>0</v>
      </c>
      <c r="D811" s="87" t="s">
        <v>2932</v>
      </c>
      <c r="E811" s="87" t="b">
        <v>0</v>
      </c>
      <c r="F811" s="87" t="b">
        <v>0</v>
      </c>
      <c r="G811" s="87" t="b">
        <v>0</v>
      </c>
    </row>
    <row r="812" spans="1:7" ht="15">
      <c r="A812" s="87" t="s">
        <v>3173</v>
      </c>
      <c r="B812" s="87">
        <v>4</v>
      </c>
      <c r="C812" s="122">
        <v>0</v>
      </c>
      <c r="D812" s="87" t="s">
        <v>2932</v>
      </c>
      <c r="E812" s="87" t="b">
        <v>0</v>
      </c>
      <c r="F812" s="87" t="b">
        <v>0</v>
      </c>
      <c r="G812" s="87" t="b">
        <v>0</v>
      </c>
    </row>
    <row r="813" spans="1:7" ht="15">
      <c r="A813" s="87" t="s">
        <v>2986</v>
      </c>
      <c r="B813" s="87">
        <v>4</v>
      </c>
      <c r="C813" s="122">
        <v>0</v>
      </c>
      <c r="D813" s="87" t="s">
        <v>2932</v>
      </c>
      <c r="E813" s="87" t="b">
        <v>0</v>
      </c>
      <c r="F813" s="87" t="b">
        <v>0</v>
      </c>
      <c r="G813" s="87" t="b">
        <v>0</v>
      </c>
    </row>
    <row r="814" spans="1:7" ht="15">
      <c r="A814" s="87" t="s">
        <v>3174</v>
      </c>
      <c r="B814" s="87">
        <v>4</v>
      </c>
      <c r="C814" s="122">
        <v>0</v>
      </c>
      <c r="D814" s="87" t="s">
        <v>2932</v>
      </c>
      <c r="E814" s="87" t="b">
        <v>0</v>
      </c>
      <c r="F814" s="87" t="b">
        <v>1</v>
      </c>
      <c r="G814" s="87" t="b">
        <v>0</v>
      </c>
    </row>
    <row r="815" spans="1:7" ht="15">
      <c r="A815" s="87" t="s">
        <v>3175</v>
      </c>
      <c r="B815" s="87">
        <v>4</v>
      </c>
      <c r="C815" s="122">
        <v>0</v>
      </c>
      <c r="D815" s="87" t="s">
        <v>2932</v>
      </c>
      <c r="E815" s="87" t="b">
        <v>0</v>
      </c>
      <c r="F815" s="87" t="b">
        <v>0</v>
      </c>
      <c r="G815" s="87" t="b">
        <v>0</v>
      </c>
    </row>
    <row r="816" spans="1:7" ht="15">
      <c r="A816" s="87" t="s">
        <v>3176</v>
      </c>
      <c r="B816" s="87">
        <v>4</v>
      </c>
      <c r="C816" s="122">
        <v>0</v>
      </c>
      <c r="D816" s="87" t="s">
        <v>2932</v>
      </c>
      <c r="E816" s="87" t="b">
        <v>0</v>
      </c>
      <c r="F816" s="87" t="b">
        <v>0</v>
      </c>
      <c r="G816" s="87" t="b">
        <v>0</v>
      </c>
    </row>
    <row r="817" spans="1:7" ht="15">
      <c r="A817" s="87" t="s">
        <v>3108</v>
      </c>
      <c r="B817" s="87">
        <v>4</v>
      </c>
      <c r="C817" s="122">
        <v>0</v>
      </c>
      <c r="D817" s="87" t="s">
        <v>2932</v>
      </c>
      <c r="E817" s="87" t="b">
        <v>0</v>
      </c>
      <c r="F817" s="87" t="b">
        <v>0</v>
      </c>
      <c r="G817" s="87" t="b">
        <v>0</v>
      </c>
    </row>
    <row r="818" spans="1:7" ht="15">
      <c r="A818" s="87" t="s">
        <v>3177</v>
      </c>
      <c r="B818" s="87">
        <v>4</v>
      </c>
      <c r="C818" s="122">
        <v>0</v>
      </c>
      <c r="D818" s="87" t="s">
        <v>2932</v>
      </c>
      <c r="E818" s="87" t="b">
        <v>0</v>
      </c>
      <c r="F818" s="87" t="b">
        <v>0</v>
      </c>
      <c r="G818" s="87" t="b">
        <v>0</v>
      </c>
    </row>
    <row r="819" spans="1:7" ht="15">
      <c r="A819" s="87" t="s">
        <v>3178</v>
      </c>
      <c r="B819" s="87">
        <v>4</v>
      </c>
      <c r="C819" s="122">
        <v>0</v>
      </c>
      <c r="D819" s="87" t="s">
        <v>2932</v>
      </c>
      <c r="E819" s="87" t="b">
        <v>0</v>
      </c>
      <c r="F819" s="87" t="b">
        <v>0</v>
      </c>
      <c r="G819" s="87" t="b">
        <v>0</v>
      </c>
    </row>
    <row r="820" spans="1:7" ht="15">
      <c r="A820" s="87" t="s">
        <v>3179</v>
      </c>
      <c r="B820" s="87">
        <v>4</v>
      </c>
      <c r="C820" s="122">
        <v>0</v>
      </c>
      <c r="D820" s="87" t="s">
        <v>2932</v>
      </c>
      <c r="E820" s="87" t="b">
        <v>0</v>
      </c>
      <c r="F820" s="87" t="b">
        <v>0</v>
      </c>
      <c r="G820" s="87" t="b">
        <v>0</v>
      </c>
    </row>
    <row r="821" spans="1:7" ht="15">
      <c r="A821" s="87" t="s">
        <v>423</v>
      </c>
      <c r="B821" s="87">
        <v>4</v>
      </c>
      <c r="C821" s="122">
        <v>0</v>
      </c>
      <c r="D821" s="87" t="s">
        <v>2932</v>
      </c>
      <c r="E821" s="87" t="b">
        <v>0</v>
      </c>
      <c r="F821" s="87" t="b">
        <v>0</v>
      </c>
      <c r="G821" s="87" t="b">
        <v>0</v>
      </c>
    </row>
    <row r="822" spans="1:7" ht="15">
      <c r="A822" s="87" t="s">
        <v>422</v>
      </c>
      <c r="B822" s="87">
        <v>4</v>
      </c>
      <c r="C822" s="122">
        <v>0</v>
      </c>
      <c r="D822" s="87" t="s">
        <v>2932</v>
      </c>
      <c r="E822" s="87" t="b">
        <v>0</v>
      </c>
      <c r="F822" s="87" t="b">
        <v>0</v>
      </c>
      <c r="G822" s="87" t="b">
        <v>0</v>
      </c>
    </row>
    <row r="823" spans="1:7" ht="15">
      <c r="A823" s="87" t="s">
        <v>421</v>
      </c>
      <c r="B823" s="87">
        <v>4</v>
      </c>
      <c r="C823" s="122">
        <v>0</v>
      </c>
      <c r="D823" s="87" t="s">
        <v>2932</v>
      </c>
      <c r="E823" s="87" t="b">
        <v>0</v>
      </c>
      <c r="F823" s="87" t="b">
        <v>0</v>
      </c>
      <c r="G823" s="87" t="b">
        <v>0</v>
      </c>
    </row>
    <row r="824" spans="1:7" ht="15">
      <c r="A824" s="87" t="s">
        <v>318</v>
      </c>
      <c r="B824" s="87">
        <v>4</v>
      </c>
      <c r="C824" s="122">
        <v>0</v>
      </c>
      <c r="D824" s="87" t="s">
        <v>2932</v>
      </c>
      <c r="E824" s="87" t="b">
        <v>0</v>
      </c>
      <c r="F824" s="87" t="b">
        <v>0</v>
      </c>
      <c r="G824" s="87" t="b">
        <v>0</v>
      </c>
    </row>
    <row r="825" spans="1:7" ht="15">
      <c r="A825" s="87" t="s">
        <v>3265</v>
      </c>
      <c r="B825" s="87">
        <v>3</v>
      </c>
      <c r="C825" s="122">
        <v>0.004211418087920222</v>
      </c>
      <c r="D825" s="87" t="s">
        <v>2932</v>
      </c>
      <c r="E825" s="87" t="b">
        <v>0</v>
      </c>
      <c r="F825" s="87" t="b">
        <v>0</v>
      </c>
      <c r="G825" s="87" t="b">
        <v>0</v>
      </c>
    </row>
    <row r="826" spans="1:7" ht="15">
      <c r="A826" s="87" t="s">
        <v>420</v>
      </c>
      <c r="B826" s="87">
        <v>3</v>
      </c>
      <c r="C826" s="122">
        <v>0.004211418087920222</v>
      </c>
      <c r="D826" s="87" t="s">
        <v>2932</v>
      </c>
      <c r="E826" s="87" t="b">
        <v>0</v>
      </c>
      <c r="F826" s="87" t="b">
        <v>0</v>
      </c>
      <c r="G826" s="87" t="b">
        <v>0</v>
      </c>
    </row>
    <row r="827" spans="1:7" ht="15">
      <c r="A827" s="87" t="s">
        <v>418</v>
      </c>
      <c r="B827" s="87">
        <v>2</v>
      </c>
      <c r="C827" s="122">
        <v>0.0067647190036849705</v>
      </c>
      <c r="D827" s="87" t="s">
        <v>2932</v>
      </c>
      <c r="E827" s="87" t="b">
        <v>0</v>
      </c>
      <c r="F827" s="87" t="b">
        <v>0</v>
      </c>
      <c r="G827" s="87" t="b">
        <v>0</v>
      </c>
    </row>
    <row r="828" spans="1:7" ht="15">
      <c r="A828" s="87" t="s">
        <v>3402</v>
      </c>
      <c r="B828" s="87">
        <v>2</v>
      </c>
      <c r="C828" s="122">
        <v>0.0067647190036849705</v>
      </c>
      <c r="D828" s="87" t="s">
        <v>2932</v>
      </c>
      <c r="E828" s="87" t="b">
        <v>0</v>
      </c>
      <c r="F828" s="87" t="b">
        <v>0</v>
      </c>
      <c r="G828" s="87" t="b">
        <v>0</v>
      </c>
    </row>
    <row r="829" spans="1:7" ht="15">
      <c r="A829" s="87" t="s">
        <v>3403</v>
      </c>
      <c r="B829" s="87">
        <v>2</v>
      </c>
      <c r="C829" s="122">
        <v>0.0067647190036849705</v>
      </c>
      <c r="D829" s="87" t="s">
        <v>2932</v>
      </c>
      <c r="E829" s="87" t="b">
        <v>0</v>
      </c>
      <c r="F829" s="87" t="b">
        <v>0</v>
      </c>
      <c r="G829" s="87" t="b">
        <v>0</v>
      </c>
    </row>
    <row r="830" spans="1:7" ht="15">
      <c r="A830" s="87" t="s">
        <v>417</v>
      </c>
      <c r="B830" s="87">
        <v>2</v>
      </c>
      <c r="C830" s="122">
        <v>0.0067647190036849705</v>
      </c>
      <c r="D830" s="87" t="s">
        <v>2932</v>
      </c>
      <c r="E830" s="87" t="b">
        <v>0</v>
      </c>
      <c r="F830" s="87" t="b">
        <v>0</v>
      </c>
      <c r="G830" s="87" t="b">
        <v>0</v>
      </c>
    </row>
    <row r="831" spans="1:7" ht="15">
      <c r="A831" s="87" t="s">
        <v>2986</v>
      </c>
      <c r="B831" s="87">
        <v>22</v>
      </c>
      <c r="C831" s="122">
        <v>0</v>
      </c>
      <c r="D831" s="87" t="s">
        <v>2933</v>
      </c>
      <c r="E831" s="87" t="b">
        <v>0</v>
      </c>
      <c r="F831" s="87" t="b">
        <v>0</v>
      </c>
      <c r="G831" s="87" t="b">
        <v>0</v>
      </c>
    </row>
    <row r="832" spans="1:7" ht="15">
      <c r="A832" s="87" t="s">
        <v>3003</v>
      </c>
      <c r="B832" s="87">
        <v>17</v>
      </c>
      <c r="C832" s="122">
        <v>0.006325803512373432</v>
      </c>
      <c r="D832" s="87" t="s">
        <v>2933</v>
      </c>
      <c r="E832" s="87" t="b">
        <v>0</v>
      </c>
      <c r="F832" s="87" t="b">
        <v>0</v>
      </c>
      <c r="G832" s="87" t="b">
        <v>0</v>
      </c>
    </row>
    <row r="833" spans="1:7" ht="15">
      <c r="A833" s="87" t="s">
        <v>2988</v>
      </c>
      <c r="B833" s="87">
        <v>16</v>
      </c>
      <c r="C833" s="122">
        <v>0.007026206537591702</v>
      </c>
      <c r="D833" s="87" t="s">
        <v>2933</v>
      </c>
      <c r="E833" s="87" t="b">
        <v>0</v>
      </c>
      <c r="F833" s="87" t="b">
        <v>0</v>
      </c>
      <c r="G833" s="87" t="b">
        <v>0</v>
      </c>
    </row>
    <row r="834" spans="1:7" ht="15">
      <c r="A834" s="87" t="s">
        <v>3009</v>
      </c>
      <c r="B834" s="87">
        <v>12</v>
      </c>
      <c r="C834" s="122">
        <v>0.008081342165476004</v>
      </c>
      <c r="D834" s="87" t="s">
        <v>2933</v>
      </c>
      <c r="E834" s="87" t="b">
        <v>0</v>
      </c>
      <c r="F834" s="87" t="b">
        <v>0</v>
      </c>
      <c r="G834" s="87" t="b">
        <v>0</v>
      </c>
    </row>
    <row r="835" spans="1:7" ht="15">
      <c r="A835" s="87" t="s">
        <v>3005</v>
      </c>
      <c r="B835" s="87">
        <v>10</v>
      </c>
      <c r="C835" s="122">
        <v>0.007660462658214906</v>
      </c>
      <c r="D835" s="87" t="s">
        <v>2933</v>
      </c>
      <c r="E835" s="87" t="b">
        <v>0</v>
      </c>
      <c r="F835" s="87" t="b">
        <v>0</v>
      </c>
      <c r="G835" s="87" t="b">
        <v>0</v>
      </c>
    </row>
    <row r="836" spans="1:7" ht="15">
      <c r="A836" s="87" t="s">
        <v>2990</v>
      </c>
      <c r="B836" s="87">
        <v>9</v>
      </c>
      <c r="C836" s="122">
        <v>0.007815708148648619</v>
      </c>
      <c r="D836" s="87" t="s">
        <v>2933</v>
      </c>
      <c r="E836" s="87" t="b">
        <v>0</v>
      </c>
      <c r="F836" s="87" t="b">
        <v>0</v>
      </c>
      <c r="G836" s="87" t="b">
        <v>0</v>
      </c>
    </row>
    <row r="837" spans="1:7" ht="15">
      <c r="A837" s="87" t="s">
        <v>3024</v>
      </c>
      <c r="B837" s="87">
        <v>9</v>
      </c>
      <c r="C837" s="122">
        <v>0.011361169740373742</v>
      </c>
      <c r="D837" s="87" t="s">
        <v>2933</v>
      </c>
      <c r="E837" s="87" t="b">
        <v>0</v>
      </c>
      <c r="F837" s="87" t="b">
        <v>0</v>
      </c>
      <c r="G837" s="87" t="b">
        <v>0</v>
      </c>
    </row>
    <row r="838" spans="1:7" ht="15">
      <c r="A838" s="87" t="s">
        <v>3001</v>
      </c>
      <c r="B838" s="87">
        <v>9</v>
      </c>
      <c r="C838" s="122">
        <v>0.007815708148648619</v>
      </c>
      <c r="D838" s="87" t="s">
        <v>2933</v>
      </c>
      <c r="E838" s="87" t="b">
        <v>0</v>
      </c>
      <c r="F838" s="87" t="b">
        <v>0</v>
      </c>
      <c r="G838" s="87" t="b">
        <v>0</v>
      </c>
    </row>
    <row r="839" spans="1:7" ht="15">
      <c r="A839" s="87" t="s">
        <v>3047</v>
      </c>
      <c r="B839" s="87">
        <v>6</v>
      </c>
      <c r="C839" s="122">
        <v>0.0075741131602491615</v>
      </c>
      <c r="D839" s="87" t="s">
        <v>2933</v>
      </c>
      <c r="E839" s="87" t="b">
        <v>0</v>
      </c>
      <c r="F839" s="87" t="b">
        <v>0</v>
      </c>
      <c r="G839" s="87" t="b">
        <v>0</v>
      </c>
    </row>
    <row r="840" spans="1:7" ht="15">
      <c r="A840" s="87" t="s">
        <v>3046</v>
      </c>
      <c r="B840" s="87">
        <v>5</v>
      </c>
      <c r="C840" s="122">
        <v>0.007197457231389121</v>
      </c>
      <c r="D840" s="87" t="s">
        <v>2933</v>
      </c>
      <c r="E840" s="87" t="b">
        <v>0</v>
      </c>
      <c r="F840" s="87" t="b">
        <v>0</v>
      </c>
      <c r="G840" s="87" t="b">
        <v>0</v>
      </c>
    </row>
    <row r="841" spans="1:7" ht="15">
      <c r="A841" s="87" t="s">
        <v>3008</v>
      </c>
      <c r="B841" s="87">
        <v>5</v>
      </c>
      <c r="C841" s="122">
        <v>0.007197457231389121</v>
      </c>
      <c r="D841" s="87" t="s">
        <v>2933</v>
      </c>
      <c r="E841" s="87" t="b">
        <v>0</v>
      </c>
      <c r="F841" s="87" t="b">
        <v>0</v>
      </c>
      <c r="G841" s="87" t="b">
        <v>0</v>
      </c>
    </row>
    <row r="842" spans="1:7" ht="15">
      <c r="A842" s="87" t="s">
        <v>3127</v>
      </c>
      <c r="B842" s="87">
        <v>5</v>
      </c>
      <c r="C842" s="122">
        <v>0.007197457231389121</v>
      </c>
      <c r="D842" s="87" t="s">
        <v>2933</v>
      </c>
      <c r="E842" s="87" t="b">
        <v>0</v>
      </c>
      <c r="F842" s="87" t="b">
        <v>0</v>
      </c>
      <c r="G842" s="87" t="b">
        <v>0</v>
      </c>
    </row>
    <row r="843" spans="1:7" ht="15">
      <c r="A843" s="87" t="s">
        <v>3029</v>
      </c>
      <c r="B843" s="87">
        <v>4</v>
      </c>
      <c r="C843" s="122">
        <v>0.006625169480932831</v>
      </c>
      <c r="D843" s="87" t="s">
        <v>2933</v>
      </c>
      <c r="E843" s="87" t="b">
        <v>0</v>
      </c>
      <c r="F843" s="87" t="b">
        <v>0</v>
      </c>
      <c r="G843" s="87" t="b">
        <v>0</v>
      </c>
    </row>
    <row r="844" spans="1:7" ht="15">
      <c r="A844" s="87" t="s">
        <v>3010</v>
      </c>
      <c r="B844" s="87">
        <v>4</v>
      </c>
      <c r="C844" s="122">
        <v>0.006625169480932831</v>
      </c>
      <c r="D844" s="87" t="s">
        <v>2933</v>
      </c>
      <c r="E844" s="87" t="b">
        <v>0</v>
      </c>
      <c r="F844" s="87" t="b">
        <v>0</v>
      </c>
      <c r="G844" s="87" t="b">
        <v>0</v>
      </c>
    </row>
    <row r="845" spans="1:7" ht="15">
      <c r="A845" s="87" t="s">
        <v>3048</v>
      </c>
      <c r="B845" s="87">
        <v>4</v>
      </c>
      <c r="C845" s="122">
        <v>0.006625169480932831</v>
      </c>
      <c r="D845" s="87" t="s">
        <v>2933</v>
      </c>
      <c r="E845" s="87" t="b">
        <v>0</v>
      </c>
      <c r="F845" s="87" t="b">
        <v>0</v>
      </c>
      <c r="G845" s="87" t="b">
        <v>0</v>
      </c>
    </row>
    <row r="846" spans="1:7" ht="15">
      <c r="A846" s="87" t="s">
        <v>3015</v>
      </c>
      <c r="B846" s="87">
        <v>4</v>
      </c>
      <c r="C846" s="122">
        <v>0.006625169480932831</v>
      </c>
      <c r="D846" s="87" t="s">
        <v>2933</v>
      </c>
      <c r="E846" s="87" t="b">
        <v>0</v>
      </c>
      <c r="F846" s="87" t="b">
        <v>0</v>
      </c>
      <c r="G846" s="87" t="b">
        <v>0</v>
      </c>
    </row>
    <row r="847" spans="1:7" ht="15">
      <c r="A847" s="87" t="s">
        <v>3143</v>
      </c>
      <c r="B847" s="87">
        <v>4</v>
      </c>
      <c r="C847" s="122">
        <v>0.006625169480932831</v>
      </c>
      <c r="D847" s="87" t="s">
        <v>2933</v>
      </c>
      <c r="E847" s="87" t="b">
        <v>0</v>
      </c>
      <c r="F847" s="87" t="b">
        <v>0</v>
      </c>
      <c r="G847" s="87" t="b">
        <v>0</v>
      </c>
    </row>
    <row r="848" spans="1:7" ht="15">
      <c r="A848" s="87" t="s">
        <v>3105</v>
      </c>
      <c r="B848" s="87">
        <v>4</v>
      </c>
      <c r="C848" s="122">
        <v>0.007743189495324776</v>
      </c>
      <c r="D848" s="87" t="s">
        <v>2933</v>
      </c>
      <c r="E848" s="87" t="b">
        <v>0</v>
      </c>
      <c r="F848" s="87" t="b">
        <v>0</v>
      </c>
      <c r="G848" s="87" t="b">
        <v>0</v>
      </c>
    </row>
    <row r="849" spans="1:7" ht="15">
      <c r="A849" s="87" t="s">
        <v>2987</v>
      </c>
      <c r="B849" s="87">
        <v>4</v>
      </c>
      <c r="C849" s="122">
        <v>0.006625169480932831</v>
      </c>
      <c r="D849" s="87" t="s">
        <v>2933</v>
      </c>
      <c r="E849" s="87" t="b">
        <v>0</v>
      </c>
      <c r="F849" s="87" t="b">
        <v>0</v>
      </c>
      <c r="G849" s="87" t="b">
        <v>0</v>
      </c>
    </row>
    <row r="850" spans="1:7" ht="15">
      <c r="A850" s="87" t="s">
        <v>3142</v>
      </c>
      <c r="B850" s="87">
        <v>3</v>
      </c>
      <c r="C850" s="122">
        <v>0.005807392121493582</v>
      </c>
      <c r="D850" s="87" t="s">
        <v>2933</v>
      </c>
      <c r="E850" s="87" t="b">
        <v>0</v>
      </c>
      <c r="F850" s="87" t="b">
        <v>0</v>
      </c>
      <c r="G850" s="87" t="b">
        <v>0</v>
      </c>
    </row>
    <row r="851" spans="1:7" ht="15">
      <c r="A851" s="87" t="s">
        <v>3111</v>
      </c>
      <c r="B851" s="87">
        <v>3</v>
      </c>
      <c r="C851" s="122">
        <v>0.005807392121493582</v>
      </c>
      <c r="D851" s="87" t="s">
        <v>2933</v>
      </c>
      <c r="E851" s="87" t="b">
        <v>0</v>
      </c>
      <c r="F851" s="87" t="b">
        <v>0</v>
      </c>
      <c r="G851" s="87" t="b">
        <v>0</v>
      </c>
    </row>
    <row r="852" spans="1:7" ht="15">
      <c r="A852" s="87" t="s">
        <v>3198</v>
      </c>
      <c r="B852" s="87">
        <v>3</v>
      </c>
      <c r="C852" s="122">
        <v>0.005807392121493582</v>
      </c>
      <c r="D852" s="87" t="s">
        <v>2933</v>
      </c>
      <c r="E852" s="87" t="b">
        <v>0</v>
      </c>
      <c r="F852" s="87" t="b">
        <v>0</v>
      </c>
      <c r="G852" s="87" t="b">
        <v>0</v>
      </c>
    </row>
    <row r="853" spans="1:7" ht="15">
      <c r="A853" s="87" t="s">
        <v>3144</v>
      </c>
      <c r="B853" s="87">
        <v>3</v>
      </c>
      <c r="C853" s="122">
        <v>0.005807392121493582</v>
      </c>
      <c r="D853" s="87" t="s">
        <v>2933</v>
      </c>
      <c r="E853" s="87" t="b">
        <v>0</v>
      </c>
      <c r="F853" s="87" t="b">
        <v>0</v>
      </c>
      <c r="G853" s="87" t="b">
        <v>0</v>
      </c>
    </row>
    <row r="854" spans="1:7" ht="15">
      <c r="A854" s="87" t="s">
        <v>3237</v>
      </c>
      <c r="B854" s="87">
        <v>3</v>
      </c>
      <c r="C854" s="122">
        <v>0.005807392121493582</v>
      </c>
      <c r="D854" s="87" t="s">
        <v>2933</v>
      </c>
      <c r="E854" s="87" t="b">
        <v>0</v>
      </c>
      <c r="F854" s="87" t="b">
        <v>0</v>
      </c>
      <c r="G854" s="87" t="b">
        <v>0</v>
      </c>
    </row>
    <row r="855" spans="1:7" ht="15">
      <c r="A855" s="87" t="s">
        <v>3017</v>
      </c>
      <c r="B855" s="87">
        <v>3</v>
      </c>
      <c r="C855" s="122">
        <v>0.005807392121493582</v>
      </c>
      <c r="D855" s="87" t="s">
        <v>2933</v>
      </c>
      <c r="E855" s="87" t="b">
        <v>0</v>
      </c>
      <c r="F855" s="87" t="b">
        <v>0</v>
      </c>
      <c r="G855" s="87" t="b">
        <v>0</v>
      </c>
    </row>
    <row r="856" spans="1:7" ht="15">
      <c r="A856" s="87" t="s">
        <v>2989</v>
      </c>
      <c r="B856" s="87">
        <v>3</v>
      </c>
      <c r="C856" s="122">
        <v>0.005807392121493582</v>
      </c>
      <c r="D856" s="87" t="s">
        <v>2933</v>
      </c>
      <c r="E856" s="87" t="b">
        <v>0</v>
      </c>
      <c r="F856" s="87" t="b">
        <v>0</v>
      </c>
      <c r="G856" s="87" t="b">
        <v>0</v>
      </c>
    </row>
    <row r="857" spans="1:7" ht="15">
      <c r="A857" s="87" t="s">
        <v>3236</v>
      </c>
      <c r="B857" s="87">
        <v>3</v>
      </c>
      <c r="C857" s="122">
        <v>0.006989212652068625</v>
      </c>
      <c r="D857" s="87" t="s">
        <v>2933</v>
      </c>
      <c r="E857" s="87" t="b">
        <v>0</v>
      </c>
      <c r="F857" s="87" t="b">
        <v>0</v>
      </c>
      <c r="G857" s="87" t="b">
        <v>0</v>
      </c>
    </row>
    <row r="858" spans="1:7" ht="15">
      <c r="A858" s="87" t="s">
        <v>3223</v>
      </c>
      <c r="B858" s="87">
        <v>3</v>
      </c>
      <c r="C858" s="122">
        <v>0.005807392121493582</v>
      </c>
      <c r="D858" s="87" t="s">
        <v>2933</v>
      </c>
      <c r="E858" s="87" t="b">
        <v>0</v>
      </c>
      <c r="F858" s="87" t="b">
        <v>0</v>
      </c>
      <c r="G858" s="87" t="b">
        <v>0</v>
      </c>
    </row>
    <row r="859" spans="1:7" ht="15">
      <c r="A859" s="87" t="s">
        <v>428</v>
      </c>
      <c r="B859" s="87">
        <v>3</v>
      </c>
      <c r="C859" s="122">
        <v>0.005807392121493582</v>
      </c>
      <c r="D859" s="87" t="s">
        <v>2933</v>
      </c>
      <c r="E859" s="87" t="b">
        <v>0</v>
      </c>
      <c r="F859" s="87" t="b">
        <v>0</v>
      </c>
      <c r="G859" s="87" t="b">
        <v>0</v>
      </c>
    </row>
    <row r="860" spans="1:7" ht="15">
      <c r="A860" s="87" t="s">
        <v>3224</v>
      </c>
      <c r="B860" s="87">
        <v>3</v>
      </c>
      <c r="C860" s="122">
        <v>0.005807392121493582</v>
      </c>
      <c r="D860" s="87" t="s">
        <v>2933</v>
      </c>
      <c r="E860" s="87" t="b">
        <v>0</v>
      </c>
      <c r="F860" s="87" t="b">
        <v>1</v>
      </c>
      <c r="G860" s="87" t="b">
        <v>0</v>
      </c>
    </row>
    <row r="861" spans="1:7" ht="15">
      <c r="A861" s="87" t="s">
        <v>3225</v>
      </c>
      <c r="B861" s="87">
        <v>3</v>
      </c>
      <c r="C861" s="122">
        <v>0.005807392121493582</v>
      </c>
      <c r="D861" s="87" t="s">
        <v>2933</v>
      </c>
      <c r="E861" s="87" t="b">
        <v>0</v>
      </c>
      <c r="F861" s="87" t="b">
        <v>0</v>
      </c>
      <c r="G861" s="87" t="b">
        <v>0</v>
      </c>
    </row>
    <row r="862" spans="1:7" ht="15">
      <c r="A862" s="87" t="s">
        <v>3066</v>
      </c>
      <c r="B862" s="87">
        <v>3</v>
      </c>
      <c r="C862" s="122">
        <v>0.005807392121493582</v>
      </c>
      <c r="D862" s="87" t="s">
        <v>2933</v>
      </c>
      <c r="E862" s="87" t="b">
        <v>0</v>
      </c>
      <c r="F862" s="87" t="b">
        <v>0</v>
      </c>
      <c r="G862" s="87" t="b">
        <v>0</v>
      </c>
    </row>
    <row r="863" spans="1:7" ht="15">
      <c r="A863" s="87" t="s">
        <v>3226</v>
      </c>
      <c r="B863" s="87">
        <v>3</v>
      </c>
      <c r="C863" s="122">
        <v>0.005807392121493582</v>
      </c>
      <c r="D863" s="87" t="s">
        <v>2933</v>
      </c>
      <c r="E863" s="87" t="b">
        <v>0</v>
      </c>
      <c r="F863" s="87" t="b">
        <v>0</v>
      </c>
      <c r="G863" s="87" t="b">
        <v>0</v>
      </c>
    </row>
    <row r="864" spans="1:7" ht="15">
      <c r="A864" s="87" t="s">
        <v>3227</v>
      </c>
      <c r="B864" s="87">
        <v>3</v>
      </c>
      <c r="C864" s="122">
        <v>0.005807392121493582</v>
      </c>
      <c r="D864" s="87" t="s">
        <v>2933</v>
      </c>
      <c r="E864" s="87" t="b">
        <v>1</v>
      </c>
      <c r="F864" s="87" t="b">
        <v>0</v>
      </c>
      <c r="G864" s="87" t="b">
        <v>0</v>
      </c>
    </row>
    <row r="865" spans="1:7" ht="15">
      <c r="A865" s="87" t="s">
        <v>3228</v>
      </c>
      <c r="B865" s="87">
        <v>3</v>
      </c>
      <c r="C865" s="122">
        <v>0.005807392121493582</v>
      </c>
      <c r="D865" s="87" t="s">
        <v>2933</v>
      </c>
      <c r="E865" s="87" t="b">
        <v>0</v>
      </c>
      <c r="F865" s="87" t="b">
        <v>0</v>
      </c>
      <c r="G865" s="87" t="b">
        <v>0</v>
      </c>
    </row>
    <row r="866" spans="1:7" ht="15">
      <c r="A866" s="87" t="s">
        <v>3229</v>
      </c>
      <c r="B866" s="87">
        <v>3</v>
      </c>
      <c r="C866" s="122">
        <v>0.005807392121493582</v>
      </c>
      <c r="D866" s="87" t="s">
        <v>2933</v>
      </c>
      <c r="E866" s="87" t="b">
        <v>0</v>
      </c>
      <c r="F866" s="87" t="b">
        <v>0</v>
      </c>
      <c r="G866" s="87" t="b">
        <v>0</v>
      </c>
    </row>
    <row r="867" spans="1:7" ht="15">
      <c r="A867" s="87" t="s">
        <v>3230</v>
      </c>
      <c r="B867" s="87">
        <v>3</v>
      </c>
      <c r="C867" s="122">
        <v>0.005807392121493582</v>
      </c>
      <c r="D867" s="87" t="s">
        <v>2933</v>
      </c>
      <c r="E867" s="87" t="b">
        <v>0</v>
      </c>
      <c r="F867" s="87" t="b">
        <v>0</v>
      </c>
      <c r="G867" s="87" t="b">
        <v>0</v>
      </c>
    </row>
    <row r="868" spans="1:7" ht="15">
      <c r="A868" s="87" t="s">
        <v>3231</v>
      </c>
      <c r="B868" s="87">
        <v>3</v>
      </c>
      <c r="C868" s="122">
        <v>0.005807392121493582</v>
      </c>
      <c r="D868" s="87" t="s">
        <v>2933</v>
      </c>
      <c r="E868" s="87" t="b">
        <v>0</v>
      </c>
      <c r="F868" s="87" t="b">
        <v>0</v>
      </c>
      <c r="G868" s="87" t="b">
        <v>0</v>
      </c>
    </row>
    <row r="869" spans="1:7" ht="15">
      <c r="A869" s="87" t="s">
        <v>3232</v>
      </c>
      <c r="B869" s="87">
        <v>3</v>
      </c>
      <c r="C869" s="122">
        <v>0.005807392121493582</v>
      </c>
      <c r="D869" s="87" t="s">
        <v>2933</v>
      </c>
      <c r="E869" s="87" t="b">
        <v>0</v>
      </c>
      <c r="F869" s="87" t="b">
        <v>0</v>
      </c>
      <c r="G869" s="87" t="b">
        <v>0</v>
      </c>
    </row>
    <row r="870" spans="1:7" ht="15">
      <c r="A870" s="87" t="s">
        <v>3233</v>
      </c>
      <c r="B870" s="87">
        <v>3</v>
      </c>
      <c r="C870" s="122">
        <v>0.005807392121493582</v>
      </c>
      <c r="D870" s="87" t="s">
        <v>2933</v>
      </c>
      <c r="E870" s="87" t="b">
        <v>0</v>
      </c>
      <c r="F870" s="87" t="b">
        <v>0</v>
      </c>
      <c r="G870" s="87" t="b">
        <v>0</v>
      </c>
    </row>
    <row r="871" spans="1:7" ht="15">
      <c r="A871" s="87" t="s">
        <v>3164</v>
      </c>
      <c r="B871" s="87">
        <v>3</v>
      </c>
      <c r="C871" s="122">
        <v>0.005807392121493582</v>
      </c>
      <c r="D871" s="87" t="s">
        <v>2933</v>
      </c>
      <c r="E871" s="87" t="b">
        <v>0</v>
      </c>
      <c r="F871" s="87" t="b">
        <v>0</v>
      </c>
      <c r="G871" s="87" t="b">
        <v>0</v>
      </c>
    </row>
    <row r="872" spans="1:7" ht="15">
      <c r="A872" s="87" t="s">
        <v>3323</v>
      </c>
      <c r="B872" s="87">
        <v>2</v>
      </c>
      <c r="C872" s="122">
        <v>0.004659475101379084</v>
      </c>
      <c r="D872" s="87" t="s">
        <v>2933</v>
      </c>
      <c r="E872" s="87" t="b">
        <v>0</v>
      </c>
      <c r="F872" s="87" t="b">
        <v>0</v>
      </c>
      <c r="G872" s="87" t="b">
        <v>0</v>
      </c>
    </row>
    <row r="873" spans="1:7" ht="15">
      <c r="A873" s="87" t="s">
        <v>3324</v>
      </c>
      <c r="B873" s="87">
        <v>2</v>
      </c>
      <c r="C873" s="122">
        <v>0.004659475101379084</v>
      </c>
      <c r="D873" s="87" t="s">
        <v>2933</v>
      </c>
      <c r="E873" s="87" t="b">
        <v>0</v>
      </c>
      <c r="F873" s="87" t="b">
        <v>0</v>
      </c>
      <c r="G873" s="87" t="b">
        <v>0</v>
      </c>
    </row>
    <row r="874" spans="1:7" ht="15">
      <c r="A874" s="87" t="s">
        <v>3325</v>
      </c>
      <c r="B874" s="87">
        <v>2</v>
      </c>
      <c r="C874" s="122">
        <v>0.004659475101379084</v>
      </c>
      <c r="D874" s="87" t="s">
        <v>2933</v>
      </c>
      <c r="E874" s="87" t="b">
        <v>0</v>
      </c>
      <c r="F874" s="87" t="b">
        <v>0</v>
      </c>
      <c r="G874" s="87" t="b">
        <v>0</v>
      </c>
    </row>
    <row r="875" spans="1:7" ht="15">
      <c r="A875" s="87" t="s">
        <v>3326</v>
      </c>
      <c r="B875" s="87">
        <v>2</v>
      </c>
      <c r="C875" s="122">
        <v>0.004659475101379084</v>
      </c>
      <c r="D875" s="87" t="s">
        <v>2933</v>
      </c>
      <c r="E875" s="87" t="b">
        <v>0</v>
      </c>
      <c r="F875" s="87" t="b">
        <v>0</v>
      </c>
      <c r="G875" s="87" t="b">
        <v>0</v>
      </c>
    </row>
    <row r="876" spans="1:7" ht="15">
      <c r="A876" s="87" t="s">
        <v>3384</v>
      </c>
      <c r="B876" s="87">
        <v>2</v>
      </c>
      <c r="C876" s="122">
        <v>0.004659475101379084</v>
      </c>
      <c r="D876" s="87" t="s">
        <v>2933</v>
      </c>
      <c r="E876" s="87" t="b">
        <v>0</v>
      </c>
      <c r="F876" s="87" t="b">
        <v>0</v>
      </c>
      <c r="G876" s="87" t="b">
        <v>0</v>
      </c>
    </row>
    <row r="877" spans="1:7" ht="15">
      <c r="A877" s="87" t="s">
        <v>3374</v>
      </c>
      <c r="B877" s="87">
        <v>2</v>
      </c>
      <c r="C877" s="122">
        <v>0.004659475101379084</v>
      </c>
      <c r="D877" s="87" t="s">
        <v>2933</v>
      </c>
      <c r="E877" s="87" t="b">
        <v>0</v>
      </c>
      <c r="F877" s="87" t="b">
        <v>0</v>
      </c>
      <c r="G877" s="87" t="b">
        <v>0</v>
      </c>
    </row>
    <row r="878" spans="1:7" ht="15">
      <c r="A878" s="87" t="s">
        <v>3235</v>
      </c>
      <c r="B878" s="87">
        <v>2</v>
      </c>
      <c r="C878" s="122">
        <v>0.004659475101379084</v>
      </c>
      <c r="D878" s="87" t="s">
        <v>2933</v>
      </c>
      <c r="E878" s="87" t="b">
        <v>0</v>
      </c>
      <c r="F878" s="87" t="b">
        <v>0</v>
      </c>
      <c r="G878" s="87" t="b">
        <v>0</v>
      </c>
    </row>
    <row r="879" spans="1:7" ht="15">
      <c r="A879" s="87" t="s">
        <v>3329</v>
      </c>
      <c r="B879" s="87">
        <v>2</v>
      </c>
      <c r="C879" s="122">
        <v>0.004659475101379084</v>
      </c>
      <c r="D879" s="87" t="s">
        <v>2933</v>
      </c>
      <c r="E879" s="87" t="b">
        <v>1</v>
      </c>
      <c r="F879" s="87" t="b">
        <v>0</v>
      </c>
      <c r="G879" s="87" t="b">
        <v>0</v>
      </c>
    </row>
    <row r="880" spans="1:7" ht="15">
      <c r="A880" s="87" t="s">
        <v>3238</v>
      </c>
      <c r="B880" s="87">
        <v>2</v>
      </c>
      <c r="C880" s="122">
        <v>0.004659475101379084</v>
      </c>
      <c r="D880" s="87" t="s">
        <v>2933</v>
      </c>
      <c r="E880" s="87" t="b">
        <v>0</v>
      </c>
      <c r="F880" s="87" t="b">
        <v>0</v>
      </c>
      <c r="G880" s="87" t="b">
        <v>0</v>
      </c>
    </row>
    <row r="881" spans="1:7" ht="15">
      <c r="A881" s="87" t="s">
        <v>3381</v>
      </c>
      <c r="B881" s="87">
        <v>2</v>
      </c>
      <c r="C881" s="122">
        <v>0.004659475101379084</v>
      </c>
      <c r="D881" s="87" t="s">
        <v>2933</v>
      </c>
      <c r="E881" s="87" t="b">
        <v>0</v>
      </c>
      <c r="F881" s="87" t="b">
        <v>0</v>
      </c>
      <c r="G881" s="87" t="b">
        <v>0</v>
      </c>
    </row>
    <row r="882" spans="1:7" ht="15">
      <c r="A882" s="87" t="s">
        <v>3368</v>
      </c>
      <c r="B882" s="87">
        <v>2</v>
      </c>
      <c r="C882" s="122">
        <v>0.004659475101379084</v>
      </c>
      <c r="D882" s="87" t="s">
        <v>2933</v>
      </c>
      <c r="E882" s="87" t="b">
        <v>0</v>
      </c>
      <c r="F882" s="87" t="b">
        <v>0</v>
      </c>
      <c r="G882" s="87" t="b">
        <v>0</v>
      </c>
    </row>
    <row r="883" spans="1:7" ht="15">
      <c r="A883" s="87" t="s">
        <v>3057</v>
      </c>
      <c r="B883" s="87">
        <v>2</v>
      </c>
      <c r="C883" s="122">
        <v>0.004659475101379084</v>
      </c>
      <c r="D883" s="87" t="s">
        <v>2933</v>
      </c>
      <c r="E883" s="87" t="b">
        <v>0</v>
      </c>
      <c r="F883" s="87" t="b">
        <v>0</v>
      </c>
      <c r="G883" s="87" t="b">
        <v>0</v>
      </c>
    </row>
    <row r="884" spans="1:7" ht="15">
      <c r="A884" s="87" t="s">
        <v>3386</v>
      </c>
      <c r="B884" s="87">
        <v>2</v>
      </c>
      <c r="C884" s="122">
        <v>0.004659475101379084</v>
      </c>
      <c r="D884" s="87" t="s">
        <v>2933</v>
      </c>
      <c r="E884" s="87" t="b">
        <v>0</v>
      </c>
      <c r="F884" s="87" t="b">
        <v>0</v>
      </c>
      <c r="G884" s="87" t="b">
        <v>0</v>
      </c>
    </row>
    <row r="885" spans="1:7" ht="15">
      <c r="A885" s="87" t="s">
        <v>3068</v>
      </c>
      <c r="B885" s="87">
        <v>2</v>
      </c>
      <c r="C885" s="122">
        <v>0.004659475101379084</v>
      </c>
      <c r="D885" s="87" t="s">
        <v>2933</v>
      </c>
      <c r="E885" s="87" t="b">
        <v>0</v>
      </c>
      <c r="F885" s="87" t="b">
        <v>1</v>
      </c>
      <c r="G885" s="87" t="b">
        <v>0</v>
      </c>
    </row>
    <row r="886" spans="1:7" ht="15">
      <c r="A886" s="87" t="s">
        <v>3387</v>
      </c>
      <c r="B886" s="87">
        <v>2</v>
      </c>
      <c r="C886" s="122">
        <v>0.004659475101379084</v>
      </c>
      <c r="D886" s="87" t="s">
        <v>2933</v>
      </c>
      <c r="E886" s="87" t="b">
        <v>0</v>
      </c>
      <c r="F886" s="87" t="b">
        <v>0</v>
      </c>
      <c r="G886" s="87" t="b">
        <v>0</v>
      </c>
    </row>
    <row r="887" spans="1:7" ht="15">
      <c r="A887" s="87" t="s">
        <v>3388</v>
      </c>
      <c r="B887" s="87">
        <v>2</v>
      </c>
      <c r="C887" s="122">
        <v>0.004659475101379084</v>
      </c>
      <c r="D887" s="87" t="s">
        <v>2933</v>
      </c>
      <c r="E887" s="87" t="b">
        <v>0</v>
      </c>
      <c r="F887" s="87" t="b">
        <v>0</v>
      </c>
      <c r="G887" s="87" t="b">
        <v>0</v>
      </c>
    </row>
    <row r="888" spans="1:7" ht="15">
      <c r="A888" s="87" t="s">
        <v>3239</v>
      </c>
      <c r="B888" s="87">
        <v>2</v>
      </c>
      <c r="C888" s="122">
        <v>0.004659475101379084</v>
      </c>
      <c r="D888" s="87" t="s">
        <v>2933</v>
      </c>
      <c r="E888" s="87" t="b">
        <v>0</v>
      </c>
      <c r="F888" s="87" t="b">
        <v>0</v>
      </c>
      <c r="G888" s="87" t="b">
        <v>0</v>
      </c>
    </row>
    <row r="889" spans="1:7" ht="15">
      <c r="A889" s="87" t="s">
        <v>348</v>
      </c>
      <c r="B889" s="87">
        <v>2</v>
      </c>
      <c r="C889" s="122">
        <v>0.004659475101379084</v>
      </c>
      <c r="D889" s="87" t="s">
        <v>2933</v>
      </c>
      <c r="E889" s="87" t="b">
        <v>0</v>
      </c>
      <c r="F889" s="87" t="b">
        <v>0</v>
      </c>
      <c r="G889" s="87" t="b">
        <v>0</v>
      </c>
    </row>
    <row r="890" spans="1:7" ht="15">
      <c r="A890" s="87" t="s">
        <v>3380</v>
      </c>
      <c r="B890" s="87">
        <v>2</v>
      </c>
      <c r="C890" s="122">
        <v>0.004659475101379084</v>
      </c>
      <c r="D890" s="87" t="s">
        <v>2933</v>
      </c>
      <c r="E890" s="87" t="b">
        <v>0</v>
      </c>
      <c r="F890" s="87" t="b">
        <v>1</v>
      </c>
      <c r="G890" s="87" t="b">
        <v>0</v>
      </c>
    </row>
    <row r="891" spans="1:7" ht="15">
      <c r="A891" s="87" t="s">
        <v>3148</v>
      </c>
      <c r="B891" s="87">
        <v>2</v>
      </c>
      <c r="C891" s="122">
        <v>0.0060063654622917505</v>
      </c>
      <c r="D891" s="87" t="s">
        <v>2933</v>
      </c>
      <c r="E891" s="87" t="b">
        <v>0</v>
      </c>
      <c r="F891" s="87" t="b">
        <v>0</v>
      </c>
      <c r="G891" s="87" t="b">
        <v>0</v>
      </c>
    </row>
    <row r="892" spans="1:7" ht="15">
      <c r="A892" s="87" t="s">
        <v>3149</v>
      </c>
      <c r="B892" s="87">
        <v>2</v>
      </c>
      <c r="C892" s="122">
        <v>0.0060063654622917505</v>
      </c>
      <c r="D892" s="87" t="s">
        <v>2933</v>
      </c>
      <c r="E892" s="87" t="b">
        <v>0</v>
      </c>
      <c r="F892" s="87" t="b">
        <v>0</v>
      </c>
      <c r="G892" s="87" t="b">
        <v>0</v>
      </c>
    </row>
    <row r="893" spans="1:7" ht="15">
      <c r="A893" s="87" t="s">
        <v>3375</v>
      </c>
      <c r="B893" s="87">
        <v>2</v>
      </c>
      <c r="C893" s="122">
        <v>0.004659475101379084</v>
      </c>
      <c r="D893" s="87" t="s">
        <v>2933</v>
      </c>
      <c r="E893" s="87" t="b">
        <v>0</v>
      </c>
      <c r="F893" s="87" t="b">
        <v>0</v>
      </c>
      <c r="G893" s="87" t="b">
        <v>0</v>
      </c>
    </row>
    <row r="894" spans="1:7" ht="15">
      <c r="A894" s="87" t="s">
        <v>3376</v>
      </c>
      <c r="B894" s="87">
        <v>2</v>
      </c>
      <c r="C894" s="122">
        <v>0.004659475101379084</v>
      </c>
      <c r="D894" s="87" t="s">
        <v>2933</v>
      </c>
      <c r="E894" s="87" t="b">
        <v>0</v>
      </c>
      <c r="F894" s="87" t="b">
        <v>0</v>
      </c>
      <c r="G894" s="87" t="b">
        <v>0</v>
      </c>
    </row>
    <row r="895" spans="1:7" ht="15">
      <c r="A895" s="87" t="s">
        <v>3377</v>
      </c>
      <c r="B895" s="87">
        <v>2</v>
      </c>
      <c r="C895" s="122">
        <v>0.004659475101379084</v>
      </c>
      <c r="D895" s="87" t="s">
        <v>2933</v>
      </c>
      <c r="E895" s="87" t="b">
        <v>0</v>
      </c>
      <c r="F895" s="87" t="b">
        <v>0</v>
      </c>
      <c r="G895" s="87" t="b">
        <v>0</v>
      </c>
    </row>
    <row r="896" spans="1:7" ht="15">
      <c r="A896" s="87" t="s">
        <v>3366</v>
      </c>
      <c r="B896" s="87">
        <v>2</v>
      </c>
      <c r="C896" s="122">
        <v>0.004659475101379084</v>
      </c>
      <c r="D896" s="87" t="s">
        <v>2933</v>
      </c>
      <c r="E896" s="87" t="b">
        <v>1</v>
      </c>
      <c r="F896" s="87" t="b">
        <v>0</v>
      </c>
      <c r="G896" s="87" t="b">
        <v>0</v>
      </c>
    </row>
    <row r="897" spans="1:7" ht="15">
      <c r="A897" s="87" t="s">
        <v>3367</v>
      </c>
      <c r="B897" s="87">
        <v>2</v>
      </c>
      <c r="C897" s="122">
        <v>0.004659475101379084</v>
      </c>
      <c r="D897" s="87" t="s">
        <v>2933</v>
      </c>
      <c r="E897" s="87" t="b">
        <v>1</v>
      </c>
      <c r="F897" s="87" t="b">
        <v>0</v>
      </c>
      <c r="G897" s="87" t="b">
        <v>0</v>
      </c>
    </row>
    <row r="898" spans="1:7" ht="15">
      <c r="A898" s="87" t="s">
        <v>3199</v>
      </c>
      <c r="B898" s="87">
        <v>2</v>
      </c>
      <c r="C898" s="122">
        <v>0.004659475101379084</v>
      </c>
      <c r="D898" s="87" t="s">
        <v>2933</v>
      </c>
      <c r="E898" s="87" t="b">
        <v>0</v>
      </c>
      <c r="F898" s="87" t="b">
        <v>0</v>
      </c>
      <c r="G898" s="87" t="b">
        <v>0</v>
      </c>
    </row>
    <row r="899" spans="1:7" ht="15">
      <c r="A899" s="87" t="s">
        <v>3330</v>
      </c>
      <c r="B899" s="87">
        <v>2</v>
      </c>
      <c r="C899" s="122">
        <v>0.004659475101379084</v>
      </c>
      <c r="D899" s="87" t="s">
        <v>2933</v>
      </c>
      <c r="E899" s="87" t="b">
        <v>0</v>
      </c>
      <c r="F899" s="87" t="b">
        <v>0</v>
      </c>
      <c r="G899" s="87" t="b">
        <v>0</v>
      </c>
    </row>
    <row r="900" spans="1:7" ht="15">
      <c r="A900" s="87" t="s">
        <v>3331</v>
      </c>
      <c r="B900" s="87">
        <v>2</v>
      </c>
      <c r="C900" s="122">
        <v>0.004659475101379084</v>
      </c>
      <c r="D900" s="87" t="s">
        <v>2933</v>
      </c>
      <c r="E900" s="87" t="b">
        <v>0</v>
      </c>
      <c r="F900" s="87" t="b">
        <v>0</v>
      </c>
      <c r="G900" s="87" t="b">
        <v>0</v>
      </c>
    </row>
    <row r="901" spans="1:7" ht="15">
      <c r="A901" s="87" t="s">
        <v>3332</v>
      </c>
      <c r="B901" s="87">
        <v>2</v>
      </c>
      <c r="C901" s="122">
        <v>0.004659475101379084</v>
      </c>
      <c r="D901" s="87" t="s">
        <v>2933</v>
      </c>
      <c r="E901" s="87" t="b">
        <v>0</v>
      </c>
      <c r="F901" s="87" t="b">
        <v>0</v>
      </c>
      <c r="G901" s="87" t="b">
        <v>0</v>
      </c>
    </row>
    <row r="902" spans="1:7" ht="15">
      <c r="A902" s="87" t="s">
        <v>3333</v>
      </c>
      <c r="B902" s="87">
        <v>2</v>
      </c>
      <c r="C902" s="122">
        <v>0.004659475101379084</v>
      </c>
      <c r="D902" s="87" t="s">
        <v>2933</v>
      </c>
      <c r="E902" s="87" t="b">
        <v>0</v>
      </c>
      <c r="F902" s="87" t="b">
        <v>0</v>
      </c>
      <c r="G902" s="87" t="b">
        <v>0</v>
      </c>
    </row>
    <row r="903" spans="1:7" ht="15">
      <c r="A903" s="87" t="s">
        <v>3145</v>
      </c>
      <c r="B903" s="87">
        <v>2</v>
      </c>
      <c r="C903" s="122">
        <v>0.004659475101379084</v>
      </c>
      <c r="D903" s="87" t="s">
        <v>2933</v>
      </c>
      <c r="E903" s="87" t="b">
        <v>0</v>
      </c>
      <c r="F903" s="87" t="b">
        <v>0</v>
      </c>
      <c r="G903" s="87" t="b">
        <v>0</v>
      </c>
    </row>
    <row r="904" spans="1:7" ht="15">
      <c r="A904" s="87" t="s">
        <v>3334</v>
      </c>
      <c r="B904" s="87">
        <v>2</v>
      </c>
      <c r="C904" s="122">
        <v>0.004659475101379084</v>
      </c>
      <c r="D904" s="87" t="s">
        <v>2933</v>
      </c>
      <c r="E904" s="87" t="b">
        <v>0</v>
      </c>
      <c r="F904" s="87" t="b">
        <v>0</v>
      </c>
      <c r="G904" s="87" t="b">
        <v>0</v>
      </c>
    </row>
    <row r="905" spans="1:7" ht="15">
      <c r="A905" s="87" t="s">
        <v>3335</v>
      </c>
      <c r="B905" s="87">
        <v>2</v>
      </c>
      <c r="C905" s="122">
        <v>0.004659475101379084</v>
      </c>
      <c r="D905" s="87" t="s">
        <v>2933</v>
      </c>
      <c r="E905" s="87" t="b">
        <v>0</v>
      </c>
      <c r="F905" s="87" t="b">
        <v>0</v>
      </c>
      <c r="G905" s="87" t="b">
        <v>0</v>
      </c>
    </row>
    <row r="906" spans="1:7" ht="15">
      <c r="A906" s="87" t="s">
        <v>3197</v>
      </c>
      <c r="B906" s="87">
        <v>2</v>
      </c>
      <c r="C906" s="122">
        <v>0.004659475101379084</v>
      </c>
      <c r="D906" s="87" t="s">
        <v>2933</v>
      </c>
      <c r="E906" s="87" t="b">
        <v>0</v>
      </c>
      <c r="F906" s="87" t="b">
        <v>0</v>
      </c>
      <c r="G906" s="87" t="b">
        <v>0</v>
      </c>
    </row>
    <row r="907" spans="1:7" ht="15">
      <c r="A907" s="87" t="s">
        <v>3336</v>
      </c>
      <c r="B907" s="87">
        <v>2</v>
      </c>
      <c r="C907" s="122">
        <v>0.004659475101379084</v>
      </c>
      <c r="D907" s="87" t="s">
        <v>2933</v>
      </c>
      <c r="E907" s="87" t="b">
        <v>0</v>
      </c>
      <c r="F907" s="87" t="b">
        <v>0</v>
      </c>
      <c r="G907" s="87" t="b">
        <v>0</v>
      </c>
    </row>
    <row r="908" spans="1:7" ht="15">
      <c r="A908" s="87" t="s">
        <v>3327</v>
      </c>
      <c r="B908" s="87">
        <v>2</v>
      </c>
      <c r="C908" s="122">
        <v>0.0060063654622917505</v>
      </c>
      <c r="D908" s="87" t="s">
        <v>2933</v>
      </c>
      <c r="E908" s="87" t="b">
        <v>0</v>
      </c>
      <c r="F908" s="87" t="b">
        <v>0</v>
      </c>
      <c r="G908" s="87" t="b">
        <v>0</v>
      </c>
    </row>
    <row r="909" spans="1:7" ht="15">
      <c r="A909" s="87" t="s">
        <v>3069</v>
      </c>
      <c r="B909" s="87">
        <v>7</v>
      </c>
      <c r="C909" s="122">
        <v>0</v>
      </c>
      <c r="D909" s="87" t="s">
        <v>2935</v>
      </c>
      <c r="E909" s="87" t="b">
        <v>0</v>
      </c>
      <c r="F909" s="87" t="b">
        <v>0</v>
      </c>
      <c r="G909" s="87" t="b">
        <v>0</v>
      </c>
    </row>
    <row r="910" spans="1:7" ht="15">
      <c r="A910" s="87" t="s">
        <v>3131</v>
      </c>
      <c r="B910" s="87">
        <v>5</v>
      </c>
      <c r="C910" s="122">
        <v>0</v>
      </c>
      <c r="D910" s="87" t="s">
        <v>2935</v>
      </c>
      <c r="E910" s="87" t="b">
        <v>0</v>
      </c>
      <c r="F910" s="87" t="b">
        <v>0</v>
      </c>
      <c r="G910" s="87" t="b">
        <v>0</v>
      </c>
    </row>
    <row r="911" spans="1:7" ht="15">
      <c r="A911" s="87" t="s">
        <v>3132</v>
      </c>
      <c r="B911" s="87">
        <v>5</v>
      </c>
      <c r="C911" s="122">
        <v>0</v>
      </c>
      <c r="D911" s="87" t="s">
        <v>2935</v>
      </c>
      <c r="E911" s="87" t="b">
        <v>0</v>
      </c>
      <c r="F911" s="87" t="b">
        <v>0</v>
      </c>
      <c r="G911" s="87" t="b">
        <v>0</v>
      </c>
    </row>
    <row r="912" spans="1:7" ht="15">
      <c r="A912" s="87" t="s">
        <v>3133</v>
      </c>
      <c r="B912" s="87">
        <v>5</v>
      </c>
      <c r="C912" s="122">
        <v>0</v>
      </c>
      <c r="D912" s="87" t="s">
        <v>2935</v>
      </c>
      <c r="E912" s="87" t="b">
        <v>0</v>
      </c>
      <c r="F912" s="87" t="b">
        <v>0</v>
      </c>
      <c r="G912" s="87" t="b">
        <v>0</v>
      </c>
    </row>
    <row r="913" spans="1:7" ht="15">
      <c r="A913" s="87" t="s">
        <v>3134</v>
      </c>
      <c r="B913" s="87">
        <v>5</v>
      </c>
      <c r="C913" s="122">
        <v>0</v>
      </c>
      <c r="D913" s="87" t="s">
        <v>2935</v>
      </c>
      <c r="E913" s="87" t="b">
        <v>0</v>
      </c>
      <c r="F913" s="87" t="b">
        <v>0</v>
      </c>
      <c r="G913" s="87" t="b">
        <v>0</v>
      </c>
    </row>
    <row r="914" spans="1:7" ht="15">
      <c r="A914" s="87" t="s">
        <v>2986</v>
      </c>
      <c r="B914" s="87">
        <v>5</v>
      </c>
      <c r="C914" s="122">
        <v>0</v>
      </c>
      <c r="D914" s="87" t="s">
        <v>2935</v>
      </c>
      <c r="E914" s="87" t="b">
        <v>0</v>
      </c>
      <c r="F914" s="87" t="b">
        <v>0</v>
      </c>
      <c r="G914" s="87" t="b">
        <v>0</v>
      </c>
    </row>
    <row r="915" spans="1:7" ht="15">
      <c r="A915" s="87" t="s">
        <v>3135</v>
      </c>
      <c r="B915" s="87">
        <v>5</v>
      </c>
      <c r="C915" s="122">
        <v>0</v>
      </c>
      <c r="D915" s="87" t="s">
        <v>2935</v>
      </c>
      <c r="E915" s="87" t="b">
        <v>0</v>
      </c>
      <c r="F915" s="87" t="b">
        <v>0</v>
      </c>
      <c r="G915" s="87" t="b">
        <v>0</v>
      </c>
    </row>
    <row r="916" spans="1:7" ht="15">
      <c r="A916" s="87" t="s">
        <v>3251</v>
      </c>
      <c r="B916" s="87">
        <v>3</v>
      </c>
      <c r="C916" s="122">
        <v>0.005367308458460235</v>
      </c>
      <c r="D916" s="87" t="s">
        <v>2935</v>
      </c>
      <c r="E916" s="87" t="b">
        <v>0</v>
      </c>
      <c r="F916" s="87" t="b">
        <v>0</v>
      </c>
      <c r="G916" s="87" t="b">
        <v>0</v>
      </c>
    </row>
    <row r="917" spans="1:7" ht="15">
      <c r="A917" s="87" t="s">
        <v>3252</v>
      </c>
      <c r="B917" s="87">
        <v>3</v>
      </c>
      <c r="C917" s="122">
        <v>0.005367308458460235</v>
      </c>
      <c r="D917" s="87" t="s">
        <v>2935</v>
      </c>
      <c r="E917" s="87" t="b">
        <v>0</v>
      </c>
      <c r="F917" s="87" t="b">
        <v>0</v>
      </c>
      <c r="G917" s="87" t="b">
        <v>0</v>
      </c>
    </row>
    <row r="918" spans="1:7" ht="15">
      <c r="A918" s="87" t="s">
        <v>1574</v>
      </c>
      <c r="B918" s="87">
        <v>3</v>
      </c>
      <c r="C918" s="122">
        <v>0.005367308458460235</v>
      </c>
      <c r="D918" s="87" t="s">
        <v>2935</v>
      </c>
      <c r="E918" s="87" t="b">
        <v>0</v>
      </c>
      <c r="F918" s="87" t="b">
        <v>0</v>
      </c>
      <c r="G918" s="87" t="b">
        <v>0</v>
      </c>
    </row>
    <row r="919" spans="1:7" ht="15">
      <c r="A919" s="87" t="s">
        <v>3253</v>
      </c>
      <c r="B919" s="87">
        <v>3</v>
      </c>
      <c r="C919" s="122">
        <v>0.005367308458460235</v>
      </c>
      <c r="D919" s="87" t="s">
        <v>2935</v>
      </c>
      <c r="E919" s="87" t="b">
        <v>0</v>
      </c>
      <c r="F919" s="87" t="b">
        <v>0</v>
      </c>
      <c r="G919" s="87" t="b">
        <v>0</v>
      </c>
    </row>
    <row r="920" spans="1:7" ht="15">
      <c r="A920" s="87" t="s">
        <v>3254</v>
      </c>
      <c r="B920" s="87">
        <v>3</v>
      </c>
      <c r="C920" s="122">
        <v>0.005367308458460235</v>
      </c>
      <c r="D920" s="87" t="s">
        <v>2935</v>
      </c>
      <c r="E920" s="87" t="b">
        <v>0</v>
      </c>
      <c r="F920" s="87" t="b">
        <v>0</v>
      </c>
      <c r="G920" s="87" t="b">
        <v>0</v>
      </c>
    </row>
    <row r="921" spans="1:7" ht="15">
      <c r="A921" s="87" t="s">
        <v>3255</v>
      </c>
      <c r="B921" s="87">
        <v>3</v>
      </c>
      <c r="C921" s="122">
        <v>0.005367308458460235</v>
      </c>
      <c r="D921" s="87" t="s">
        <v>2935</v>
      </c>
      <c r="E921" s="87" t="b">
        <v>0</v>
      </c>
      <c r="F921" s="87" t="b">
        <v>0</v>
      </c>
      <c r="G921" s="87" t="b">
        <v>0</v>
      </c>
    </row>
    <row r="922" spans="1:7" ht="15">
      <c r="A922" s="87" t="s">
        <v>3256</v>
      </c>
      <c r="B922" s="87">
        <v>3</v>
      </c>
      <c r="C922" s="122">
        <v>0.005367308458460235</v>
      </c>
      <c r="D922" s="87" t="s">
        <v>2935</v>
      </c>
      <c r="E922" s="87" t="b">
        <v>0</v>
      </c>
      <c r="F922" s="87" t="b">
        <v>0</v>
      </c>
      <c r="G922" s="87" t="b">
        <v>0</v>
      </c>
    </row>
    <row r="923" spans="1:7" ht="15">
      <c r="A923" s="87" t="s">
        <v>3257</v>
      </c>
      <c r="B923" s="87">
        <v>3</v>
      </c>
      <c r="C923" s="122">
        <v>0.005367308458460235</v>
      </c>
      <c r="D923" s="87" t="s">
        <v>2935</v>
      </c>
      <c r="E923" s="87" t="b">
        <v>0</v>
      </c>
      <c r="F923" s="87" t="b">
        <v>0</v>
      </c>
      <c r="G923" s="87" t="b">
        <v>0</v>
      </c>
    </row>
    <row r="924" spans="1:7" ht="15">
      <c r="A924" s="87" t="s">
        <v>3258</v>
      </c>
      <c r="B924" s="87">
        <v>3</v>
      </c>
      <c r="C924" s="122">
        <v>0.005367308458460235</v>
      </c>
      <c r="D924" s="87" t="s">
        <v>2935</v>
      </c>
      <c r="E924" s="87" t="b">
        <v>0</v>
      </c>
      <c r="F924" s="87" t="b">
        <v>0</v>
      </c>
      <c r="G924" s="87" t="b">
        <v>0</v>
      </c>
    </row>
    <row r="925" spans="1:7" ht="15">
      <c r="A925" s="87" t="s">
        <v>3259</v>
      </c>
      <c r="B925" s="87">
        <v>3</v>
      </c>
      <c r="C925" s="122">
        <v>0.005367308458460235</v>
      </c>
      <c r="D925" s="87" t="s">
        <v>2935</v>
      </c>
      <c r="E925" s="87" t="b">
        <v>0</v>
      </c>
      <c r="F925" s="87" t="b">
        <v>0</v>
      </c>
      <c r="G925" s="87" t="b">
        <v>0</v>
      </c>
    </row>
    <row r="926" spans="1:7" ht="15">
      <c r="A926" s="87" t="s">
        <v>3260</v>
      </c>
      <c r="B926" s="87">
        <v>3</v>
      </c>
      <c r="C926" s="122">
        <v>0.005367308458460235</v>
      </c>
      <c r="D926" s="87" t="s">
        <v>2935</v>
      </c>
      <c r="E926" s="87" t="b">
        <v>0</v>
      </c>
      <c r="F926" s="87" t="b">
        <v>0</v>
      </c>
      <c r="G926" s="87" t="b">
        <v>0</v>
      </c>
    </row>
    <row r="927" spans="1:7" ht="15">
      <c r="A927" s="87" t="s">
        <v>3261</v>
      </c>
      <c r="B927" s="87">
        <v>3</v>
      </c>
      <c r="C927" s="122">
        <v>0.005367308458460235</v>
      </c>
      <c r="D927" s="87" t="s">
        <v>2935</v>
      </c>
      <c r="E927" s="87" t="b">
        <v>0</v>
      </c>
      <c r="F927" s="87" t="b">
        <v>0</v>
      </c>
      <c r="G927" s="87" t="b">
        <v>0</v>
      </c>
    </row>
    <row r="928" spans="1:7" ht="15">
      <c r="A928" s="87" t="s">
        <v>2987</v>
      </c>
      <c r="B928" s="87">
        <v>3</v>
      </c>
      <c r="C928" s="122">
        <v>0.005367308458460235</v>
      </c>
      <c r="D928" s="87" t="s">
        <v>2935</v>
      </c>
      <c r="E928" s="87" t="b">
        <v>0</v>
      </c>
      <c r="F928" s="87" t="b">
        <v>0</v>
      </c>
      <c r="G928" s="87" t="b">
        <v>0</v>
      </c>
    </row>
    <row r="929" spans="1:7" ht="15">
      <c r="A929" s="87" t="s">
        <v>3262</v>
      </c>
      <c r="B929" s="87">
        <v>3</v>
      </c>
      <c r="C929" s="122">
        <v>0.005367308458460235</v>
      </c>
      <c r="D929" s="87" t="s">
        <v>2935</v>
      </c>
      <c r="E929" s="87" t="b">
        <v>0</v>
      </c>
      <c r="F929" s="87" t="b">
        <v>0</v>
      </c>
      <c r="G929" s="87" t="b">
        <v>0</v>
      </c>
    </row>
    <row r="930" spans="1:7" ht="15">
      <c r="A930" s="87" t="s">
        <v>2991</v>
      </c>
      <c r="B930" s="87">
        <v>3</v>
      </c>
      <c r="C930" s="122">
        <v>0.005367308458460235</v>
      </c>
      <c r="D930" s="87" t="s">
        <v>2935</v>
      </c>
      <c r="E930" s="87" t="b">
        <v>0</v>
      </c>
      <c r="F930" s="87" t="b">
        <v>0</v>
      </c>
      <c r="G930" s="87" t="b">
        <v>0</v>
      </c>
    </row>
    <row r="931" spans="1:7" ht="15">
      <c r="A931" s="87" t="s">
        <v>3263</v>
      </c>
      <c r="B931" s="87">
        <v>3</v>
      </c>
      <c r="C931" s="122">
        <v>0.005367308458460235</v>
      </c>
      <c r="D931" s="87" t="s">
        <v>2935</v>
      </c>
      <c r="E931" s="87" t="b">
        <v>0</v>
      </c>
      <c r="F931" s="87" t="b">
        <v>0</v>
      </c>
      <c r="G931" s="87" t="b">
        <v>0</v>
      </c>
    </row>
    <row r="932" spans="1:7" ht="15">
      <c r="A932" s="87" t="s">
        <v>3264</v>
      </c>
      <c r="B932" s="87">
        <v>3</v>
      </c>
      <c r="C932" s="122">
        <v>0.005367308458460235</v>
      </c>
      <c r="D932" s="87" t="s">
        <v>2935</v>
      </c>
      <c r="E932" s="87" t="b">
        <v>0</v>
      </c>
      <c r="F932" s="87" t="b">
        <v>0</v>
      </c>
      <c r="G932" s="87" t="b">
        <v>0</v>
      </c>
    </row>
    <row r="933" spans="1:7" ht="15">
      <c r="A933" s="87" t="s">
        <v>3442</v>
      </c>
      <c r="B933" s="87">
        <v>2</v>
      </c>
      <c r="C933" s="122">
        <v>0.0064183872366457674</v>
      </c>
      <c r="D933" s="87" t="s">
        <v>2935</v>
      </c>
      <c r="E933" s="87" t="b">
        <v>0</v>
      </c>
      <c r="F933" s="87" t="b">
        <v>0</v>
      </c>
      <c r="G933" s="87" t="b">
        <v>0</v>
      </c>
    </row>
    <row r="934" spans="1:7" ht="15">
      <c r="A934" s="87" t="s">
        <v>3443</v>
      </c>
      <c r="B934" s="87">
        <v>2</v>
      </c>
      <c r="C934" s="122">
        <v>0.0064183872366457674</v>
      </c>
      <c r="D934" s="87" t="s">
        <v>2935</v>
      </c>
      <c r="E934" s="87" t="b">
        <v>0</v>
      </c>
      <c r="F934" s="87" t="b">
        <v>0</v>
      </c>
      <c r="G934" s="87" t="b">
        <v>0</v>
      </c>
    </row>
    <row r="935" spans="1:7" ht="15">
      <c r="A935" s="87" t="s">
        <v>3444</v>
      </c>
      <c r="B935" s="87">
        <v>2</v>
      </c>
      <c r="C935" s="122">
        <v>0.0064183872366457674</v>
      </c>
      <c r="D935" s="87" t="s">
        <v>2935</v>
      </c>
      <c r="E935" s="87" t="b">
        <v>0</v>
      </c>
      <c r="F935" s="87" t="b">
        <v>0</v>
      </c>
      <c r="G935" s="87" t="b">
        <v>0</v>
      </c>
    </row>
    <row r="936" spans="1:7" ht="15">
      <c r="A936" s="87" t="s">
        <v>3445</v>
      </c>
      <c r="B936" s="87">
        <v>2</v>
      </c>
      <c r="C936" s="122">
        <v>0.0064183872366457674</v>
      </c>
      <c r="D936" s="87" t="s">
        <v>2935</v>
      </c>
      <c r="E936" s="87" t="b">
        <v>0</v>
      </c>
      <c r="F936" s="87" t="b">
        <v>0</v>
      </c>
      <c r="G936" s="87" t="b">
        <v>0</v>
      </c>
    </row>
    <row r="937" spans="1:7" ht="15">
      <c r="A937" s="87" t="s">
        <v>3446</v>
      </c>
      <c r="B937" s="87">
        <v>2</v>
      </c>
      <c r="C937" s="122">
        <v>0.0064183872366457674</v>
      </c>
      <c r="D937" s="87" t="s">
        <v>2935</v>
      </c>
      <c r="E937" s="87" t="b">
        <v>0</v>
      </c>
      <c r="F937" s="87" t="b">
        <v>0</v>
      </c>
      <c r="G937" s="87" t="b">
        <v>0</v>
      </c>
    </row>
    <row r="938" spans="1:7" ht="15">
      <c r="A938" s="87" t="s">
        <v>3447</v>
      </c>
      <c r="B938" s="87">
        <v>2</v>
      </c>
      <c r="C938" s="122">
        <v>0.0064183872366457674</v>
      </c>
      <c r="D938" s="87" t="s">
        <v>2935</v>
      </c>
      <c r="E938" s="87" t="b">
        <v>0</v>
      </c>
      <c r="F938" s="87" t="b">
        <v>0</v>
      </c>
      <c r="G938" s="87" t="b">
        <v>0</v>
      </c>
    </row>
    <row r="939" spans="1:7" ht="15">
      <c r="A939" s="87" t="s">
        <v>404</v>
      </c>
      <c r="B939" s="87">
        <v>2</v>
      </c>
      <c r="C939" s="122">
        <v>0.0064183872366457674</v>
      </c>
      <c r="D939" s="87" t="s">
        <v>2935</v>
      </c>
      <c r="E939" s="87" t="b">
        <v>0</v>
      </c>
      <c r="F939" s="87" t="b">
        <v>0</v>
      </c>
      <c r="G939" s="87" t="b">
        <v>0</v>
      </c>
    </row>
    <row r="940" spans="1:7" ht="15">
      <c r="A940" s="87" t="s">
        <v>3448</v>
      </c>
      <c r="B940" s="87">
        <v>2</v>
      </c>
      <c r="C940" s="122">
        <v>0.0064183872366457674</v>
      </c>
      <c r="D940" s="87" t="s">
        <v>2935</v>
      </c>
      <c r="E940" s="87" t="b">
        <v>0</v>
      </c>
      <c r="F940" s="87" t="b">
        <v>0</v>
      </c>
      <c r="G940" s="87" t="b">
        <v>0</v>
      </c>
    </row>
    <row r="941" spans="1:7" ht="15">
      <c r="A941" s="87" t="s">
        <v>3449</v>
      </c>
      <c r="B941" s="87">
        <v>2</v>
      </c>
      <c r="C941" s="122">
        <v>0.0064183872366457674</v>
      </c>
      <c r="D941" s="87" t="s">
        <v>2935</v>
      </c>
      <c r="E941" s="87" t="b">
        <v>0</v>
      </c>
      <c r="F941" s="87" t="b">
        <v>0</v>
      </c>
      <c r="G941" s="87" t="b">
        <v>0</v>
      </c>
    </row>
    <row r="942" spans="1:7" ht="15">
      <c r="A942" s="87" t="s">
        <v>3450</v>
      </c>
      <c r="B942" s="87">
        <v>2</v>
      </c>
      <c r="C942" s="122">
        <v>0.0064183872366457674</v>
      </c>
      <c r="D942" s="87" t="s">
        <v>2935</v>
      </c>
      <c r="E942" s="87" t="b">
        <v>0</v>
      </c>
      <c r="F942" s="87" t="b">
        <v>0</v>
      </c>
      <c r="G942" s="87" t="b">
        <v>0</v>
      </c>
    </row>
    <row r="943" spans="1:7" ht="15">
      <c r="A943" s="87" t="s">
        <v>307</v>
      </c>
      <c r="B943" s="87">
        <v>2</v>
      </c>
      <c r="C943" s="122">
        <v>0.0064183872366457674</v>
      </c>
      <c r="D943" s="87" t="s">
        <v>2935</v>
      </c>
      <c r="E943" s="87" t="b">
        <v>0</v>
      </c>
      <c r="F943" s="87" t="b">
        <v>0</v>
      </c>
      <c r="G943" s="87" t="b">
        <v>0</v>
      </c>
    </row>
    <row r="944" spans="1:7" ht="15">
      <c r="A944" s="87" t="s">
        <v>3451</v>
      </c>
      <c r="B944" s="87">
        <v>2</v>
      </c>
      <c r="C944" s="122">
        <v>0.0064183872366457674</v>
      </c>
      <c r="D944" s="87" t="s">
        <v>2935</v>
      </c>
      <c r="E944" s="87" t="b">
        <v>0</v>
      </c>
      <c r="F944" s="87" t="b">
        <v>0</v>
      </c>
      <c r="G944" s="87" t="b">
        <v>0</v>
      </c>
    </row>
    <row r="945" spans="1:7" ht="15">
      <c r="A945" s="87" t="s">
        <v>3452</v>
      </c>
      <c r="B945" s="87">
        <v>2</v>
      </c>
      <c r="C945" s="122">
        <v>0.0064183872366457674</v>
      </c>
      <c r="D945" s="87" t="s">
        <v>2935</v>
      </c>
      <c r="E945" s="87" t="b">
        <v>0</v>
      </c>
      <c r="F945" s="87" t="b">
        <v>0</v>
      </c>
      <c r="G945" s="87" t="b">
        <v>0</v>
      </c>
    </row>
    <row r="946" spans="1:7" ht="15">
      <c r="A946" s="87" t="s">
        <v>3453</v>
      </c>
      <c r="B946" s="87">
        <v>2</v>
      </c>
      <c r="C946" s="122">
        <v>0.0064183872366457674</v>
      </c>
      <c r="D946" s="87" t="s">
        <v>2935</v>
      </c>
      <c r="E946" s="87" t="b">
        <v>0</v>
      </c>
      <c r="F946" s="87" t="b">
        <v>0</v>
      </c>
      <c r="G946" s="87" t="b">
        <v>0</v>
      </c>
    </row>
    <row r="947" spans="1:7" ht="15">
      <c r="A947" s="87" t="s">
        <v>3454</v>
      </c>
      <c r="B947" s="87">
        <v>2</v>
      </c>
      <c r="C947" s="122">
        <v>0.0064183872366457674</v>
      </c>
      <c r="D947" s="87" t="s">
        <v>2935</v>
      </c>
      <c r="E947" s="87" t="b">
        <v>0</v>
      </c>
      <c r="F947" s="87" t="b">
        <v>0</v>
      </c>
      <c r="G947" s="87" t="b">
        <v>0</v>
      </c>
    </row>
    <row r="948" spans="1:7" ht="15">
      <c r="A948" s="87" t="s">
        <v>3455</v>
      </c>
      <c r="B948" s="87">
        <v>2</v>
      </c>
      <c r="C948" s="122">
        <v>0.0064183872366457674</v>
      </c>
      <c r="D948" s="87" t="s">
        <v>2935</v>
      </c>
      <c r="E948" s="87" t="b">
        <v>0</v>
      </c>
      <c r="F948" s="87" t="b">
        <v>0</v>
      </c>
      <c r="G948" s="87" t="b">
        <v>0</v>
      </c>
    </row>
    <row r="949" spans="1:7" ht="15">
      <c r="A949" s="87" t="s">
        <v>3456</v>
      </c>
      <c r="B949" s="87">
        <v>2</v>
      </c>
      <c r="C949" s="122">
        <v>0.0064183872366457674</v>
      </c>
      <c r="D949" s="87" t="s">
        <v>2935</v>
      </c>
      <c r="E949" s="87" t="b">
        <v>0</v>
      </c>
      <c r="F949" s="87" t="b">
        <v>0</v>
      </c>
      <c r="G949" s="87" t="b">
        <v>0</v>
      </c>
    </row>
    <row r="950" spans="1:7" ht="15">
      <c r="A950" s="87" t="s">
        <v>3457</v>
      </c>
      <c r="B950" s="87">
        <v>2</v>
      </c>
      <c r="C950" s="122">
        <v>0.0064183872366457674</v>
      </c>
      <c r="D950" s="87" t="s">
        <v>2935</v>
      </c>
      <c r="E950" s="87" t="b">
        <v>0</v>
      </c>
      <c r="F950" s="87" t="b">
        <v>0</v>
      </c>
      <c r="G950" s="87" t="b">
        <v>0</v>
      </c>
    </row>
    <row r="951" spans="1:7" ht="15">
      <c r="A951" s="87" t="s">
        <v>3070</v>
      </c>
      <c r="B951" s="87">
        <v>5</v>
      </c>
      <c r="C951" s="122">
        <v>0</v>
      </c>
      <c r="D951" s="87" t="s">
        <v>2936</v>
      </c>
      <c r="E951" s="87" t="b">
        <v>1</v>
      </c>
      <c r="F951" s="87" t="b">
        <v>0</v>
      </c>
      <c r="G951" s="87" t="b">
        <v>0</v>
      </c>
    </row>
    <row r="952" spans="1:7" ht="15">
      <c r="A952" s="87" t="s">
        <v>3137</v>
      </c>
      <c r="B952" s="87">
        <v>5</v>
      </c>
      <c r="C952" s="122">
        <v>0</v>
      </c>
      <c r="D952" s="87" t="s">
        <v>2936</v>
      </c>
      <c r="E952" s="87" t="b">
        <v>0</v>
      </c>
      <c r="F952" s="87" t="b">
        <v>0</v>
      </c>
      <c r="G952" s="87" t="b">
        <v>0</v>
      </c>
    </row>
    <row r="953" spans="1:7" ht="15">
      <c r="A953" s="87" t="s">
        <v>3071</v>
      </c>
      <c r="B953" s="87">
        <v>5</v>
      </c>
      <c r="C953" s="122">
        <v>0</v>
      </c>
      <c r="D953" s="87" t="s">
        <v>2936</v>
      </c>
      <c r="E953" s="87" t="b">
        <v>0</v>
      </c>
      <c r="F953" s="87" t="b">
        <v>0</v>
      </c>
      <c r="G953" s="87" t="b">
        <v>0</v>
      </c>
    </row>
    <row r="954" spans="1:7" ht="15">
      <c r="A954" s="87" t="s">
        <v>3138</v>
      </c>
      <c r="B954" s="87">
        <v>5</v>
      </c>
      <c r="C954" s="122">
        <v>0</v>
      </c>
      <c r="D954" s="87" t="s">
        <v>2936</v>
      </c>
      <c r="E954" s="87" t="b">
        <v>0</v>
      </c>
      <c r="F954" s="87" t="b">
        <v>0</v>
      </c>
      <c r="G954" s="87" t="b">
        <v>0</v>
      </c>
    </row>
    <row r="955" spans="1:7" ht="15">
      <c r="A955" s="87" t="s">
        <v>2986</v>
      </c>
      <c r="B955" s="87">
        <v>5</v>
      </c>
      <c r="C955" s="122">
        <v>0</v>
      </c>
      <c r="D955" s="87" t="s">
        <v>2936</v>
      </c>
      <c r="E955" s="87" t="b">
        <v>0</v>
      </c>
      <c r="F955" s="87" t="b">
        <v>0</v>
      </c>
      <c r="G955" s="87" t="b">
        <v>0</v>
      </c>
    </row>
    <row r="956" spans="1:7" ht="15">
      <c r="A956" s="87" t="s">
        <v>3074</v>
      </c>
      <c r="B956" s="87">
        <v>4</v>
      </c>
      <c r="C956" s="122">
        <v>0</v>
      </c>
      <c r="D956" s="87" t="s">
        <v>2937</v>
      </c>
      <c r="E956" s="87" t="b">
        <v>0</v>
      </c>
      <c r="F956" s="87" t="b">
        <v>0</v>
      </c>
      <c r="G956" s="87" t="b">
        <v>0</v>
      </c>
    </row>
    <row r="957" spans="1:7" ht="15">
      <c r="A957" s="87" t="s">
        <v>3068</v>
      </c>
      <c r="B957" s="87">
        <v>4</v>
      </c>
      <c r="C957" s="122">
        <v>0</v>
      </c>
      <c r="D957" s="87" t="s">
        <v>2937</v>
      </c>
      <c r="E957" s="87" t="b">
        <v>0</v>
      </c>
      <c r="F957" s="87" t="b">
        <v>1</v>
      </c>
      <c r="G957" s="87" t="b">
        <v>0</v>
      </c>
    </row>
    <row r="958" spans="1:7" ht="15">
      <c r="A958" s="87" t="s">
        <v>2986</v>
      </c>
      <c r="B958" s="87">
        <v>4</v>
      </c>
      <c r="C958" s="122">
        <v>0</v>
      </c>
      <c r="D958" s="87" t="s">
        <v>2937</v>
      </c>
      <c r="E958" s="87" t="b">
        <v>0</v>
      </c>
      <c r="F958" s="87" t="b">
        <v>0</v>
      </c>
      <c r="G958" s="87" t="b">
        <v>0</v>
      </c>
    </row>
    <row r="959" spans="1:7" ht="15">
      <c r="A959" s="87" t="s">
        <v>3028</v>
      </c>
      <c r="B959" s="87">
        <v>4</v>
      </c>
      <c r="C959" s="122">
        <v>0</v>
      </c>
      <c r="D959" s="87" t="s">
        <v>2937</v>
      </c>
      <c r="E959" s="87" t="b">
        <v>0</v>
      </c>
      <c r="F959" s="87" t="b">
        <v>0</v>
      </c>
      <c r="G959" s="87" t="b">
        <v>0</v>
      </c>
    </row>
    <row r="960" spans="1:7" ht="15">
      <c r="A960" s="87" t="s">
        <v>3006</v>
      </c>
      <c r="B960" s="87">
        <v>4</v>
      </c>
      <c r="C960" s="122">
        <v>0</v>
      </c>
      <c r="D960" s="87" t="s">
        <v>2937</v>
      </c>
      <c r="E960" s="87" t="b">
        <v>0</v>
      </c>
      <c r="F960" s="87" t="b">
        <v>0</v>
      </c>
      <c r="G960" s="87" t="b">
        <v>0</v>
      </c>
    </row>
    <row r="961" spans="1:7" ht="15">
      <c r="A961" s="87" t="s">
        <v>3192</v>
      </c>
      <c r="B961" s="87">
        <v>4</v>
      </c>
      <c r="C961" s="122">
        <v>0</v>
      </c>
      <c r="D961" s="87" t="s">
        <v>2937</v>
      </c>
      <c r="E961" s="87" t="b">
        <v>0</v>
      </c>
      <c r="F961" s="87" t="b">
        <v>0</v>
      </c>
      <c r="G961" s="87" t="b">
        <v>0</v>
      </c>
    </row>
    <row r="962" spans="1:7" ht="15">
      <c r="A962" s="87" t="s">
        <v>3193</v>
      </c>
      <c r="B962" s="87">
        <v>4</v>
      </c>
      <c r="C962" s="122">
        <v>0</v>
      </c>
      <c r="D962" s="87" t="s">
        <v>2937</v>
      </c>
      <c r="E962" s="87" t="b">
        <v>0</v>
      </c>
      <c r="F962" s="87" t="b">
        <v>1</v>
      </c>
      <c r="G962" s="87" t="b">
        <v>0</v>
      </c>
    </row>
    <row r="963" spans="1:7" ht="15">
      <c r="A963" s="87" t="s">
        <v>3129</v>
      </c>
      <c r="B963" s="87">
        <v>4</v>
      </c>
      <c r="C963" s="122">
        <v>0</v>
      </c>
      <c r="D963" s="87" t="s">
        <v>2937</v>
      </c>
      <c r="E963" s="87" t="b">
        <v>0</v>
      </c>
      <c r="F963" s="87" t="b">
        <v>0</v>
      </c>
      <c r="G963" s="87" t="b">
        <v>0</v>
      </c>
    </row>
    <row r="964" spans="1:7" ht="15">
      <c r="A964" s="87" t="s">
        <v>3194</v>
      </c>
      <c r="B964" s="87">
        <v>4</v>
      </c>
      <c r="C964" s="122">
        <v>0</v>
      </c>
      <c r="D964" s="87" t="s">
        <v>2937</v>
      </c>
      <c r="E964" s="87" t="b">
        <v>0</v>
      </c>
      <c r="F964" s="87" t="b">
        <v>0</v>
      </c>
      <c r="G964" s="87" t="b">
        <v>0</v>
      </c>
    </row>
    <row r="965" spans="1:7" ht="15">
      <c r="A965" s="87" t="s">
        <v>3128</v>
      </c>
      <c r="B965" s="87">
        <v>4</v>
      </c>
      <c r="C965" s="122">
        <v>0</v>
      </c>
      <c r="D965" s="87" t="s">
        <v>2937</v>
      </c>
      <c r="E965" s="87" t="b">
        <v>0</v>
      </c>
      <c r="F965" s="87" t="b">
        <v>0</v>
      </c>
      <c r="G965" s="87" t="b">
        <v>0</v>
      </c>
    </row>
    <row r="966" spans="1:7" ht="15">
      <c r="A966" s="87" t="s">
        <v>3139</v>
      </c>
      <c r="B966" s="87">
        <v>4</v>
      </c>
      <c r="C966" s="122">
        <v>0</v>
      </c>
      <c r="D966" s="87" t="s">
        <v>2937</v>
      </c>
      <c r="E966" s="87" t="b">
        <v>0</v>
      </c>
      <c r="F966" s="87" t="b">
        <v>0</v>
      </c>
      <c r="G966" s="87" t="b">
        <v>0</v>
      </c>
    </row>
    <row r="967" spans="1:7" ht="15">
      <c r="A967" s="87" t="s">
        <v>3195</v>
      </c>
      <c r="B967" s="87">
        <v>4</v>
      </c>
      <c r="C967" s="122">
        <v>0</v>
      </c>
      <c r="D967" s="87" t="s">
        <v>2937</v>
      </c>
      <c r="E967" s="87" t="b">
        <v>0</v>
      </c>
      <c r="F967" s="87" t="b">
        <v>0</v>
      </c>
      <c r="G967" s="87" t="b">
        <v>0</v>
      </c>
    </row>
    <row r="968" spans="1:7" ht="15">
      <c r="A968" s="87" t="s">
        <v>3141</v>
      </c>
      <c r="B968" s="87">
        <v>4</v>
      </c>
      <c r="C968" s="122">
        <v>0</v>
      </c>
      <c r="D968" s="87" t="s">
        <v>2937</v>
      </c>
      <c r="E968" s="87" t="b">
        <v>0</v>
      </c>
      <c r="F968" s="87" t="b">
        <v>0</v>
      </c>
      <c r="G968" s="87" t="b">
        <v>0</v>
      </c>
    </row>
    <row r="969" spans="1:7" ht="15">
      <c r="A969" s="87" t="s">
        <v>3017</v>
      </c>
      <c r="B969" s="87">
        <v>4</v>
      </c>
      <c r="C969" s="122">
        <v>0</v>
      </c>
      <c r="D969" s="87" t="s">
        <v>2937</v>
      </c>
      <c r="E969" s="87" t="b">
        <v>0</v>
      </c>
      <c r="F969" s="87" t="b">
        <v>0</v>
      </c>
      <c r="G969" s="87" t="b">
        <v>0</v>
      </c>
    </row>
    <row r="970" spans="1:7" ht="15">
      <c r="A970" s="87" t="s">
        <v>352</v>
      </c>
      <c r="B970" s="87">
        <v>4</v>
      </c>
      <c r="C970" s="122">
        <v>0</v>
      </c>
      <c r="D970" s="87" t="s">
        <v>2937</v>
      </c>
      <c r="E970" s="87" t="b">
        <v>0</v>
      </c>
      <c r="F970" s="87" t="b">
        <v>0</v>
      </c>
      <c r="G970" s="87" t="b">
        <v>0</v>
      </c>
    </row>
    <row r="971" spans="1:7" ht="15">
      <c r="A971" s="87" t="s">
        <v>3196</v>
      </c>
      <c r="B971" s="87">
        <v>4</v>
      </c>
      <c r="C971" s="122">
        <v>0</v>
      </c>
      <c r="D971" s="87" t="s">
        <v>2937</v>
      </c>
      <c r="E971" s="87" t="b">
        <v>0</v>
      </c>
      <c r="F971" s="87" t="b">
        <v>0</v>
      </c>
      <c r="G971" s="87" t="b">
        <v>0</v>
      </c>
    </row>
    <row r="972" spans="1:7" ht="15">
      <c r="A972" s="87" t="s">
        <v>3073</v>
      </c>
      <c r="B972" s="87">
        <v>4</v>
      </c>
      <c r="C972" s="122">
        <v>0</v>
      </c>
      <c r="D972" s="87" t="s">
        <v>2937</v>
      </c>
      <c r="E972" s="87" t="b">
        <v>0</v>
      </c>
      <c r="F972" s="87" t="b">
        <v>0</v>
      </c>
      <c r="G972" s="87" t="b">
        <v>0</v>
      </c>
    </row>
    <row r="973" spans="1:7" ht="15">
      <c r="A973" s="87" t="s">
        <v>2986</v>
      </c>
      <c r="B973" s="87">
        <v>6</v>
      </c>
      <c r="C973" s="122">
        <v>0</v>
      </c>
      <c r="D973" s="87" t="s">
        <v>2938</v>
      </c>
      <c r="E973" s="87" t="b">
        <v>0</v>
      </c>
      <c r="F973" s="87" t="b">
        <v>0</v>
      </c>
      <c r="G973" s="87" t="b">
        <v>0</v>
      </c>
    </row>
    <row r="974" spans="1:7" ht="15">
      <c r="A974" s="87" t="s">
        <v>3075</v>
      </c>
      <c r="B974" s="87">
        <v>5</v>
      </c>
      <c r="C974" s="122">
        <v>0.004603560816722373</v>
      </c>
      <c r="D974" s="87" t="s">
        <v>2938</v>
      </c>
      <c r="E974" s="87" t="b">
        <v>0</v>
      </c>
      <c r="F974" s="87" t="b">
        <v>0</v>
      </c>
      <c r="G974" s="87" t="b">
        <v>0</v>
      </c>
    </row>
    <row r="975" spans="1:7" ht="15">
      <c r="A975" s="87" t="s">
        <v>2988</v>
      </c>
      <c r="B975" s="87">
        <v>4</v>
      </c>
      <c r="C975" s="122">
        <v>0.008190291118868894</v>
      </c>
      <c r="D975" s="87" t="s">
        <v>2938</v>
      </c>
      <c r="E975" s="87" t="b">
        <v>0</v>
      </c>
      <c r="F975" s="87" t="b">
        <v>0</v>
      </c>
      <c r="G975" s="87" t="b">
        <v>0</v>
      </c>
    </row>
    <row r="976" spans="1:7" ht="15">
      <c r="A976" s="87" t="s">
        <v>3001</v>
      </c>
      <c r="B976" s="87">
        <v>4</v>
      </c>
      <c r="C976" s="122">
        <v>0.008190291118868894</v>
      </c>
      <c r="D976" s="87" t="s">
        <v>2938</v>
      </c>
      <c r="E976" s="87" t="b">
        <v>0</v>
      </c>
      <c r="F976" s="87" t="b">
        <v>0</v>
      </c>
      <c r="G976" s="87" t="b">
        <v>0</v>
      </c>
    </row>
    <row r="977" spans="1:7" ht="15">
      <c r="A977" s="87" t="s">
        <v>3107</v>
      </c>
      <c r="B977" s="87">
        <v>3</v>
      </c>
      <c r="C977" s="122">
        <v>0.010501046360371438</v>
      </c>
      <c r="D977" s="87" t="s">
        <v>2938</v>
      </c>
      <c r="E977" s="87" t="b">
        <v>0</v>
      </c>
      <c r="F977" s="87" t="b">
        <v>0</v>
      </c>
      <c r="G977" s="87" t="b">
        <v>0</v>
      </c>
    </row>
    <row r="978" spans="1:7" ht="15">
      <c r="A978" s="87" t="s">
        <v>3246</v>
      </c>
      <c r="B978" s="87">
        <v>3</v>
      </c>
      <c r="C978" s="122">
        <v>0.010501046360371438</v>
      </c>
      <c r="D978" s="87" t="s">
        <v>2938</v>
      </c>
      <c r="E978" s="87" t="b">
        <v>0</v>
      </c>
      <c r="F978" s="87" t="b">
        <v>0</v>
      </c>
      <c r="G978" s="87" t="b">
        <v>0</v>
      </c>
    </row>
    <row r="979" spans="1:7" ht="15">
      <c r="A979" s="87" t="s">
        <v>3028</v>
      </c>
      <c r="B979" s="87">
        <v>3</v>
      </c>
      <c r="C979" s="122">
        <v>0.010501046360371438</v>
      </c>
      <c r="D979" s="87" t="s">
        <v>2938</v>
      </c>
      <c r="E979" s="87" t="b">
        <v>0</v>
      </c>
      <c r="F979" s="87" t="b">
        <v>0</v>
      </c>
      <c r="G979" s="87" t="b">
        <v>0</v>
      </c>
    </row>
    <row r="980" spans="1:7" ht="15">
      <c r="A980" s="87" t="s">
        <v>3006</v>
      </c>
      <c r="B980" s="87">
        <v>3</v>
      </c>
      <c r="C980" s="122">
        <v>0.010501046360371438</v>
      </c>
      <c r="D980" s="87" t="s">
        <v>2938</v>
      </c>
      <c r="E980" s="87" t="b">
        <v>0</v>
      </c>
      <c r="F980" s="87" t="b">
        <v>0</v>
      </c>
      <c r="G980" s="87" t="b">
        <v>0</v>
      </c>
    </row>
    <row r="981" spans="1:7" ht="15">
      <c r="A981" s="87" t="s">
        <v>3247</v>
      </c>
      <c r="B981" s="87">
        <v>3</v>
      </c>
      <c r="C981" s="122">
        <v>0.010501046360371438</v>
      </c>
      <c r="D981" s="87" t="s">
        <v>2938</v>
      </c>
      <c r="E981" s="87" t="b">
        <v>0</v>
      </c>
      <c r="F981" s="87" t="b">
        <v>0</v>
      </c>
      <c r="G981" s="87" t="b">
        <v>0</v>
      </c>
    </row>
    <row r="982" spans="1:7" ht="15">
      <c r="A982" s="87" t="s">
        <v>3248</v>
      </c>
      <c r="B982" s="87">
        <v>3</v>
      </c>
      <c r="C982" s="122">
        <v>0.010501046360371438</v>
      </c>
      <c r="D982" s="87" t="s">
        <v>2938</v>
      </c>
      <c r="E982" s="87" t="b">
        <v>0</v>
      </c>
      <c r="F982" s="87" t="b">
        <v>0</v>
      </c>
      <c r="G982" s="87" t="b">
        <v>0</v>
      </c>
    </row>
    <row r="983" spans="1:7" ht="15">
      <c r="A983" s="87" t="s">
        <v>3249</v>
      </c>
      <c r="B983" s="87">
        <v>3</v>
      </c>
      <c r="C983" s="122">
        <v>0.010501046360371438</v>
      </c>
      <c r="D983" s="87" t="s">
        <v>2938</v>
      </c>
      <c r="E983" s="87" t="b">
        <v>0</v>
      </c>
      <c r="F983" s="87" t="b">
        <v>0</v>
      </c>
      <c r="G983" s="87" t="b">
        <v>0</v>
      </c>
    </row>
    <row r="984" spans="1:7" ht="15">
      <c r="A984" s="87" t="s">
        <v>3109</v>
      </c>
      <c r="B984" s="87">
        <v>3</v>
      </c>
      <c r="C984" s="122">
        <v>0.010501046360371438</v>
      </c>
      <c r="D984" s="87" t="s">
        <v>2938</v>
      </c>
      <c r="E984" s="87" t="b">
        <v>0</v>
      </c>
      <c r="F984" s="87" t="b">
        <v>0</v>
      </c>
      <c r="G984" s="87" t="b">
        <v>0</v>
      </c>
    </row>
    <row r="985" spans="1:7" ht="15">
      <c r="A985" s="87" t="s">
        <v>3250</v>
      </c>
      <c r="B985" s="87">
        <v>3</v>
      </c>
      <c r="C985" s="122">
        <v>0.010501046360371438</v>
      </c>
      <c r="D985" s="87" t="s">
        <v>2938</v>
      </c>
      <c r="E985" s="87" t="b">
        <v>0</v>
      </c>
      <c r="F985" s="87" t="b">
        <v>0</v>
      </c>
      <c r="G985" s="87" t="b">
        <v>0</v>
      </c>
    </row>
    <row r="986" spans="1:7" ht="15">
      <c r="A986" s="87" t="s">
        <v>2987</v>
      </c>
      <c r="B986" s="87">
        <v>2</v>
      </c>
      <c r="C986" s="122">
        <v>0.011095843133015405</v>
      </c>
      <c r="D986" s="87" t="s">
        <v>2938</v>
      </c>
      <c r="E986" s="87" t="b">
        <v>0</v>
      </c>
      <c r="F986" s="87" t="b">
        <v>0</v>
      </c>
      <c r="G986" s="87" t="b">
        <v>0</v>
      </c>
    </row>
    <row r="987" spans="1:7" ht="15">
      <c r="A987" s="87" t="s">
        <v>3010</v>
      </c>
      <c r="B987" s="87">
        <v>2</v>
      </c>
      <c r="C987" s="122">
        <v>0.011095843133015405</v>
      </c>
      <c r="D987" s="87" t="s">
        <v>2938</v>
      </c>
      <c r="E987" s="87" t="b">
        <v>0</v>
      </c>
      <c r="F987" s="87" t="b">
        <v>0</v>
      </c>
      <c r="G987" s="87" t="b">
        <v>0</v>
      </c>
    </row>
    <row r="988" spans="1:7" ht="15">
      <c r="A988" s="87" t="s">
        <v>3168</v>
      </c>
      <c r="B988" s="87">
        <v>2</v>
      </c>
      <c r="C988" s="122">
        <v>0.011095843133015405</v>
      </c>
      <c r="D988" s="87" t="s">
        <v>2938</v>
      </c>
      <c r="E988" s="87" t="b">
        <v>1</v>
      </c>
      <c r="F988" s="87" t="b">
        <v>0</v>
      </c>
      <c r="G988" s="87" t="b">
        <v>0</v>
      </c>
    </row>
    <row r="989" spans="1:7" ht="15">
      <c r="A989" s="87" t="s">
        <v>3391</v>
      </c>
      <c r="B989" s="87">
        <v>2</v>
      </c>
      <c r="C989" s="122">
        <v>0.011095843133015405</v>
      </c>
      <c r="D989" s="87" t="s">
        <v>2938</v>
      </c>
      <c r="E989" s="87" t="b">
        <v>0</v>
      </c>
      <c r="F989" s="87" t="b">
        <v>1</v>
      </c>
      <c r="G989" s="87" t="b">
        <v>0</v>
      </c>
    </row>
    <row r="990" spans="1:7" ht="15">
      <c r="A990" s="87" t="s">
        <v>3392</v>
      </c>
      <c r="B990" s="87">
        <v>2</v>
      </c>
      <c r="C990" s="122">
        <v>0.011095843133015405</v>
      </c>
      <c r="D990" s="87" t="s">
        <v>2938</v>
      </c>
      <c r="E990" s="87" t="b">
        <v>0</v>
      </c>
      <c r="F990" s="87" t="b">
        <v>0</v>
      </c>
      <c r="G990" s="87" t="b">
        <v>0</v>
      </c>
    </row>
    <row r="991" spans="1:7" ht="15">
      <c r="A991" s="87" t="s">
        <v>3393</v>
      </c>
      <c r="B991" s="87">
        <v>2</v>
      </c>
      <c r="C991" s="122">
        <v>0.011095843133015405</v>
      </c>
      <c r="D991" s="87" t="s">
        <v>2938</v>
      </c>
      <c r="E991" s="87" t="b">
        <v>0</v>
      </c>
      <c r="F991" s="87" t="b">
        <v>0</v>
      </c>
      <c r="G991" s="87" t="b">
        <v>0</v>
      </c>
    </row>
    <row r="992" spans="1:7" ht="15">
      <c r="A992" s="87" t="s">
        <v>3394</v>
      </c>
      <c r="B992" s="87">
        <v>2</v>
      </c>
      <c r="C992" s="122">
        <v>0.011095843133015405</v>
      </c>
      <c r="D992" s="87" t="s">
        <v>2938</v>
      </c>
      <c r="E992" s="87" t="b">
        <v>0</v>
      </c>
      <c r="F992" s="87" t="b">
        <v>0</v>
      </c>
      <c r="G992" s="87" t="b">
        <v>0</v>
      </c>
    </row>
    <row r="993" spans="1:7" ht="15">
      <c r="A993" s="87" t="s">
        <v>3245</v>
      </c>
      <c r="B993" s="87">
        <v>2</v>
      </c>
      <c r="C993" s="122">
        <v>0.011095843133015405</v>
      </c>
      <c r="D993" s="87" t="s">
        <v>2938</v>
      </c>
      <c r="E993" s="87" t="b">
        <v>0</v>
      </c>
      <c r="F993" s="87" t="b">
        <v>0</v>
      </c>
      <c r="G993" s="87" t="b">
        <v>0</v>
      </c>
    </row>
    <row r="994" spans="1:7" ht="15">
      <c r="A994" s="87" t="s">
        <v>3395</v>
      </c>
      <c r="B994" s="87">
        <v>2</v>
      </c>
      <c r="C994" s="122">
        <v>0.011095843133015405</v>
      </c>
      <c r="D994" s="87" t="s">
        <v>2938</v>
      </c>
      <c r="E994" s="87" t="b">
        <v>0</v>
      </c>
      <c r="F994" s="87" t="b">
        <v>0</v>
      </c>
      <c r="G994" s="87" t="b">
        <v>0</v>
      </c>
    </row>
    <row r="995" spans="1:7" ht="15">
      <c r="A995" s="87" t="s">
        <v>3396</v>
      </c>
      <c r="B995" s="87">
        <v>2</v>
      </c>
      <c r="C995" s="122">
        <v>0.011095843133015405</v>
      </c>
      <c r="D995" s="87" t="s">
        <v>2938</v>
      </c>
      <c r="E995" s="87" t="b">
        <v>0</v>
      </c>
      <c r="F995" s="87" t="b">
        <v>0</v>
      </c>
      <c r="G995" s="87" t="b">
        <v>0</v>
      </c>
    </row>
    <row r="996" spans="1:7" ht="15">
      <c r="A996" s="87" t="s">
        <v>3397</v>
      </c>
      <c r="B996" s="87">
        <v>2</v>
      </c>
      <c r="C996" s="122">
        <v>0.011095843133015405</v>
      </c>
      <c r="D996" s="87" t="s">
        <v>2938</v>
      </c>
      <c r="E996" s="87" t="b">
        <v>0</v>
      </c>
      <c r="F996" s="87" t="b">
        <v>0</v>
      </c>
      <c r="G996" s="87" t="b">
        <v>0</v>
      </c>
    </row>
    <row r="997" spans="1:7" ht="15">
      <c r="A997" s="87" t="s">
        <v>3398</v>
      </c>
      <c r="B997" s="87">
        <v>2</v>
      </c>
      <c r="C997" s="122">
        <v>0.011095843133015405</v>
      </c>
      <c r="D997" s="87" t="s">
        <v>2938</v>
      </c>
      <c r="E997" s="87" t="b">
        <v>0</v>
      </c>
      <c r="F997" s="87" t="b">
        <v>0</v>
      </c>
      <c r="G997" s="87" t="b">
        <v>0</v>
      </c>
    </row>
    <row r="998" spans="1:7" ht="15">
      <c r="A998" s="87" t="s">
        <v>3399</v>
      </c>
      <c r="B998" s="87">
        <v>2</v>
      </c>
      <c r="C998" s="122">
        <v>0.011095843133015405</v>
      </c>
      <c r="D998" s="87" t="s">
        <v>2938</v>
      </c>
      <c r="E998" s="87" t="b">
        <v>0</v>
      </c>
      <c r="F998" s="87" t="b">
        <v>0</v>
      </c>
      <c r="G998" s="87" t="b">
        <v>0</v>
      </c>
    </row>
    <row r="999" spans="1:7" ht="15">
      <c r="A999" s="87" t="s">
        <v>3106</v>
      </c>
      <c r="B999" s="87">
        <v>2</v>
      </c>
      <c r="C999" s="122">
        <v>0.011095843133015405</v>
      </c>
      <c r="D999" s="87" t="s">
        <v>2938</v>
      </c>
      <c r="E999" s="87" t="b">
        <v>0</v>
      </c>
      <c r="F999" s="87" t="b">
        <v>0</v>
      </c>
      <c r="G999" s="87" t="b">
        <v>0</v>
      </c>
    </row>
    <row r="1000" spans="1:7" ht="15">
      <c r="A1000" s="87" t="s">
        <v>3008</v>
      </c>
      <c r="B1000" s="87">
        <v>2</v>
      </c>
      <c r="C1000" s="122">
        <v>0.011095843133015405</v>
      </c>
      <c r="D1000" s="87" t="s">
        <v>2938</v>
      </c>
      <c r="E1000" s="87" t="b">
        <v>0</v>
      </c>
      <c r="F1000" s="87" t="b">
        <v>0</v>
      </c>
      <c r="G1000" s="87" t="b">
        <v>0</v>
      </c>
    </row>
    <row r="1001" spans="1:7" ht="15">
      <c r="A1001" s="87" t="s">
        <v>3244</v>
      </c>
      <c r="B1001" s="87">
        <v>2</v>
      </c>
      <c r="C1001" s="122">
        <v>0</v>
      </c>
      <c r="D1001" s="87" t="s">
        <v>2939</v>
      </c>
      <c r="E1001" s="87" t="b">
        <v>0</v>
      </c>
      <c r="F1001" s="87" t="b">
        <v>0</v>
      </c>
      <c r="G1001" s="87" t="b">
        <v>0</v>
      </c>
    </row>
    <row r="1002" spans="1:7" ht="15">
      <c r="A1002" s="87" t="s">
        <v>402</v>
      </c>
      <c r="B1002" s="87">
        <v>2</v>
      </c>
      <c r="C1002" s="122">
        <v>0</v>
      </c>
      <c r="D1002" s="87" t="s">
        <v>2940</v>
      </c>
      <c r="E1002" s="87" t="b">
        <v>0</v>
      </c>
      <c r="F1002" s="87" t="b">
        <v>0</v>
      </c>
      <c r="G1002" s="87" t="b">
        <v>0</v>
      </c>
    </row>
    <row r="1003" spans="1:7" ht="15">
      <c r="A1003" s="87" t="s">
        <v>401</v>
      </c>
      <c r="B1003" s="87">
        <v>2</v>
      </c>
      <c r="C1003" s="122">
        <v>0</v>
      </c>
      <c r="D1003" s="87" t="s">
        <v>2940</v>
      </c>
      <c r="E1003" s="87" t="b">
        <v>0</v>
      </c>
      <c r="F1003" s="87" t="b">
        <v>0</v>
      </c>
      <c r="G1003" s="87" t="b">
        <v>0</v>
      </c>
    </row>
    <row r="1004" spans="1:7" ht="15">
      <c r="A1004" s="87" t="s">
        <v>3106</v>
      </c>
      <c r="B1004" s="87">
        <v>2</v>
      </c>
      <c r="C1004" s="122">
        <v>0</v>
      </c>
      <c r="D1004" s="87" t="s">
        <v>2940</v>
      </c>
      <c r="E1004" s="87" t="b">
        <v>0</v>
      </c>
      <c r="F1004" s="87" t="b">
        <v>0</v>
      </c>
      <c r="G1004" s="87" t="b">
        <v>0</v>
      </c>
    </row>
    <row r="1005" spans="1:7" ht="15">
      <c r="A1005" s="87" t="s">
        <v>3462</v>
      </c>
      <c r="B1005" s="87">
        <v>2</v>
      </c>
      <c r="C1005" s="122">
        <v>0</v>
      </c>
      <c r="D1005" s="87" t="s">
        <v>2940</v>
      </c>
      <c r="E1005" s="87" t="b">
        <v>0</v>
      </c>
      <c r="F1005" s="87" t="b">
        <v>0</v>
      </c>
      <c r="G1005" s="87" t="b">
        <v>0</v>
      </c>
    </row>
    <row r="1006" spans="1:7" ht="15">
      <c r="A1006" s="87" t="s">
        <v>3463</v>
      </c>
      <c r="B1006" s="87">
        <v>2</v>
      </c>
      <c r="C1006" s="122">
        <v>0</v>
      </c>
      <c r="D1006" s="87" t="s">
        <v>2940</v>
      </c>
      <c r="E1006" s="87" t="b">
        <v>0</v>
      </c>
      <c r="F1006" s="87" t="b">
        <v>0</v>
      </c>
      <c r="G1006" s="87" t="b">
        <v>0</v>
      </c>
    </row>
    <row r="1007" spans="1:7" ht="15">
      <c r="A1007" s="87" t="s">
        <v>3276</v>
      </c>
      <c r="B1007" s="87">
        <v>2</v>
      </c>
      <c r="C1007" s="122">
        <v>0</v>
      </c>
      <c r="D1007" s="87" t="s">
        <v>2940</v>
      </c>
      <c r="E1007" s="87" t="b">
        <v>0</v>
      </c>
      <c r="F1007" s="87" t="b">
        <v>0</v>
      </c>
      <c r="G1007" s="87" t="b">
        <v>0</v>
      </c>
    </row>
    <row r="1008" spans="1:7" ht="15">
      <c r="A1008" s="87" t="s">
        <v>3464</v>
      </c>
      <c r="B1008" s="87">
        <v>2</v>
      </c>
      <c r="C1008" s="122">
        <v>0</v>
      </c>
      <c r="D1008" s="87" t="s">
        <v>2940</v>
      </c>
      <c r="E1008" s="87" t="b">
        <v>0</v>
      </c>
      <c r="F1008" s="87" t="b">
        <v>0</v>
      </c>
      <c r="G1008" s="87" t="b">
        <v>0</v>
      </c>
    </row>
    <row r="1009" spans="1:7" ht="15">
      <c r="A1009" s="87" t="s">
        <v>3465</v>
      </c>
      <c r="B1009" s="87">
        <v>2</v>
      </c>
      <c r="C1009" s="122">
        <v>0</v>
      </c>
      <c r="D1009" s="87" t="s">
        <v>2940</v>
      </c>
      <c r="E1009" s="87" t="b">
        <v>0</v>
      </c>
      <c r="F1009" s="87" t="b">
        <v>0</v>
      </c>
      <c r="G1009" s="87" t="b">
        <v>0</v>
      </c>
    </row>
    <row r="1010" spans="1:7" ht="15">
      <c r="A1010" s="87" t="s">
        <v>2986</v>
      </c>
      <c r="B1010" s="87">
        <v>2</v>
      </c>
      <c r="C1010" s="122">
        <v>0</v>
      </c>
      <c r="D1010" s="87" t="s">
        <v>2940</v>
      </c>
      <c r="E1010" s="87" t="b">
        <v>0</v>
      </c>
      <c r="F1010" s="87" t="b">
        <v>0</v>
      </c>
      <c r="G1010" s="87" t="b">
        <v>0</v>
      </c>
    </row>
    <row r="1011" spans="1:7" ht="15">
      <c r="A1011" s="87" t="s">
        <v>3266</v>
      </c>
      <c r="B1011" s="87">
        <v>3</v>
      </c>
      <c r="C1011" s="122">
        <v>0</v>
      </c>
      <c r="D1011" s="87" t="s">
        <v>2942</v>
      </c>
      <c r="E1011" s="87" t="b">
        <v>0</v>
      </c>
      <c r="F1011" s="87" t="b">
        <v>0</v>
      </c>
      <c r="G1011" s="87" t="b">
        <v>0</v>
      </c>
    </row>
    <row r="1012" spans="1:7" ht="15">
      <c r="A1012" s="87" t="s">
        <v>3180</v>
      </c>
      <c r="B1012" s="87">
        <v>3</v>
      </c>
      <c r="C1012" s="122">
        <v>0</v>
      </c>
      <c r="D1012" s="87" t="s">
        <v>2942</v>
      </c>
      <c r="E1012" s="87" t="b">
        <v>0</v>
      </c>
      <c r="F1012" s="87" t="b">
        <v>0</v>
      </c>
      <c r="G1012" s="87" t="b">
        <v>0</v>
      </c>
    </row>
    <row r="1013" spans="1:7" ht="15">
      <c r="A1013" s="87" t="s">
        <v>2988</v>
      </c>
      <c r="B1013" s="87">
        <v>3</v>
      </c>
      <c r="C1013" s="122">
        <v>0</v>
      </c>
      <c r="D1013" s="87" t="s">
        <v>2942</v>
      </c>
      <c r="E1013" s="87" t="b">
        <v>0</v>
      </c>
      <c r="F1013" s="87" t="b">
        <v>0</v>
      </c>
      <c r="G1013" s="87" t="b">
        <v>0</v>
      </c>
    </row>
    <row r="1014" spans="1:7" ht="15">
      <c r="A1014" s="87" t="s">
        <v>3001</v>
      </c>
      <c r="B1014" s="87">
        <v>3</v>
      </c>
      <c r="C1014" s="122">
        <v>0</v>
      </c>
      <c r="D1014" s="87" t="s">
        <v>2942</v>
      </c>
      <c r="E1014" s="87" t="b">
        <v>0</v>
      </c>
      <c r="F1014" s="87" t="b">
        <v>0</v>
      </c>
      <c r="G1014" s="87" t="b">
        <v>0</v>
      </c>
    </row>
    <row r="1015" spans="1:7" ht="15">
      <c r="A1015" s="87" t="s">
        <v>3267</v>
      </c>
      <c r="B1015" s="87">
        <v>3</v>
      </c>
      <c r="C1015" s="122">
        <v>0</v>
      </c>
      <c r="D1015" s="87" t="s">
        <v>2942</v>
      </c>
      <c r="E1015" s="87" t="b">
        <v>0</v>
      </c>
      <c r="F1015" s="87" t="b">
        <v>0</v>
      </c>
      <c r="G1015" s="87" t="b">
        <v>0</v>
      </c>
    </row>
    <row r="1016" spans="1:7" ht="15">
      <c r="A1016" s="87" t="s">
        <v>3268</v>
      </c>
      <c r="B1016" s="87">
        <v>3</v>
      </c>
      <c r="C1016" s="122">
        <v>0</v>
      </c>
      <c r="D1016" s="87" t="s">
        <v>2942</v>
      </c>
      <c r="E1016" s="87" t="b">
        <v>0</v>
      </c>
      <c r="F1016" s="87" t="b">
        <v>0</v>
      </c>
      <c r="G1016" s="87" t="b">
        <v>0</v>
      </c>
    </row>
    <row r="1017" spans="1:7" ht="15">
      <c r="A1017" s="87" t="s">
        <v>3181</v>
      </c>
      <c r="B1017" s="87">
        <v>3</v>
      </c>
      <c r="C1017" s="122">
        <v>0</v>
      </c>
      <c r="D1017" s="87" t="s">
        <v>2942</v>
      </c>
      <c r="E1017" s="87" t="b">
        <v>0</v>
      </c>
      <c r="F1017" s="87" t="b">
        <v>0</v>
      </c>
      <c r="G1017" s="87" t="b">
        <v>0</v>
      </c>
    </row>
    <row r="1018" spans="1:7" ht="15">
      <c r="A1018" s="87" t="s">
        <v>3269</v>
      </c>
      <c r="B1018" s="87">
        <v>3</v>
      </c>
      <c r="C1018" s="122">
        <v>0</v>
      </c>
      <c r="D1018" s="87" t="s">
        <v>2942</v>
      </c>
      <c r="E1018" s="87" t="b">
        <v>0</v>
      </c>
      <c r="F1018" s="87" t="b">
        <v>1</v>
      </c>
      <c r="G1018" s="87" t="b">
        <v>0</v>
      </c>
    </row>
    <row r="1019" spans="1:7" ht="15">
      <c r="A1019" s="87" t="s">
        <v>3072</v>
      </c>
      <c r="B1019" s="87">
        <v>3</v>
      </c>
      <c r="C1019" s="122">
        <v>0</v>
      </c>
      <c r="D1019" s="87" t="s">
        <v>2942</v>
      </c>
      <c r="E1019" s="87" t="b">
        <v>0</v>
      </c>
      <c r="F1019" s="87" t="b">
        <v>0</v>
      </c>
      <c r="G1019" s="87" t="b">
        <v>0</v>
      </c>
    </row>
    <row r="1020" spans="1:7" ht="15">
      <c r="A1020" s="87" t="s">
        <v>3006</v>
      </c>
      <c r="B1020" s="87">
        <v>3</v>
      </c>
      <c r="C1020" s="122">
        <v>0</v>
      </c>
      <c r="D1020" s="87" t="s">
        <v>2942</v>
      </c>
      <c r="E1020" s="87" t="b">
        <v>0</v>
      </c>
      <c r="F1020" s="87" t="b">
        <v>0</v>
      </c>
      <c r="G1020" s="87" t="b">
        <v>0</v>
      </c>
    </row>
    <row r="1021" spans="1:7" ht="15">
      <c r="A1021" s="87" t="s">
        <v>3057</v>
      </c>
      <c r="B1021" s="87">
        <v>3</v>
      </c>
      <c r="C1021" s="122">
        <v>0</v>
      </c>
      <c r="D1021" s="87" t="s">
        <v>2942</v>
      </c>
      <c r="E1021" s="87" t="b">
        <v>0</v>
      </c>
      <c r="F1021" s="87" t="b">
        <v>0</v>
      </c>
      <c r="G1021" s="87" t="b">
        <v>0</v>
      </c>
    </row>
    <row r="1022" spans="1:7" ht="15">
      <c r="A1022" s="87" t="s">
        <v>3182</v>
      </c>
      <c r="B1022" s="87">
        <v>3</v>
      </c>
      <c r="C1022" s="122">
        <v>0</v>
      </c>
      <c r="D1022" s="87" t="s">
        <v>2942</v>
      </c>
      <c r="E1022" s="87" t="b">
        <v>0</v>
      </c>
      <c r="F1022" s="87" t="b">
        <v>1</v>
      </c>
      <c r="G1022" s="87" t="b">
        <v>0</v>
      </c>
    </row>
    <row r="1023" spans="1:7" ht="15">
      <c r="A1023" s="87" t="s">
        <v>3107</v>
      </c>
      <c r="B1023" s="87">
        <v>3</v>
      </c>
      <c r="C1023" s="122">
        <v>0</v>
      </c>
      <c r="D1023" s="87" t="s">
        <v>2942</v>
      </c>
      <c r="E1023" s="87" t="b">
        <v>0</v>
      </c>
      <c r="F1023" s="87" t="b">
        <v>0</v>
      </c>
      <c r="G1023" s="87" t="b">
        <v>0</v>
      </c>
    </row>
    <row r="1024" spans="1:7" ht="15">
      <c r="A1024" s="87" t="s">
        <v>3270</v>
      </c>
      <c r="B1024" s="87">
        <v>3</v>
      </c>
      <c r="C1024" s="122">
        <v>0</v>
      </c>
      <c r="D1024" s="87" t="s">
        <v>2942</v>
      </c>
      <c r="E1024" s="87" t="b">
        <v>0</v>
      </c>
      <c r="F1024" s="87" t="b">
        <v>0</v>
      </c>
      <c r="G1024" s="87" t="b">
        <v>0</v>
      </c>
    </row>
    <row r="1025" spans="1:7" ht="15">
      <c r="A1025" s="87" t="s">
        <v>3271</v>
      </c>
      <c r="B1025" s="87">
        <v>3</v>
      </c>
      <c r="C1025" s="122">
        <v>0</v>
      </c>
      <c r="D1025" s="87" t="s">
        <v>2942</v>
      </c>
      <c r="E1025" s="87" t="b">
        <v>0</v>
      </c>
      <c r="F1025" s="87" t="b">
        <v>0</v>
      </c>
      <c r="G1025" s="87" t="b">
        <v>0</v>
      </c>
    </row>
    <row r="1026" spans="1:7" ht="15">
      <c r="A1026" s="87" t="s">
        <v>2986</v>
      </c>
      <c r="B1026" s="87">
        <v>3</v>
      </c>
      <c r="C1026" s="122">
        <v>0</v>
      </c>
      <c r="D1026" s="87" t="s">
        <v>2942</v>
      </c>
      <c r="E1026" s="87" t="b">
        <v>0</v>
      </c>
      <c r="F1026" s="87" t="b">
        <v>0</v>
      </c>
      <c r="G1026" s="87" t="b">
        <v>0</v>
      </c>
    </row>
    <row r="1027" spans="1:7" ht="15">
      <c r="A1027" s="87" t="s">
        <v>2986</v>
      </c>
      <c r="B1027" s="87">
        <v>2</v>
      </c>
      <c r="C1027" s="122">
        <v>0</v>
      </c>
      <c r="D1027" s="87" t="s">
        <v>2943</v>
      </c>
      <c r="E1027" s="87" t="b">
        <v>0</v>
      </c>
      <c r="F1027" s="87" t="b">
        <v>0</v>
      </c>
      <c r="G1027" s="87" t="b">
        <v>0</v>
      </c>
    </row>
    <row r="1028" spans="1:7" ht="15">
      <c r="A1028" s="87" t="s">
        <v>3015</v>
      </c>
      <c r="B1028" s="87">
        <v>2</v>
      </c>
      <c r="C1028" s="122">
        <v>0</v>
      </c>
      <c r="D1028" s="87" t="s">
        <v>2943</v>
      </c>
      <c r="E1028" s="87" t="b">
        <v>0</v>
      </c>
      <c r="F1028" s="87" t="b">
        <v>0</v>
      </c>
      <c r="G1028" s="87" t="b">
        <v>0</v>
      </c>
    </row>
    <row r="1029" spans="1:7" ht="15">
      <c r="A1029" s="87" t="s">
        <v>3431</v>
      </c>
      <c r="B1029" s="87">
        <v>2</v>
      </c>
      <c r="C1029" s="122">
        <v>0</v>
      </c>
      <c r="D1029" s="87" t="s">
        <v>2943</v>
      </c>
      <c r="E1029" s="87" t="b">
        <v>0</v>
      </c>
      <c r="F1029" s="87" t="b">
        <v>0</v>
      </c>
      <c r="G1029" s="87" t="b">
        <v>0</v>
      </c>
    </row>
    <row r="1030" spans="1:7" ht="15">
      <c r="A1030" s="87" t="s">
        <v>3432</v>
      </c>
      <c r="B1030" s="87">
        <v>2</v>
      </c>
      <c r="C1030" s="122">
        <v>0</v>
      </c>
      <c r="D1030" s="87" t="s">
        <v>2943</v>
      </c>
      <c r="E1030" s="87" t="b">
        <v>0</v>
      </c>
      <c r="F1030" s="87" t="b">
        <v>0</v>
      </c>
      <c r="G1030" s="87" t="b">
        <v>0</v>
      </c>
    </row>
    <row r="1031" spans="1:7" ht="15">
      <c r="A1031" s="87" t="s">
        <v>3433</v>
      </c>
      <c r="B1031" s="87">
        <v>2</v>
      </c>
      <c r="C1031" s="122">
        <v>0</v>
      </c>
      <c r="D1031" s="87" t="s">
        <v>2943</v>
      </c>
      <c r="E1031" s="87" t="b">
        <v>0</v>
      </c>
      <c r="F1031" s="87" t="b">
        <v>0</v>
      </c>
      <c r="G1031" s="87" t="b">
        <v>0</v>
      </c>
    </row>
    <row r="1032" spans="1:7" ht="15">
      <c r="A1032" s="87" t="s">
        <v>3434</v>
      </c>
      <c r="B1032" s="87">
        <v>2</v>
      </c>
      <c r="C1032" s="122">
        <v>0</v>
      </c>
      <c r="D1032" s="87" t="s">
        <v>2943</v>
      </c>
      <c r="E1032" s="87" t="b">
        <v>0</v>
      </c>
      <c r="F1032" s="87" t="b">
        <v>0</v>
      </c>
      <c r="G1032" s="87" t="b">
        <v>0</v>
      </c>
    </row>
    <row r="1033" spans="1:7" ht="15">
      <c r="A1033" s="87" t="s">
        <v>405</v>
      </c>
      <c r="B1033" s="87">
        <v>2</v>
      </c>
      <c r="C1033" s="122">
        <v>0</v>
      </c>
      <c r="D1033" s="87" t="s">
        <v>2943</v>
      </c>
      <c r="E1033" s="87" t="b">
        <v>0</v>
      </c>
      <c r="F1033" s="87" t="b">
        <v>0</v>
      </c>
      <c r="G1033" s="87" t="b">
        <v>0</v>
      </c>
    </row>
    <row r="1034" spans="1:7" ht="15">
      <c r="A1034" s="87" t="s">
        <v>3435</v>
      </c>
      <c r="B1034" s="87">
        <v>2</v>
      </c>
      <c r="C1034" s="122">
        <v>0</v>
      </c>
      <c r="D1034" s="87" t="s">
        <v>2943</v>
      </c>
      <c r="E1034" s="87" t="b">
        <v>0</v>
      </c>
      <c r="F1034" s="87" t="b">
        <v>0</v>
      </c>
      <c r="G1034" s="87" t="b">
        <v>0</v>
      </c>
    </row>
    <row r="1035" spans="1:7" ht="15">
      <c r="A1035" s="87" t="s">
        <v>3436</v>
      </c>
      <c r="B1035" s="87">
        <v>2</v>
      </c>
      <c r="C1035" s="122">
        <v>0</v>
      </c>
      <c r="D1035" s="87" t="s">
        <v>2943</v>
      </c>
      <c r="E1035" s="87" t="b">
        <v>0</v>
      </c>
      <c r="F1035" s="87" t="b">
        <v>0</v>
      </c>
      <c r="G1035" s="87" t="b">
        <v>0</v>
      </c>
    </row>
    <row r="1036" spans="1:7" ht="15">
      <c r="A1036" s="87" t="s">
        <v>3108</v>
      </c>
      <c r="B1036" s="87">
        <v>2</v>
      </c>
      <c r="C1036" s="122">
        <v>0</v>
      </c>
      <c r="D1036" s="87" t="s">
        <v>2943</v>
      </c>
      <c r="E1036" s="87" t="b">
        <v>0</v>
      </c>
      <c r="F1036" s="87" t="b">
        <v>0</v>
      </c>
      <c r="G1036" s="87" t="b">
        <v>0</v>
      </c>
    </row>
    <row r="1037" spans="1:7" ht="15">
      <c r="A1037" s="87" t="s">
        <v>3437</v>
      </c>
      <c r="B1037" s="87">
        <v>2</v>
      </c>
      <c r="C1037" s="122">
        <v>0</v>
      </c>
      <c r="D1037" s="87" t="s">
        <v>2943</v>
      </c>
      <c r="E1037" s="87" t="b">
        <v>0</v>
      </c>
      <c r="F1037" s="87" t="b">
        <v>0</v>
      </c>
      <c r="G1037" s="87" t="b">
        <v>0</v>
      </c>
    </row>
    <row r="1038" spans="1:7" ht="15">
      <c r="A1038" s="87" t="s">
        <v>3279</v>
      </c>
      <c r="B1038" s="87">
        <v>3</v>
      </c>
      <c r="C1038" s="122">
        <v>0</v>
      </c>
      <c r="D1038" s="87" t="s">
        <v>2944</v>
      </c>
      <c r="E1038" s="87" t="b">
        <v>0</v>
      </c>
      <c r="F1038" s="87" t="b">
        <v>0</v>
      </c>
      <c r="G1038" s="87" t="b">
        <v>0</v>
      </c>
    </row>
    <row r="1039" spans="1:7" ht="15">
      <c r="A1039" s="87" t="s">
        <v>3021</v>
      </c>
      <c r="B1039" s="87">
        <v>3</v>
      </c>
      <c r="C1039" s="122">
        <v>0</v>
      </c>
      <c r="D1039" s="87" t="s">
        <v>2944</v>
      </c>
      <c r="E1039" s="87" t="b">
        <v>0</v>
      </c>
      <c r="F1039" s="87" t="b">
        <v>0</v>
      </c>
      <c r="G1039" s="87" t="b">
        <v>0</v>
      </c>
    </row>
    <row r="1040" spans="1:7" ht="15">
      <c r="A1040" s="87" t="s">
        <v>2986</v>
      </c>
      <c r="B1040" s="87">
        <v>3</v>
      </c>
      <c r="C1040" s="122">
        <v>0</v>
      </c>
      <c r="D1040" s="87" t="s">
        <v>2944</v>
      </c>
      <c r="E1040" s="87" t="b">
        <v>0</v>
      </c>
      <c r="F1040" s="87" t="b">
        <v>0</v>
      </c>
      <c r="G1040" s="87" t="b">
        <v>0</v>
      </c>
    </row>
    <row r="1041" spans="1:7" ht="15">
      <c r="A1041" s="87" t="s">
        <v>2989</v>
      </c>
      <c r="B1041" s="87">
        <v>3</v>
      </c>
      <c r="C1041" s="122">
        <v>0</v>
      </c>
      <c r="D1041" s="87" t="s">
        <v>2944</v>
      </c>
      <c r="E1041" s="87" t="b">
        <v>0</v>
      </c>
      <c r="F1041" s="87" t="b">
        <v>0</v>
      </c>
      <c r="G1041" s="87" t="b">
        <v>0</v>
      </c>
    </row>
    <row r="1042" spans="1:7" ht="15">
      <c r="A1042" s="87" t="s">
        <v>2993</v>
      </c>
      <c r="B1042" s="87">
        <v>3</v>
      </c>
      <c r="C1042" s="122">
        <v>0</v>
      </c>
      <c r="D1042" s="87" t="s">
        <v>2944</v>
      </c>
      <c r="E1042" s="87" t="b">
        <v>0</v>
      </c>
      <c r="F1042" s="87" t="b">
        <v>0</v>
      </c>
      <c r="G1042" s="87" t="b">
        <v>0</v>
      </c>
    </row>
    <row r="1043" spans="1:7" ht="15">
      <c r="A1043" s="87" t="s">
        <v>3280</v>
      </c>
      <c r="B1043" s="87">
        <v>3</v>
      </c>
      <c r="C1043" s="122">
        <v>0</v>
      </c>
      <c r="D1043" s="87" t="s">
        <v>2944</v>
      </c>
      <c r="E1043" s="87" t="b">
        <v>0</v>
      </c>
      <c r="F1043" s="87" t="b">
        <v>0</v>
      </c>
      <c r="G1043" s="87" t="b">
        <v>0</v>
      </c>
    </row>
    <row r="1044" spans="1:7" ht="15">
      <c r="A1044" s="87" t="s">
        <v>3281</v>
      </c>
      <c r="B1044" s="87">
        <v>3</v>
      </c>
      <c r="C1044" s="122">
        <v>0</v>
      </c>
      <c r="D1044" s="87" t="s">
        <v>2944</v>
      </c>
      <c r="E1044" s="87" t="b">
        <v>0</v>
      </c>
      <c r="F1044" s="87" t="b">
        <v>0</v>
      </c>
      <c r="G1044" s="87" t="b">
        <v>0</v>
      </c>
    </row>
    <row r="1045" spans="1:7" ht="15">
      <c r="A1045" s="87" t="s">
        <v>3282</v>
      </c>
      <c r="B1045" s="87">
        <v>3</v>
      </c>
      <c r="C1045" s="122">
        <v>0</v>
      </c>
      <c r="D1045" s="87" t="s">
        <v>2944</v>
      </c>
      <c r="E1045" s="87" t="b">
        <v>0</v>
      </c>
      <c r="F1045" s="87" t="b">
        <v>0</v>
      </c>
      <c r="G1045" s="87" t="b">
        <v>0</v>
      </c>
    </row>
    <row r="1046" spans="1:7" ht="15">
      <c r="A1046" s="87" t="s">
        <v>3283</v>
      </c>
      <c r="B1046" s="87">
        <v>3</v>
      </c>
      <c r="C1046" s="122">
        <v>0</v>
      </c>
      <c r="D1046" s="87" t="s">
        <v>2944</v>
      </c>
      <c r="E1046" s="87" t="b">
        <v>0</v>
      </c>
      <c r="F1046" s="87" t="b">
        <v>0</v>
      </c>
      <c r="G1046" s="87" t="b">
        <v>0</v>
      </c>
    </row>
    <row r="1047" spans="1:7" ht="15">
      <c r="A1047" s="87" t="s">
        <v>3284</v>
      </c>
      <c r="B1047" s="87">
        <v>3</v>
      </c>
      <c r="C1047" s="122">
        <v>0</v>
      </c>
      <c r="D1047" s="87" t="s">
        <v>2944</v>
      </c>
      <c r="E1047" s="87" t="b">
        <v>0</v>
      </c>
      <c r="F1047" s="87" t="b">
        <v>0</v>
      </c>
      <c r="G1047" s="87" t="b">
        <v>0</v>
      </c>
    </row>
    <row r="1048" spans="1:7" ht="15">
      <c r="A1048" s="87" t="s">
        <v>3285</v>
      </c>
      <c r="B1048" s="87">
        <v>3</v>
      </c>
      <c r="C1048" s="122">
        <v>0</v>
      </c>
      <c r="D1048" s="87" t="s">
        <v>2944</v>
      </c>
      <c r="E1048" s="87" t="b">
        <v>0</v>
      </c>
      <c r="F1048" s="87" t="b">
        <v>0</v>
      </c>
      <c r="G1048" s="87" t="b">
        <v>0</v>
      </c>
    </row>
    <row r="1049" spans="1:7" ht="15">
      <c r="A1049" s="87" t="s">
        <v>3286</v>
      </c>
      <c r="B1049" s="87">
        <v>3</v>
      </c>
      <c r="C1049" s="122">
        <v>0</v>
      </c>
      <c r="D1049" s="87" t="s">
        <v>2944</v>
      </c>
      <c r="E1049" s="87" t="b">
        <v>0</v>
      </c>
      <c r="F1049" s="87" t="b">
        <v>0</v>
      </c>
      <c r="G1049" s="87" t="b">
        <v>0</v>
      </c>
    </row>
    <row r="1050" spans="1:7" ht="15">
      <c r="A1050" s="87" t="s">
        <v>3287</v>
      </c>
      <c r="B1050" s="87">
        <v>3</v>
      </c>
      <c r="C1050" s="122">
        <v>0</v>
      </c>
      <c r="D1050" s="87" t="s">
        <v>2944</v>
      </c>
      <c r="E1050" s="87" t="b">
        <v>0</v>
      </c>
      <c r="F1050" s="87" t="b">
        <v>0</v>
      </c>
      <c r="G1050" s="87" t="b">
        <v>0</v>
      </c>
    </row>
    <row r="1051" spans="1:7" ht="15">
      <c r="A1051" s="87" t="s">
        <v>3288</v>
      </c>
      <c r="B1051" s="87">
        <v>3</v>
      </c>
      <c r="C1051" s="122">
        <v>0</v>
      </c>
      <c r="D1051" s="87" t="s">
        <v>2944</v>
      </c>
      <c r="E1051" s="87" t="b">
        <v>0</v>
      </c>
      <c r="F1051" s="87" t="b">
        <v>0</v>
      </c>
      <c r="G1051" s="87" t="b">
        <v>0</v>
      </c>
    </row>
    <row r="1052" spans="1:7" ht="15">
      <c r="A1052" s="87" t="s">
        <v>3289</v>
      </c>
      <c r="B1052" s="87">
        <v>3</v>
      </c>
      <c r="C1052" s="122">
        <v>0</v>
      </c>
      <c r="D1052" s="87" t="s">
        <v>2944</v>
      </c>
      <c r="E1052" s="87" t="b">
        <v>0</v>
      </c>
      <c r="F1052" s="87" t="b">
        <v>0</v>
      </c>
      <c r="G1052" s="87" t="b">
        <v>0</v>
      </c>
    </row>
    <row r="1053" spans="1:7" ht="15">
      <c r="A1053" s="87" t="s">
        <v>3290</v>
      </c>
      <c r="B1053" s="87">
        <v>3</v>
      </c>
      <c r="C1053" s="122">
        <v>0</v>
      </c>
      <c r="D1053" s="87" t="s">
        <v>2944</v>
      </c>
      <c r="E1053" s="87" t="b">
        <v>0</v>
      </c>
      <c r="F1053" s="87" t="b">
        <v>0</v>
      </c>
      <c r="G1053" s="87" t="b">
        <v>0</v>
      </c>
    </row>
    <row r="1054" spans="1:7" ht="15">
      <c r="A1054" s="87" t="s">
        <v>3291</v>
      </c>
      <c r="B1054" s="87">
        <v>3</v>
      </c>
      <c r="C1054" s="122">
        <v>0</v>
      </c>
      <c r="D1054" s="87" t="s">
        <v>2944</v>
      </c>
      <c r="E1054" s="87" t="b">
        <v>0</v>
      </c>
      <c r="F1054" s="87" t="b">
        <v>0</v>
      </c>
      <c r="G1054" s="87" t="b">
        <v>0</v>
      </c>
    </row>
    <row r="1055" spans="1:7" ht="15">
      <c r="A1055" s="87" t="s">
        <v>3292</v>
      </c>
      <c r="B1055" s="87">
        <v>3</v>
      </c>
      <c r="C1055" s="122">
        <v>0</v>
      </c>
      <c r="D1055" s="87" t="s">
        <v>2944</v>
      </c>
      <c r="E1055" s="87" t="b">
        <v>0</v>
      </c>
      <c r="F1055" s="87" t="b">
        <v>0</v>
      </c>
      <c r="G1055" s="87" t="b">
        <v>0</v>
      </c>
    </row>
    <row r="1056" spans="1:7" ht="15">
      <c r="A1056" s="87" t="s">
        <v>3293</v>
      </c>
      <c r="B1056" s="87">
        <v>3</v>
      </c>
      <c r="C1056" s="122">
        <v>0</v>
      </c>
      <c r="D1056" s="87" t="s">
        <v>2944</v>
      </c>
      <c r="E1056" s="87" t="b">
        <v>0</v>
      </c>
      <c r="F1056" s="87" t="b">
        <v>0</v>
      </c>
      <c r="G1056" s="87" t="b">
        <v>0</v>
      </c>
    </row>
    <row r="1057" spans="1:7" ht="15">
      <c r="A1057" s="87" t="s">
        <v>3294</v>
      </c>
      <c r="B1057" s="87">
        <v>3</v>
      </c>
      <c r="C1057" s="122">
        <v>0</v>
      </c>
      <c r="D1057" s="87" t="s">
        <v>2944</v>
      </c>
      <c r="E1057" s="87" t="b">
        <v>0</v>
      </c>
      <c r="F1057" s="87" t="b">
        <v>0</v>
      </c>
      <c r="G1057" s="87" t="b">
        <v>0</v>
      </c>
    </row>
    <row r="1058" spans="1:7" ht="15">
      <c r="A1058" s="87" t="s">
        <v>2992</v>
      </c>
      <c r="B1058" s="87">
        <v>3</v>
      </c>
      <c r="C1058" s="122">
        <v>0</v>
      </c>
      <c r="D1058" s="87" t="s">
        <v>2944</v>
      </c>
      <c r="E1058" s="87" t="b">
        <v>0</v>
      </c>
      <c r="F1058" s="87" t="b">
        <v>0</v>
      </c>
      <c r="G1058" s="87" t="b">
        <v>0</v>
      </c>
    </row>
    <row r="1059" spans="1:7" ht="15">
      <c r="A1059" s="87" t="s">
        <v>3295</v>
      </c>
      <c r="B1059" s="87">
        <v>3</v>
      </c>
      <c r="C1059" s="122">
        <v>0</v>
      </c>
      <c r="D1059" s="87" t="s">
        <v>2944</v>
      </c>
      <c r="E1059" s="87" t="b">
        <v>0</v>
      </c>
      <c r="F1059" s="87" t="b">
        <v>0</v>
      </c>
      <c r="G1059" s="87" t="b">
        <v>0</v>
      </c>
    </row>
    <row r="1060" spans="1:7" ht="15">
      <c r="A1060" s="87" t="s">
        <v>3296</v>
      </c>
      <c r="B1060" s="87">
        <v>3</v>
      </c>
      <c r="C1060" s="122">
        <v>0</v>
      </c>
      <c r="D1060" s="87" t="s">
        <v>2945</v>
      </c>
      <c r="E1060" s="87" t="b">
        <v>0</v>
      </c>
      <c r="F1060" s="87" t="b">
        <v>0</v>
      </c>
      <c r="G1060" s="87" t="b">
        <v>0</v>
      </c>
    </row>
    <row r="1061" spans="1:7" ht="15">
      <c r="A1061" s="87" t="s">
        <v>3297</v>
      </c>
      <c r="B1061" s="87">
        <v>3</v>
      </c>
      <c r="C1061" s="122">
        <v>0</v>
      </c>
      <c r="D1061" s="87" t="s">
        <v>2945</v>
      </c>
      <c r="E1061" s="87" t="b">
        <v>0</v>
      </c>
      <c r="F1061" s="87" t="b">
        <v>0</v>
      </c>
      <c r="G1061" s="87" t="b">
        <v>0</v>
      </c>
    </row>
    <row r="1062" spans="1:7" ht="15">
      <c r="A1062" s="87" t="s">
        <v>3298</v>
      </c>
      <c r="B1062" s="87">
        <v>3</v>
      </c>
      <c r="C1062" s="122">
        <v>0</v>
      </c>
      <c r="D1062" s="87" t="s">
        <v>2945</v>
      </c>
      <c r="E1062" s="87" t="b">
        <v>0</v>
      </c>
      <c r="F1062" s="87" t="b">
        <v>0</v>
      </c>
      <c r="G1062" s="87" t="b">
        <v>0</v>
      </c>
    </row>
    <row r="1063" spans="1:7" ht="15">
      <c r="A1063" s="87" t="s">
        <v>3165</v>
      </c>
      <c r="B1063" s="87">
        <v>3</v>
      </c>
      <c r="C1063" s="122">
        <v>0</v>
      </c>
      <c r="D1063" s="87" t="s">
        <v>2945</v>
      </c>
      <c r="E1063" s="87" t="b">
        <v>0</v>
      </c>
      <c r="F1063" s="87" t="b">
        <v>0</v>
      </c>
      <c r="G1063" s="87" t="b">
        <v>0</v>
      </c>
    </row>
    <row r="1064" spans="1:7" ht="15">
      <c r="A1064" s="87" t="s">
        <v>3072</v>
      </c>
      <c r="B1064" s="87">
        <v>3</v>
      </c>
      <c r="C1064" s="122">
        <v>0</v>
      </c>
      <c r="D1064" s="87" t="s">
        <v>2945</v>
      </c>
      <c r="E1064" s="87" t="b">
        <v>0</v>
      </c>
      <c r="F1064" s="87" t="b">
        <v>0</v>
      </c>
      <c r="G1064" s="87" t="b">
        <v>0</v>
      </c>
    </row>
    <row r="1065" spans="1:7" ht="15">
      <c r="A1065" s="87" t="s">
        <v>3006</v>
      </c>
      <c r="B1065" s="87">
        <v>3</v>
      </c>
      <c r="C1065" s="122">
        <v>0</v>
      </c>
      <c r="D1065" s="87" t="s">
        <v>2945</v>
      </c>
      <c r="E1065" s="87" t="b">
        <v>0</v>
      </c>
      <c r="F1065" s="87" t="b">
        <v>0</v>
      </c>
      <c r="G1065" s="87" t="b">
        <v>0</v>
      </c>
    </row>
    <row r="1066" spans="1:7" ht="15">
      <c r="A1066" s="87" t="s">
        <v>3299</v>
      </c>
      <c r="B1066" s="87">
        <v>3</v>
      </c>
      <c r="C1066" s="122">
        <v>0</v>
      </c>
      <c r="D1066" s="87" t="s">
        <v>2945</v>
      </c>
      <c r="E1066" s="87" t="b">
        <v>0</v>
      </c>
      <c r="F1066" s="87" t="b">
        <v>0</v>
      </c>
      <c r="G1066" s="87" t="b">
        <v>0</v>
      </c>
    </row>
    <row r="1067" spans="1:7" ht="15">
      <c r="A1067" s="87" t="s">
        <v>3300</v>
      </c>
      <c r="B1067" s="87">
        <v>3</v>
      </c>
      <c r="C1067" s="122">
        <v>0</v>
      </c>
      <c r="D1067" s="87" t="s">
        <v>2945</v>
      </c>
      <c r="E1067" s="87" t="b">
        <v>0</v>
      </c>
      <c r="F1067" s="87" t="b">
        <v>0</v>
      </c>
      <c r="G1067" s="87" t="b">
        <v>0</v>
      </c>
    </row>
    <row r="1068" spans="1:7" ht="15">
      <c r="A1068" s="87" t="s">
        <v>3301</v>
      </c>
      <c r="B1068" s="87">
        <v>3</v>
      </c>
      <c r="C1068" s="122">
        <v>0</v>
      </c>
      <c r="D1068" s="87" t="s">
        <v>2945</v>
      </c>
      <c r="E1068" s="87" t="b">
        <v>0</v>
      </c>
      <c r="F1068" s="87" t="b">
        <v>0</v>
      </c>
      <c r="G1068" s="87" t="b">
        <v>0</v>
      </c>
    </row>
    <row r="1069" spans="1:7" ht="15">
      <c r="A1069" s="87" t="s">
        <v>3302</v>
      </c>
      <c r="B1069" s="87">
        <v>3</v>
      </c>
      <c r="C1069" s="122">
        <v>0</v>
      </c>
      <c r="D1069" s="87" t="s">
        <v>2945</v>
      </c>
      <c r="E1069" s="87" t="b">
        <v>0</v>
      </c>
      <c r="F1069" s="87" t="b">
        <v>0</v>
      </c>
      <c r="G1069" s="87" t="b">
        <v>0</v>
      </c>
    </row>
    <row r="1070" spans="1:7" ht="15">
      <c r="A1070" s="87" t="s">
        <v>3303</v>
      </c>
      <c r="B1070" s="87">
        <v>3</v>
      </c>
      <c r="C1070" s="122">
        <v>0</v>
      </c>
      <c r="D1070" s="87" t="s">
        <v>2945</v>
      </c>
      <c r="E1070" s="87" t="b">
        <v>0</v>
      </c>
      <c r="F1070" s="87" t="b">
        <v>0</v>
      </c>
      <c r="G1070" s="87" t="b">
        <v>0</v>
      </c>
    </row>
    <row r="1071" spans="1:7" ht="15">
      <c r="A1071" s="87" t="s">
        <v>3304</v>
      </c>
      <c r="B1071" s="87">
        <v>3</v>
      </c>
      <c r="C1071" s="122">
        <v>0</v>
      </c>
      <c r="D1071" s="87" t="s">
        <v>2945</v>
      </c>
      <c r="E1071" s="87" t="b">
        <v>0</v>
      </c>
      <c r="F1071" s="87" t="b">
        <v>0</v>
      </c>
      <c r="G1071" s="87" t="b">
        <v>0</v>
      </c>
    </row>
    <row r="1072" spans="1:7" ht="15">
      <c r="A1072" s="87" t="s">
        <v>3305</v>
      </c>
      <c r="B1072" s="87">
        <v>3</v>
      </c>
      <c r="C1072" s="122">
        <v>0</v>
      </c>
      <c r="D1072" s="87" t="s">
        <v>2945</v>
      </c>
      <c r="E1072" s="87" t="b">
        <v>0</v>
      </c>
      <c r="F1072" s="87" t="b">
        <v>0</v>
      </c>
      <c r="G1072" s="87" t="b">
        <v>0</v>
      </c>
    </row>
    <row r="1073" spans="1:7" ht="15">
      <c r="A1073" s="87" t="s">
        <v>3306</v>
      </c>
      <c r="B1073" s="87">
        <v>3</v>
      </c>
      <c r="C1073" s="122">
        <v>0</v>
      </c>
      <c r="D1073" s="87" t="s">
        <v>2945</v>
      </c>
      <c r="E1073" s="87" t="b">
        <v>0</v>
      </c>
      <c r="F1073" s="87" t="b">
        <v>0</v>
      </c>
      <c r="G1073" s="87" t="b">
        <v>0</v>
      </c>
    </row>
    <row r="1074" spans="1:7" ht="15">
      <c r="A1074" s="87" t="s">
        <v>3169</v>
      </c>
      <c r="B1074" s="87">
        <v>3</v>
      </c>
      <c r="C1074" s="122">
        <v>0</v>
      </c>
      <c r="D1074" s="87" t="s">
        <v>2945</v>
      </c>
      <c r="E1074" s="87" t="b">
        <v>0</v>
      </c>
      <c r="F1074" s="87" t="b">
        <v>0</v>
      </c>
      <c r="G1074" s="87" t="b">
        <v>0</v>
      </c>
    </row>
    <row r="1075" spans="1:7" ht="15">
      <c r="A1075" s="87" t="s">
        <v>3307</v>
      </c>
      <c r="B1075" s="87">
        <v>3</v>
      </c>
      <c r="C1075" s="122">
        <v>0</v>
      </c>
      <c r="D1075" s="87" t="s">
        <v>2945</v>
      </c>
      <c r="E1075" s="87" t="b">
        <v>0</v>
      </c>
      <c r="F1075" s="87" t="b">
        <v>0</v>
      </c>
      <c r="G1075" s="87" t="b">
        <v>0</v>
      </c>
    </row>
    <row r="1076" spans="1:7" ht="15">
      <c r="A1076" s="87" t="s">
        <v>3308</v>
      </c>
      <c r="B1076" s="87">
        <v>3</v>
      </c>
      <c r="C1076" s="122">
        <v>0</v>
      </c>
      <c r="D1076" s="87" t="s">
        <v>2945</v>
      </c>
      <c r="E1076" s="87" t="b">
        <v>0</v>
      </c>
      <c r="F1076" s="87" t="b">
        <v>1</v>
      </c>
      <c r="G1076" s="87" t="b">
        <v>0</v>
      </c>
    </row>
    <row r="1077" spans="1:7" ht="15">
      <c r="A1077" s="87" t="s">
        <v>3309</v>
      </c>
      <c r="B1077" s="87">
        <v>3</v>
      </c>
      <c r="C1077" s="122">
        <v>0</v>
      </c>
      <c r="D1077" s="87" t="s">
        <v>2945</v>
      </c>
      <c r="E1077" s="87" t="b">
        <v>0</v>
      </c>
      <c r="F1077" s="87" t="b">
        <v>0</v>
      </c>
      <c r="G1077" s="87" t="b">
        <v>0</v>
      </c>
    </row>
    <row r="1078" spans="1:7" ht="15">
      <c r="A1078" s="87" t="s">
        <v>3310</v>
      </c>
      <c r="B1078" s="87">
        <v>3</v>
      </c>
      <c r="C1078" s="122">
        <v>0</v>
      </c>
      <c r="D1078" s="87" t="s">
        <v>2945</v>
      </c>
      <c r="E1078" s="87" t="b">
        <v>0</v>
      </c>
      <c r="F1078" s="87" t="b">
        <v>0</v>
      </c>
      <c r="G1078" s="87" t="b">
        <v>0</v>
      </c>
    </row>
    <row r="1079" spans="1:7" ht="15">
      <c r="A1079" s="87" t="s">
        <v>3311</v>
      </c>
      <c r="B1079" s="87">
        <v>3</v>
      </c>
      <c r="C1079" s="122">
        <v>0</v>
      </c>
      <c r="D1079" s="87" t="s">
        <v>2945</v>
      </c>
      <c r="E1079" s="87" t="b">
        <v>0</v>
      </c>
      <c r="F1079" s="87" t="b">
        <v>0</v>
      </c>
      <c r="G1079" s="87" t="b">
        <v>0</v>
      </c>
    </row>
    <row r="1080" spans="1:7" ht="15">
      <c r="A1080" s="87" t="s">
        <v>2986</v>
      </c>
      <c r="B1080" s="87">
        <v>3</v>
      </c>
      <c r="C1080" s="122">
        <v>0</v>
      </c>
      <c r="D1080" s="87" t="s">
        <v>2945</v>
      </c>
      <c r="E1080" s="87" t="b">
        <v>0</v>
      </c>
      <c r="F1080" s="87" t="b">
        <v>0</v>
      </c>
      <c r="G1080" s="87" t="b">
        <v>0</v>
      </c>
    </row>
    <row r="1081" spans="1:7" ht="15">
      <c r="A1081" s="87" t="s">
        <v>3312</v>
      </c>
      <c r="B1081" s="87">
        <v>3</v>
      </c>
      <c r="C1081" s="122">
        <v>0</v>
      </c>
      <c r="D1081" s="87" t="s">
        <v>2945</v>
      </c>
      <c r="E1081" s="87" t="b">
        <v>0</v>
      </c>
      <c r="F1081" s="87" t="b">
        <v>0</v>
      </c>
      <c r="G1081" s="87" t="b">
        <v>0</v>
      </c>
    </row>
    <row r="1082" spans="1:7" ht="15">
      <c r="A1082" s="87" t="s">
        <v>3073</v>
      </c>
      <c r="B1082" s="87">
        <v>3</v>
      </c>
      <c r="C1082" s="122">
        <v>0</v>
      </c>
      <c r="D1082" s="87" t="s">
        <v>2945</v>
      </c>
      <c r="E1082" s="87" t="b">
        <v>0</v>
      </c>
      <c r="F1082" s="87" t="b">
        <v>0</v>
      </c>
      <c r="G1082" s="87" t="b">
        <v>0</v>
      </c>
    </row>
    <row r="1083" spans="1:7" ht="15">
      <c r="A1083" s="87" t="s">
        <v>3078</v>
      </c>
      <c r="B1083" s="87">
        <v>3</v>
      </c>
      <c r="C1083" s="122">
        <v>0</v>
      </c>
      <c r="D1083" s="87" t="s">
        <v>2947</v>
      </c>
      <c r="E1083" s="87" t="b">
        <v>0</v>
      </c>
      <c r="F1083" s="87" t="b">
        <v>0</v>
      </c>
      <c r="G1083" s="87" t="b">
        <v>0</v>
      </c>
    </row>
    <row r="1084" spans="1:7" ht="15">
      <c r="A1084" s="87" t="s">
        <v>3200</v>
      </c>
      <c r="B1084" s="87">
        <v>3</v>
      </c>
      <c r="C1084" s="122">
        <v>0</v>
      </c>
      <c r="D1084" s="87" t="s">
        <v>2947</v>
      </c>
      <c r="E1084" s="87" t="b">
        <v>0</v>
      </c>
      <c r="F1084" s="87" t="b">
        <v>0</v>
      </c>
      <c r="G1084" s="87" t="b">
        <v>0</v>
      </c>
    </row>
    <row r="1085" spans="1:7" ht="15">
      <c r="A1085" s="87" t="s">
        <v>3060</v>
      </c>
      <c r="B1085" s="87">
        <v>3</v>
      </c>
      <c r="C1085" s="122">
        <v>0</v>
      </c>
      <c r="D1085" s="87" t="s">
        <v>2947</v>
      </c>
      <c r="E1085" s="87" t="b">
        <v>0</v>
      </c>
      <c r="F1085" s="87" t="b">
        <v>0</v>
      </c>
      <c r="G1085" s="87" t="b">
        <v>0</v>
      </c>
    </row>
    <row r="1086" spans="1:7" ht="15">
      <c r="A1086" s="87" t="s">
        <v>3201</v>
      </c>
      <c r="B1086" s="87">
        <v>3</v>
      </c>
      <c r="C1086" s="122">
        <v>0</v>
      </c>
      <c r="D1086" s="87" t="s">
        <v>2947</v>
      </c>
      <c r="E1086" s="87" t="b">
        <v>0</v>
      </c>
      <c r="F1086" s="87" t="b">
        <v>0</v>
      </c>
      <c r="G1086" s="87" t="b">
        <v>0</v>
      </c>
    </row>
    <row r="1087" spans="1:7" ht="15">
      <c r="A1087" s="87" t="s">
        <v>3202</v>
      </c>
      <c r="B1087" s="87">
        <v>3</v>
      </c>
      <c r="C1087" s="122">
        <v>0</v>
      </c>
      <c r="D1087" s="87" t="s">
        <v>2947</v>
      </c>
      <c r="E1087" s="87" t="b">
        <v>0</v>
      </c>
      <c r="F1087" s="87" t="b">
        <v>0</v>
      </c>
      <c r="G1087" s="87" t="b">
        <v>0</v>
      </c>
    </row>
    <row r="1088" spans="1:7" ht="15">
      <c r="A1088" s="87" t="s">
        <v>3146</v>
      </c>
      <c r="B1088" s="87">
        <v>3</v>
      </c>
      <c r="C1088" s="122">
        <v>0</v>
      </c>
      <c r="D1088" s="87" t="s">
        <v>2947</v>
      </c>
      <c r="E1088" s="87" t="b">
        <v>0</v>
      </c>
      <c r="F1088" s="87" t="b">
        <v>0</v>
      </c>
      <c r="G1088" s="87" t="b">
        <v>0</v>
      </c>
    </row>
    <row r="1089" spans="1:7" ht="15">
      <c r="A1089" s="87" t="s">
        <v>2990</v>
      </c>
      <c r="B1089" s="87">
        <v>3</v>
      </c>
      <c r="C1089" s="122">
        <v>0</v>
      </c>
      <c r="D1089" s="87" t="s">
        <v>2947</v>
      </c>
      <c r="E1089" s="87" t="b">
        <v>0</v>
      </c>
      <c r="F1089" s="87" t="b">
        <v>0</v>
      </c>
      <c r="G1089" s="87" t="b">
        <v>0</v>
      </c>
    </row>
    <row r="1090" spans="1:7" ht="15">
      <c r="A1090" s="87" t="s">
        <v>3029</v>
      </c>
      <c r="B1090" s="87">
        <v>3</v>
      </c>
      <c r="C1090" s="122">
        <v>0</v>
      </c>
      <c r="D1090" s="87" t="s">
        <v>2947</v>
      </c>
      <c r="E1090" s="87" t="b">
        <v>0</v>
      </c>
      <c r="F1090" s="87" t="b">
        <v>0</v>
      </c>
      <c r="G1090" s="87" t="b">
        <v>0</v>
      </c>
    </row>
    <row r="1091" spans="1:7" ht="15">
      <c r="A1091" s="87" t="s">
        <v>3203</v>
      </c>
      <c r="B1091" s="87">
        <v>3</v>
      </c>
      <c r="C1091" s="122">
        <v>0</v>
      </c>
      <c r="D1091" s="87" t="s">
        <v>2947</v>
      </c>
      <c r="E1091" s="87" t="b">
        <v>0</v>
      </c>
      <c r="F1091" s="87" t="b">
        <v>0</v>
      </c>
      <c r="G1091" s="87" t="b">
        <v>0</v>
      </c>
    </row>
    <row r="1092" spans="1:7" ht="15">
      <c r="A1092" s="87" t="s">
        <v>2993</v>
      </c>
      <c r="B1092" s="87">
        <v>3</v>
      </c>
      <c r="C1092" s="122">
        <v>0</v>
      </c>
      <c r="D1092" s="87" t="s">
        <v>2947</v>
      </c>
      <c r="E1092" s="87" t="b">
        <v>0</v>
      </c>
      <c r="F1092" s="87" t="b">
        <v>0</v>
      </c>
      <c r="G1092" s="87" t="b">
        <v>0</v>
      </c>
    </row>
    <row r="1093" spans="1:7" ht="15">
      <c r="A1093" s="87" t="s">
        <v>3204</v>
      </c>
      <c r="B1093" s="87">
        <v>3</v>
      </c>
      <c r="C1093" s="122">
        <v>0</v>
      </c>
      <c r="D1093" s="87" t="s">
        <v>2947</v>
      </c>
      <c r="E1093" s="87" t="b">
        <v>0</v>
      </c>
      <c r="F1093" s="87" t="b">
        <v>0</v>
      </c>
      <c r="G1093" s="87" t="b">
        <v>0</v>
      </c>
    </row>
    <row r="1094" spans="1:7" ht="15">
      <c r="A1094" s="87" t="s">
        <v>2987</v>
      </c>
      <c r="B1094" s="87">
        <v>3</v>
      </c>
      <c r="C1094" s="122">
        <v>0</v>
      </c>
      <c r="D1094" s="87" t="s">
        <v>2947</v>
      </c>
      <c r="E1094" s="87" t="b">
        <v>0</v>
      </c>
      <c r="F1094" s="87" t="b">
        <v>0</v>
      </c>
      <c r="G1094" s="87" t="b">
        <v>0</v>
      </c>
    </row>
    <row r="1095" spans="1:7" ht="15">
      <c r="A1095" s="87" t="s">
        <v>2986</v>
      </c>
      <c r="B1095" s="87">
        <v>3</v>
      </c>
      <c r="C1095" s="122">
        <v>0</v>
      </c>
      <c r="D1095" s="87" t="s">
        <v>2947</v>
      </c>
      <c r="E1095" s="87" t="b">
        <v>0</v>
      </c>
      <c r="F1095" s="87" t="b">
        <v>0</v>
      </c>
      <c r="G1095" s="87" t="b">
        <v>0</v>
      </c>
    </row>
    <row r="1096" spans="1:7" ht="15">
      <c r="A1096" s="87" t="s">
        <v>3205</v>
      </c>
      <c r="B1096" s="87">
        <v>3</v>
      </c>
      <c r="C1096" s="122">
        <v>0</v>
      </c>
      <c r="D1096" s="87" t="s">
        <v>2947</v>
      </c>
      <c r="E1096" s="87" t="b">
        <v>0</v>
      </c>
      <c r="F1096" s="87" t="b">
        <v>0</v>
      </c>
      <c r="G1096" s="87" t="b">
        <v>0</v>
      </c>
    </row>
    <row r="1097" spans="1:7" ht="15">
      <c r="A1097" s="87" t="s">
        <v>3206</v>
      </c>
      <c r="B1097" s="87">
        <v>3</v>
      </c>
      <c r="C1097" s="122">
        <v>0</v>
      </c>
      <c r="D1097" s="87" t="s">
        <v>2947</v>
      </c>
      <c r="E1097" s="87" t="b">
        <v>0</v>
      </c>
      <c r="F1097" s="87" t="b">
        <v>0</v>
      </c>
      <c r="G1097" s="87" t="b">
        <v>0</v>
      </c>
    </row>
    <row r="1098" spans="1:7" ht="15">
      <c r="A1098" s="87" t="s">
        <v>3008</v>
      </c>
      <c r="B1098" s="87">
        <v>4</v>
      </c>
      <c r="C1098" s="122">
        <v>0.00581110402829302</v>
      </c>
      <c r="D1098" s="87" t="s">
        <v>2948</v>
      </c>
      <c r="E1098" s="87" t="b">
        <v>0</v>
      </c>
      <c r="F1098" s="87" t="b">
        <v>0</v>
      </c>
      <c r="G1098" s="87" t="b">
        <v>0</v>
      </c>
    </row>
    <row r="1099" spans="1:7" ht="15">
      <c r="A1099" s="87" t="s">
        <v>3005</v>
      </c>
      <c r="B1099" s="87">
        <v>4</v>
      </c>
      <c r="C1099" s="122">
        <v>0</v>
      </c>
      <c r="D1099" s="87" t="s">
        <v>2948</v>
      </c>
      <c r="E1099" s="87" t="b">
        <v>0</v>
      </c>
      <c r="F1099" s="87" t="b">
        <v>0</v>
      </c>
      <c r="G1099" s="87" t="b">
        <v>0</v>
      </c>
    </row>
    <row r="1100" spans="1:7" ht="15">
      <c r="A1100" s="87" t="s">
        <v>2986</v>
      </c>
      <c r="B1100" s="87">
        <v>4</v>
      </c>
      <c r="C1100" s="122">
        <v>0</v>
      </c>
      <c r="D1100" s="87" t="s">
        <v>2948</v>
      </c>
      <c r="E1100" s="87" t="b">
        <v>0</v>
      </c>
      <c r="F1100" s="87" t="b">
        <v>0</v>
      </c>
      <c r="G1100" s="87" t="b">
        <v>0</v>
      </c>
    </row>
    <row r="1101" spans="1:7" ht="15">
      <c r="A1101" s="87" t="s">
        <v>3147</v>
      </c>
      <c r="B1101" s="87">
        <v>4</v>
      </c>
      <c r="C1101" s="122">
        <v>0</v>
      </c>
      <c r="D1101" s="87" t="s">
        <v>2948</v>
      </c>
      <c r="E1101" s="87" t="b">
        <v>0</v>
      </c>
      <c r="F1101" s="87" t="b">
        <v>0</v>
      </c>
      <c r="G1101" s="87" t="b">
        <v>0</v>
      </c>
    </row>
    <row r="1102" spans="1:7" ht="15">
      <c r="A1102" s="87" t="s">
        <v>3078</v>
      </c>
      <c r="B1102" s="87">
        <v>2</v>
      </c>
      <c r="C1102" s="122">
        <v>0.007000697573580958</v>
      </c>
      <c r="D1102" s="87" t="s">
        <v>2948</v>
      </c>
      <c r="E1102" s="87" t="b">
        <v>0</v>
      </c>
      <c r="F1102" s="87" t="b">
        <v>0</v>
      </c>
      <c r="G1102" s="87" t="b">
        <v>0</v>
      </c>
    </row>
    <row r="1103" spans="1:7" ht="15">
      <c r="A1103" s="87" t="s">
        <v>2987</v>
      </c>
      <c r="B1103" s="87">
        <v>2</v>
      </c>
      <c r="C1103" s="122">
        <v>0.007000697573580958</v>
      </c>
      <c r="D1103" s="87" t="s">
        <v>2948</v>
      </c>
      <c r="E1103" s="87" t="b">
        <v>0</v>
      </c>
      <c r="F1103" s="87" t="b">
        <v>0</v>
      </c>
      <c r="G1103" s="87" t="b">
        <v>0</v>
      </c>
    </row>
    <row r="1104" spans="1:7" ht="15">
      <c r="A1104" s="87" t="s">
        <v>3029</v>
      </c>
      <c r="B1104" s="87">
        <v>2</v>
      </c>
      <c r="C1104" s="122">
        <v>0.007000697573580958</v>
      </c>
      <c r="D1104" s="87" t="s">
        <v>2948</v>
      </c>
      <c r="E1104" s="87" t="b">
        <v>0</v>
      </c>
      <c r="F1104" s="87" t="b">
        <v>0</v>
      </c>
      <c r="G1104" s="87" t="b">
        <v>0</v>
      </c>
    </row>
    <row r="1105" spans="1:7" ht="15">
      <c r="A1105" s="87" t="s">
        <v>3344</v>
      </c>
      <c r="B1105" s="87">
        <v>2</v>
      </c>
      <c r="C1105" s="122">
        <v>0.014001395147161916</v>
      </c>
      <c r="D1105" s="87" t="s">
        <v>2948</v>
      </c>
      <c r="E1105" s="87" t="b">
        <v>0</v>
      </c>
      <c r="F1105" s="87" t="b">
        <v>0</v>
      </c>
      <c r="G1105" s="87" t="b">
        <v>0</v>
      </c>
    </row>
    <row r="1106" spans="1:7" ht="15">
      <c r="A1106" s="87" t="s">
        <v>3345</v>
      </c>
      <c r="B1106" s="87">
        <v>2</v>
      </c>
      <c r="C1106" s="122">
        <v>0.014001395147161916</v>
      </c>
      <c r="D1106" s="87" t="s">
        <v>2948</v>
      </c>
      <c r="E1106" s="87" t="b">
        <v>0</v>
      </c>
      <c r="F1106" s="87" t="b">
        <v>0</v>
      </c>
      <c r="G1106" s="87" t="b">
        <v>0</v>
      </c>
    </row>
    <row r="1107" spans="1:7" ht="15">
      <c r="A1107" s="87" t="s">
        <v>3030</v>
      </c>
      <c r="B1107" s="87">
        <v>2</v>
      </c>
      <c r="C1107" s="122">
        <v>0.014001395147161916</v>
      </c>
      <c r="D1107" s="87" t="s">
        <v>2948</v>
      </c>
      <c r="E1107" s="87" t="b">
        <v>0</v>
      </c>
      <c r="F1107" s="87" t="b">
        <v>0</v>
      </c>
      <c r="G1107" s="87" t="b">
        <v>0</v>
      </c>
    </row>
    <row r="1108" spans="1:7" ht="15">
      <c r="A1108" s="87" t="s">
        <v>3079</v>
      </c>
      <c r="B1108" s="87">
        <v>2</v>
      </c>
      <c r="C1108" s="122">
        <v>0.014001395147161916</v>
      </c>
      <c r="D1108" s="87" t="s">
        <v>2948</v>
      </c>
      <c r="E1108" s="87" t="b">
        <v>0</v>
      </c>
      <c r="F1108" s="87" t="b">
        <v>0</v>
      </c>
      <c r="G1108" s="87" t="b">
        <v>0</v>
      </c>
    </row>
    <row r="1109" spans="1:7" ht="15">
      <c r="A1109" s="87" t="s">
        <v>3136</v>
      </c>
      <c r="B1109" s="87">
        <v>2</v>
      </c>
      <c r="C1109" s="122">
        <v>0</v>
      </c>
      <c r="D1109" s="87" t="s">
        <v>2950</v>
      </c>
      <c r="E1109" s="87" t="b">
        <v>0</v>
      </c>
      <c r="F1109" s="87" t="b">
        <v>0</v>
      </c>
      <c r="G1109" s="87" t="b">
        <v>0</v>
      </c>
    </row>
    <row r="1110" spans="1:7" ht="15">
      <c r="A1110" s="87" t="s">
        <v>2988</v>
      </c>
      <c r="B1110" s="87">
        <v>8</v>
      </c>
      <c r="C1110" s="122">
        <v>0</v>
      </c>
      <c r="D1110" s="87" t="s">
        <v>2951</v>
      </c>
      <c r="E1110" s="87" t="b">
        <v>0</v>
      </c>
      <c r="F1110" s="87" t="b">
        <v>0</v>
      </c>
      <c r="G1110" s="87" t="b">
        <v>0</v>
      </c>
    </row>
    <row r="1111" spans="1:7" ht="15">
      <c r="A1111" s="87" t="s">
        <v>3030</v>
      </c>
      <c r="B1111" s="87">
        <v>7</v>
      </c>
      <c r="C1111" s="122">
        <v>0.0038225429126439565</v>
      </c>
      <c r="D1111" s="87" t="s">
        <v>2951</v>
      </c>
      <c r="E1111" s="87" t="b">
        <v>0</v>
      </c>
      <c r="F1111" s="87" t="b">
        <v>0</v>
      </c>
      <c r="G1111" s="87" t="b">
        <v>0</v>
      </c>
    </row>
    <row r="1112" spans="1:7" ht="15">
      <c r="A1112" s="87" t="s">
        <v>3058</v>
      </c>
      <c r="B1112" s="87">
        <v>7</v>
      </c>
      <c r="C1112" s="122">
        <v>0</v>
      </c>
      <c r="D1112" s="87" t="s">
        <v>2951</v>
      </c>
      <c r="E1112" s="87" t="b">
        <v>0</v>
      </c>
      <c r="F1112" s="87" t="b">
        <v>0</v>
      </c>
      <c r="G1112" s="87" t="b">
        <v>0</v>
      </c>
    </row>
    <row r="1113" spans="1:7" ht="15">
      <c r="A1113" s="87" t="s">
        <v>2987</v>
      </c>
      <c r="B1113" s="87">
        <v>6</v>
      </c>
      <c r="C1113" s="122">
        <v>0</v>
      </c>
      <c r="D1113" s="87" t="s">
        <v>2951</v>
      </c>
      <c r="E1113" s="87" t="b">
        <v>0</v>
      </c>
      <c r="F1113" s="87" t="b">
        <v>0</v>
      </c>
      <c r="G1113" s="87" t="b">
        <v>0</v>
      </c>
    </row>
    <row r="1114" spans="1:7" ht="15">
      <c r="A1114" s="87" t="s">
        <v>3005</v>
      </c>
      <c r="B1114" s="87">
        <v>6</v>
      </c>
      <c r="C1114" s="122">
        <v>0</v>
      </c>
      <c r="D1114" s="87" t="s">
        <v>2951</v>
      </c>
      <c r="E1114" s="87" t="b">
        <v>0</v>
      </c>
      <c r="F1114" s="87" t="b">
        <v>0</v>
      </c>
      <c r="G1114" s="87" t="b">
        <v>0</v>
      </c>
    </row>
    <row r="1115" spans="1:7" ht="15">
      <c r="A1115" s="87" t="s">
        <v>2986</v>
      </c>
      <c r="B1115" s="87">
        <v>6</v>
      </c>
      <c r="C1115" s="122">
        <v>0</v>
      </c>
      <c r="D1115" s="87" t="s">
        <v>2951</v>
      </c>
      <c r="E1115" s="87" t="b">
        <v>0</v>
      </c>
      <c r="F1115" s="87" t="b">
        <v>0</v>
      </c>
      <c r="G1115" s="87" t="b">
        <v>0</v>
      </c>
    </row>
    <row r="1116" spans="1:7" ht="15">
      <c r="A1116" s="87" t="s">
        <v>3003</v>
      </c>
      <c r="B1116" s="87">
        <v>5</v>
      </c>
      <c r="C1116" s="122">
        <v>0.0027303877947456832</v>
      </c>
      <c r="D1116" s="87" t="s">
        <v>2951</v>
      </c>
      <c r="E1116" s="87" t="b">
        <v>0</v>
      </c>
      <c r="F1116" s="87" t="b">
        <v>0</v>
      </c>
      <c r="G1116" s="87" t="b">
        <v>0</v>
      </c>
    </row>
    <row r="1117" spans="1:7" ht="15">
      <c r="A1117" s="87" t="s">
        <v>3062</v>
      </c>
      <c r="B1117" s="87">
        <v>5</v>
      </c>
      <c r="C1117" s="122">
        <v>0.0027303877947456832</v>
      </c>
      <c r="D1117" s="87" t="s">
        <v>2951</v>
      </c>
      <c r="E1117" s="87" t="b">
        <v>0</v>
      </c>
      <c r="F1117" s="87" t="b">
        <v>0</v>
      </c>
      <c r="G1117" s="87" t="b">
        <v>0</v>
      </c>
    </row>
    <row r="1118" spans="1:7" ht="15">
      <c r="A1118" s="87" t="s">
        <v>3063</v>
      </c>
      <c r="B1118" s="87">
        <v>5</v>
      </c>
      <c r="C1118" s="122">
        <v>0.0027303877947456832</v>
      </c>
      <c r="D1118" s="87" t="s">
        <v>2951</v>
      </c>
      <c r="E1118" s="87" t="b">
        <v>0</v>
      </c>
      <c r="F1118" s="87" t="b">
        <v>0</v>
      </c>
      <c r="G1118" s="87" t="b">
        <v>0</v>
      </c>
    </row>
    <row r="1119" spans="1:7" ht="15">
      <c r="A1119" s="87" t="s">
        <v>3130</v>
      </c>
      <c r="B1119" s="87">
        <v>4</v>
      </c>
      <c r="C1119" s="122">
        <v>0.008304275742454653</v>
      </c>
      <c r="D1119" s="87" t="s">
        <v>2951</v>
      </c>
      <c r="E1119" s="87" t="b">
        <v>0</v>
      </c>
      <c r="F1119" s="87" t="b">
        <v>0</v>
      </c>
      <c r="G1119" s="87" t="b">
        <v>0</v>
      </c>
    </row>
    <row r="1120" spans="1:7" ht="15">
      <c r="A1120" s="87" t="s">
        <v>3184</v>
      </c>
      <c r="B1120" s="87">
        <v>4</v>
      </c>
      <c r="C1120" s="122">
        <v>0.00485768990498431</v>
      </c>
      <c r="D1120" s="87" t="s">
        <v>2951</v>
      </c>
      <c r="E1120" s="87" t="b">
        <v>0</v>
      </c>
      <c r="F1120" s="87" t="b">
        <v>0</v>
      </c>
      <c r="G1120" s="87" t="b">
        <v>0</v>
      </c>
    </row>
    <row r="1121" spans="1:7" ht="15">
      <c r="A1121" s="87" t="s">
        <v>3081</v>
      </c>
      <c r="B1121" s="87">
        <v>4</v>
      </c>
      <c r="C1121" s="122">
        <v>0.00485768990498431</v>
      </c>
      <c r="D1121" s="87" t="s">
        <v>2951</v>
      </c>
      <c r="E1121" s="87" t="b">
        <v>0</v>
      </c>
      <c r="F1121" s="87" t="b">
        <v>0</v>
      </c>
      <c r="G1121" s="87" t="b">
        <v>0</v>
      </c>
    </row>
    <row r="1122" spans="1:7" ht="15">
      <c r="A1122" s="87" t="s">
        <v>3080</v>
      </c>
      <c r="B1122" s="87">
        <v>4</v>
      </c>
      <c r="C1122" s="122">
        <v>0.00485768990498431</v>
      </c>
      <c r="D1122" s="87" t="s">
        <v>2951</v>
      </c>
      <c r="E1122" s="87" t="b">
        <v>0</v>
      </c>
      <c r="F1122" s="87" t="b">
        <v>0</v>
      </c>
      <c r="G1122" s="87" t="b">
        <v>0</v>
      </c>
    </row>
    <row r="1123" spans="1:7" ht="15">
      <c r="A1123" s="87" t="s">
        <v>3110</v>
      </c>
      <c r="B1123" s="87">
        <v>4</v>
      </c>
      <c r="C1123" s="122">
        <v>0.00485768990498431</v>
      </c>
      <c r="D1123" s="87" t="s">
        <v>2951</v>
      </c>
      <c r="E1123" s="87" t="b">
        <v>0</v>
      </c>
      <c r="F1123" s="87" t="b">
        <v>0</v>
      </c>
      <c r="G1123" s="87" t="b">
        <v>0</v>
      </c>
    </row>
    <row r="1124" spans="1:7" ht="15">
      <c r="A1124" s="87" t="s">
        <v>3273</v>
      </c>
      <c r="B1124" s="87">
        <v>3</v>
      </c>
      <c r="C1124" s="122">
        <v>0.00622820680684099</v>
      </c>
      <c r="D1124" s="87" t="s">
        <v>2951</v>
      </c>
      <c r="E1124" s="87" t="b">
        <v>0</v>
      </c>
      <c r="F1124" s="87" t="b">
        <v>0</v>
      </c>
      <c r="G1124" s="87" t="b">
        <v>0</v>
      </c>
    </row>
    <row r="1125" spans="1:7" ht="15">
      <c r="A1125" s="87" t="s">
        <v>3082</v>
      </c>
      <c r="B1125" s="87">
        <v>3</v>
      </c>
      <c r="C1125" s="122">
        <v>0.00622820680684099</v>
      </c>
      <c r="D1125" s="87" t="s">
        <v>2951</v>
      </c>
      <c r="E1125" s="87" t="b">
        <v>0</v>
      </c>
      <c r="F1125" s="87" t="b">
        <v>0</v>
      </c>
      <c r="G1125" s="87" t="b">
        <v>0</v>
      </c>
    </row>
    <row r="1126" spans="1:7" ht="15">
      <c r="A1126" s="87" t="s">
        <v>3274</v>
      </c>
      <c r="B1126" s="87">
        <v>3</v>
      </c>
      <c r="C1126" s="122">
        <v>0.00622820680684099</v>
      </c>
      <c r="D1126" s="87" t="s">
        <v>2951</v>
      </c>
      <c r="E1126" s="87" t="b">
        <v>0</v>
      </c>
      <c r="F1126" s="87" t="b">
        <v>0</v>
      </c>
      <c r="G1126" s="87" t="b">
        <v>0</v>
      </c>
    </row>
    <row r="1127" spans="1:7" ht="15">
      <c r="A1127" s="87" t="s">
        <v>3167</v>
      </c>
      <c r="B1127" s="87">
        <v>3</v>
      </c>
      <c r="C1127" s="122">
        <v>0.00622820680684099</v>
      </c>
      <c r="D1127" s="87" t="s">
        <v>2951</v>
      </c>
      <c r="E1127" s="87" t="b">
        <v>0</v>
      </c>
      <c r="F1127" s="87" t="b">
        <v>0</v>
      </c>
      <c r="G1127" s="87" t="b">
        <v>0</v>
      </c>
    </row>
    <row r="1128" spans="1:7" ht="15">
      <c r="A1128" s="87" t="s">
        <v>3410</v>
      </c>
      <c r="B1128" s="87">
        <v>2</v>
      </c>
      <c r="C1128" s="122">
        <v>0.0065809828237194815</v>
      </c>
      <c r="D1128" s="87" t="s">
        <v>2951</v>
      </c>
      <c r="E1128" s="87" t="b">
        <v>1</v>
      </c>
      <c r="F1128" s="87" t="b">
        <v>0</v>
      </c>
      <c r="G1128" s="87" t="b">
        <v>0</v>
      </c>
    </row>
    <row r="1129" spans="1:7" ht="15">
      <c r="A1129" s="87" t="s">
        <v>3411</v>
      </c>
      <c r="B1129" s="87">
        <v>2</v>
      </c>
      <c r="C1129" s="122">
        <v>0.0065809828237194815</v>
      </c>
      <c r="D1129" s="87" t="s">
        <v>2951</v>
      </c>
      <c r="E1129" s="87" t="b">
        <v>0</v>
      </c>
      <c r="F1129" s="87" t="b">
        <v>0</v>
      </c>
      <c r="G1129" s="87" t="b">
        <v>0</v>
      </c>
    </row>
    <row r="1130" spans="1:7" ht="15">
      <c r="A1130" s="87" t="s">
        <v>3009</v>
      </c>
      <c r="B1130" s="87">
        <v>2</v>
      </c>
      <c r="C1130" s="122">
        <v>0.0065809828237194815</v>
      </c>
      <c r="D1130" s="87" t="s">
        <v>2951</v>
      </c>
      <c r="E1130" s="87" t="b">
        <v>0</v>
      </c>
      <c r="F1130" s="87" t="b">
        <v>0</v>
      </c>
      <c r="G1130" s="87" t="b">
        <v>0</v>
      </c>
    </row>
    <row r="1131" spans="1:7" ht="15">
      <c r="A1131" s="87" t="s">
        <v>3001</v>
      </c>
      <c r="B1131" s="87">
        <v>2</v>
      </c>
      <c r="C1131" s="122">
        <v>0.0065809828237194815</v>
      </c>
      <c r="D1131" s="87" t="s">
        <v>2951</v>
      </c>
      <c r="E1131" s="87" t="b">
        <v>0</v>
      </c>
      <c r="F1131" s="87" t="b">
        <v>0</v>
      </c>
      <c r="G1131" s="87" t="b">
        <v>0</v>
      </c>
    </row>
    <row r="1132" spans="1:7" ht="15">
      <c r="A1132" s="87" t="s">
        <v>3076</v>
      </c>
      <c r="B1132" s="87">
        <v>2</v>
      </c>
      <c r="C1132" s="122">
        <v>0.0065809828237194815</v>
      </c>
      <c r="D1132" s="87" t="s">
        <v>2951</v>
      </c>
      <c r="E1132" s="87" t="b">
        <v>0</v>
      </c>
      <c r="F1132" s="87" t="b">
        <v>0</v>
      </c>
      <c r="G1132" s="87" t="b">
        <v>0</v>
      </c>
    </row>
    <row r="1133" spans="1:7" ht="15">
      <c r="A1133" s="87" t="s">
        <v>3010</v>
      </c>
      <c r="B1133" s="87">
        <v>2</v>
      </c>
      <c r="C1133" s="122">
        <v>0.0065809828237194815</v>
      </c>
      <c r="D1133" s="87" t="s">
        <v>2951</v>
      </c>
      <c r="E1133" s="87" t="b">
        <v>0</v>
      </c>
      <c r="F1133" s="87" t="b">
        <v>0</v>
      </c>
      <c r="G1133" s="87" t="b">
        <v>0</v>
      </c>
    </row>
    <row r="1134" spans="1:7" ht="15">
      <c r="A1134" s="87" t="s">
        <v>3015</v>
      </c>
      <c r="B1134" s="87">
        <v>2</v>
      </c>
      <c r="C1134" s="122">
        <v>0.0065809828237194815</v>
      </c>
      <c r="D1134" s="87" t="s">
        <v>2951</v>
      </c>
      <c r="E1134" s="87" t="b">
        <v>0</v>
      </c>
      <c r="F1134" s="87" t="b">
        <v>0</v>
      </c>
      <c r="G1134" s="87" t="b">
        <v>0</v>
      </c>
    </row>
    <row r="1135" spans="1:7" ht="15">
      <c r="A1135" s="87" t="s">
        <v>3412</v>
      </c>
      <c r="B1135" s="87">
        <v>2</v>
      </c>
      <c r="C1135" s="122">
        <v>0.0065809828237194815</v>
      </c>
      <c r="D1135" s="87" t="s">
        <v>2951</v>
      </c>
      <c r="E1135" s="87" t="b">
        <v>1</v>
      </c>
      <c r="F1135" s="87" t="b">
        <v>0</v>
      </c>
      <c r="G1135" s="87" t="b">
        <v>0</v>
      </c>
    </row>
    <row r="1136" spans="1:7" ht="15">
      <c r="A1136" s="87" t="s">
        <v>3151</v>
      </c>
      <c r="B1136" s="87">
        <v>2</v>
      </c>
      <c r="C1136" s="122">
        <v>0.0065809828237194815</v>
      </c>
      <c r="D1136" s="87" t="s">
        <v>2951</v>
      </c>
      <c r="E1136" s="87" t="b">
        <v>0</v>
      </c>
      <c r="F1136" s="87" t="b">
        <v>0</v>
      </c>
      <c r="G1136" s="87" t="b">
        <v>0</v>
      </c>
    </row>
    <row r="1137" spans="1:7" ht="15">
      <c r="A1137" s="87" t="s">
        <v>3413</v>
      </c>
      <c r="B1137" s="87">
        <v>2</v>
      </c>
      <c r="C1137" s="122">
        <v>0.0065809828237194815</v>
      </c>
      <c r="D1137" s="87" t="s">
        <v>2951</v>
      </c>
      <c r="E1137" s="87" t="b">
        <v>0</v>
      </c>
      <c r="F1137" s="87" t="b">
        <v>0</v>
      </c>
      <c r="G1137" s="87" t="b">
        <v>0</v>
      </c>
    </row>
    <row r="1138" spans="1:7" ht="15">
      <c r="A1138" s="87" t="s">
        <v>3079</v>
      </c>
      <c r="B1138" s="87">
        <v>2</v>
      </c>
      <c r="C1138" s="122">
        <v>0.010733120694946809</v>
      </c>
      <c r="D1138" s="87" t="s">
        <v>2951</v>
      </c>
      <c r="E1138" s="87" t="b">
        <v>0</v>
      </c>
      <c r="F1138" s="87" t="b">
        <v>0</v>
      </c>
      <c r="G1138" s="87" t="b">
        <v>0</v>
      </c>
    </row>
    <row r="1139" spans="1:7" ht="15">
      <c r="A1139" s="87" t="s">
        <v>3140</v>
      </c>
      <c r="B1139" s="87">
        <v>5</v>
      </c>
      <c r="C1139" s="122">
        <v>0</v>
      </c>
      <c r="D1139" s="87" t="s">
        <v>2952</v>
      </c>
      <c r="E1139" s="87" t="b">
        <v>0</v>
      </c>
      <c r="F1139" s="87" t="b">
        <v>0</v>
      </c>
      <c r="G1139" s="87" t="b">
        <v>0</v>
      </c>
    </row>
    <row r="1140" spans="1:7" ht="15">
      <c r="A1140" s="87" t="s">
        <v>3458</v>
      </c>
      <c r="B1140" s="87">
        <v>2</v>
      </c>
      <c r="C1140" s="122">
        <v>0</v>
      </c>
      <c r="D1140" s="87" t="s">
        <v>2952</v>
      </c>
      <c r="E1140" s="87" t="b">
        <v>0</v>
      </c>
      <c r="F1140" s="87" t="b">
        <v>0</v>
      </c>
      <c r="G1140" s="87" t="b">
        <v>0</v>
      </c>
    </row>
    <row r="1141" spans="1:7" ht="15">
      <c r="A1141" s="87" t="s">
        <v>3472</v>
      </c>
      <c r="B1141" s="87">
        <v>2</v>
      </c>
      <c r="C1141" s="122">
        <v>0</v>
      </c>
      <c r="D1141" s="87" t="s">
        <v>2953</v>
      </c>
      <c r="E1141" s="87" t="b">
        <v>0</v>
      </c>
      <c r="F1141" s="87" t="b">
        <v>0</v>
      </c>
      <c r="G1141" s="87" t="b">
        <v>0</v>
      </c>
    </row>
    <row r="1142" spans="1:7" ht="15">
      <c r="A1142" s="87" t="s">
        <v>3022</v>
      </c>
      <c r="B1142" s="87">
        <v>2</v>
      </c>
      <c r="C1142" s="122">
        <v>0</v>
      </c>
      <c r="D1142" s="87" t="s">
        <v>2953</v>
      </c>
      <c r="E1142" s="87" t="b">
        <v>0</v>
      </c>
      <c r="F1142" s="87" t="b">
        <v>0</v>
      </c>
      <c r="G1142" s="87" t="b">
        <v>0</v>
      </c>
    </row>
    <row r="1143" spans="1:7" ht="15">
      <c r="A1143" s="87" t="s">
        <v>3473</v>
      </c>
      <c r="B1143" s="87">
        <v>2</v>
      </c>
      <c r="C1143" s="122">
        <v>0</v>
      </c>
      <c r="D1143" s="87" t="s">
        <v>2953</v>
      </c>
      <c r="E1143" s="87" t="b">
        <v>0</v>
      </c>
      <c r="F1143" s="87" t="b">
        <v>0</v>
      </c>
      <c r="G1143" s="87" t="b">
        <v>0</v>
      </c>
    </row>
    <row r="1144" spans="1:7" ht="15">
      <c r="A1144" s="87" t="s">
        <v>3474</v>
      </c>
      <c r="B1144" s="87">
        <v>2</v>
      </c>
      <c r="C1144" s="122">
        <v>0</v>
      </c>
      <c r="D1144" s="87" t="s">
        <v>2953</v>
      </c>
      <c r="E1144" s="87" t="b">
        <v>0</v>
      </c>
      <c r="F1144" s="87" t="b">
        <v>0</v>
      </c>
      <c r="G1144" s="87" t="b">
        <v>0</v>
      </c>
    </row>
    <row r="1145" spans="1:7" ht="15">
      <c r="A1145" s="87" t="s">
        <v>2988</v>
      </c>
      <c r="B1145" s="87">
        <v>2</v>
      </c>
      <c r="C1145" s="122">
        <v>0</v>
      </c>
      <c r="D1145" s="87" t="s">
        <v>2953</v>
      </c>
      <c r="E1145" s="87" t="b">
        <v>0</v>
      </c>
      <c r="F1145" s="87" t="b">
        <v>0</v>
      </c>
      <c r="G1145" s="87" t="b">
        <v>0</v>
      </c>
    </row>
    <row r="1146" spans="1:7" ht="15">
      <c r="A1146" s="87" t="s">
        <v>3475</v>
      </c>
      <c r="B1146" s="87">
        <v>2</v>
      </c>
      <c r="C1146" s="122">
        <v>0</v>
      </c>
      <c r="D1146" s="87" t="s">
        <v>2953</v>
      </c>
      <c r="E1146" s="87" t="b">
        <v>0</v>
      </c>
      <c r="F1146" s="87" t="b">
        <v>0</v>
      </c>
      <c r="G1146" s="87" t="b">
        <v>0</v>
      </c>
    </row>
    <row r="1147" spans="1:7" ht="15">
      <c r="A1147" s="87" t="s">
        <v>3243</v>
      </c>
      <c r="B1147" s="87">
        <v>2</v>
      </c>
      <c r="C1147" s="122">
        <v>0</v>
      </c>
      <c r="D1147" s="87" t="s">
        <v>2953</v>
      </c>
      <c r="E1147" s="87" t="b">
        <v>0</v>
      </c>
      <c r="F1147" s="87" t="b">
        <v>0</v>
      </c>
      <c r="G1147" s="87" t="b">
        <v>0</v>
      </c>
    </row>
    <row r="1148" spans="1:7" ht="15">
      <c r="A1148" s="87" t="s">
        <v>3476</v>
      </c>
      <c r="B1148" s="87">
        <v>2</v>
      </c>
      <c r="C1148" s="122">
        <v>0</v>
      </c>
      <c r="D1148" s="87" t="s">
        <v>2953</v>
      </c>
      <c r="E1148" s="87" t="b">
        <v>0</v>
      </c>
      <c r="F1148" s="87" t="b">
        <v>0</v>
      </c>
      <c r="G1148" s="87" t="b">
        <v>0</v>
      </c>
    </row>
    <row r="1149" spans="1:7" ht="15">
      <c r="A1149" s="87" t="s">
        <v>3477</v>
      </c>
      <c r="B1149" s="87">
        <v>2</v>
      </c>
      <c r="C1149" s="122">
        <v>0</v>
      </c>
      <c r="D1149" s="87" t="s">
        <v>2953</v>
      </c>
      <c r="E1149" s="87" t="b">
        <v>0</v>
      </c>
      <c r="F1149" s="87" t="b">
        <v>0</v>
      </c>
      <c r="G1149" s="87" t="b">
        <v>0</v>
      </c>
    </row>
    <row r="1150" spans="1:7" ht="15">
      <c r="A1150" s="87" t="s">
        <v>3478</v>
      </c>
      <c r="B1150" s="87">
        <v>2</v>
      </c>
      <c r="C1150" s="122">
        <v>0</v>
      </c>
      <c r="D1150" s="87" t="s">
        <v>2953</v>
      </c>
      <c r="E1150" s="87" t="b">
        <v>0</v>
      </c>
      <c r="F1150" s="87" t="b">
        <v>0</v>
      </c>
      <c r="G1150" s="87" t="b">
        <v>0</v>
      </c>
    </row>
    <row r="1151" spans="1:7" ht="15">
      <c r="A1151" s="87" t="s">
        <v>2986</v>
      </c>
      <c r="B1151" s="87">
        <v>2</v>
      </c>
      <c r="C1151" s="122">
        <v>0</v>
      </c>
      <c r="D1151" s="87" t="s">
        <v>2953</v>
      </c>
      <c r="E1151" s="87" t="b">
        <v>0</v>
      </c>
      <c r="F1151" s="87" t="b">
        <v>0</v>
      </c>
      <c r="G1151" s="87" t="b">
        <v>0</v>
      </c>
    </row>
    <row r="1152" spans="1:7" ht="15">
      <c r="A1152" s="87" t="s">
        <v>360</v>
      </c>
      <c r="B1152" s="87">
        <v>2</v>
      </c>
      <c r="C1152" s="122">
        <v>0</v>
      </c>
      <c r="D1152" s="87" t="s">
        <v>2954</v>
      </c>
      <c r="E1152" s="87" t="b">
        <v>0</v>
      </c>
      <c r="F1152" s="87" t="b">
        <v>0</v>
      </c>
      <c r="G1152" s="87" t="b">
        <v>0</v>
      </c>
    </row>
    <row r="1153" spans="1:7" ht="15">
      <c r="A1153" s="87" t="s">
        <v>2986</v>
      </c>
      <c r="B1153" s="87">
        <v>2</v>
      </c>
      <c r="C1153" s="122">
        <v>0</v>
      </c>
      <c r="D1153" s="87" t="s">
        <v>2954</v>
      </c>
      <c r="E1153" s="87" t="b">
        <v>0</v>
      </c>
      <c r="F1153" s="87" t="b">
        <v>0</v>
      </c>
      <c r="G1153" s="87" t="b">
        <v>0</v>
      </c>
    </row>
    <row r="1154" spans="1:7" ht="15">
      <c r="A1154" s="87" t="s">
        <v>3479</v>
      </c>
      <c r="B1154" s="87">
        <v>2</v>
      </c>
      <c r="C1154" s="122">
        <v>0</v>
      </c>
      <c r="D1154" s="87" t="s">
        <v>2954</v>
      </c>
      <c r="E1154" s="87" t="b">
        <v>0</v>
      </c>
      <c r="F1154" s="87" t="b">
        <v>0</v>
      </c>
      <c r="G1154" s="87" t="b">
        <v>0</v>
      </c>
    </row>
    <row r="1155" spans="1:7" ht="15">
      <c r="A1155" s="87" t="s">
        <v>2987</v>
      </c>
      <c r="B1155" s="87">
        <v>3</v>
      </c>
      <c r="C1155" s="122">
        <v>0</v>
      </c>
      <c r="D1155" s="87" t="s">
        <v>2956</v>
      </c>
      <c r="E1155" s="87" t="b">
        <v>0</v>
      </c>
      <c r="F1155" s="87" t="b">
        <v>0</v>
      </c>
      <c r="G1155" s="87" t="b">
        <v>0</v>
      </c>
    </row>
    <row r="1156" spans="1:7" ht="15">
      <c r="A1156" s="87" t="s">
        <v>3315</v>
      </c>
      <c r="B1156" s="87">
        <v>3</v>
      </c>
      <c r="C1156" s="122">
        <v>0</v>
      </c>
      <c r="D1156" s="87" t="s">
        <v>2956</v>
      </c>
      <c r="E1156" s="87" t="b">
        <v>0</v>
      </c>
      <c r="F1156" s="87" t="b">
        <v>0</v>
      </c>
      <c r="G1156" s="87" t="b">
        <v>0</v>
      </c>
    </row>
    <row r="1157" spans="1:7" ht="15">
      <c r="A1157" s="87" t="s">
        <v>3316</v>
      </c>
      <c r="B1157" s="87">
        <v>3</v>
      </c>
      <c r="C1157" s="122">
        <v>0</v>
      </c>
      <c r="D1157" s="87" t="s">
        <v>2956</v>
      </c>
      <c r="E1157" s="87" t="b">
        <v>0</v>
      </c>
      <c r="F1157" s="87" t="b">
        <v>0</v>
      </c>
      <c r="G1157" s="87" t="b">
        <v>0</v>
      </c>
    </row>
    <row r="1158" spans="1:7" ht="15">
      <c r="A1158" s="87" t="s">
        <v>3317</v>
      </c>
      <c r="B1158" s="87">
        <v>3</v>
      </c>
      <c r="C1158" s="122">
        <v>0</v>
      </c>
      <c r="D1158" s="87" t="s">
        <v>2956</v>
      </c>
      <c r="E1158" s="87" t="b">
        <v>0</v>
      </c>
      <c r="F1158" s="87" t="b">
        <v>0</v>
      </c>
      <c r="G1158" s="87" t="b">
        <v>0</v>
      </c>
    </row>
    <row r="1159" spans="1:7" ht="15">
      <c r="A1159" s="87" t="s">
        <v>3318</v>
      </c>
      <c r="B1159" s="87">
        <v>3</v>
      </c>
      <c r="C1159" s="122">
        <v>0</v>
      </c>
      <c r="D1159" s="87" t="s">
        <v>2956</v>
      </c>
      <c r="E1159" s="87" t="b">
        <v>0</v>
      </c>
      <c r="F1159" s="87" t="b">
        <v>0</v>
      </c>
      <c r="G1159" s="87" t="b">
        <v>0</v>
      </c>
    </row>
    <row r="1160" spans="1:7" ht="15">
      <c r="A1160" s="87" t="s">
        <v>2986</v>
      </c>
      <c r="B1160" s="87">
        <v>3</v>
      </c>
      <c r="C1160" s="122">
        <v>0</v>
      </c>
      <c r="D1160" s="87" t="s">
        <v>2956</v>
      </c>
      <c r="E1160" s="87" t="b">
        <v>0</v>
      </c>
      <c r="F1160" s="87" t="b">
        <v>0</v>
      </c>
      <c r="G1160" s="87" t="b">
        <v>0</v>
      </c>
    </row>
    <row r="1161" spans="1:7" ht="15">
      <c r="A1161" s="87" t="s">
        <v>3486</v>
      </c>
      <c r="B1161" s="87">
        <v>2</v>
      </c>
      <c r="C1161" s="122">
        <v>0.019084850188786497</v>
      </c>
      <c r="D1161" s="87" t="s">
        <v>2956</v>
      </c>
      <c r="E1161" s="87" t="b">
        <v>0</v>
      </c>
      <c r="F1161" s="87" t="b">
        <v>0</v>
      </c>
      <c r="G1161" s="87" t="b">
        <v>0</v>
      </c>
    </row>
    <row r="1162" spans="1:7" ht="15">
      <c r="A1162" s="87" t="s">
        <v>3487</v>
      </c>
      <c r="B1162" s="87">
        <v>2</v>
      </c>
      <c r="C1162" s="122">
        <v>0.007043650362227249</v>
      </c>
      <c r="D1162" s="87" t="s">
        <v>2956</v>
      </c>
      <c r="E1162" s="87" t="b">
        <v>0</v>
      </c>
      <c r="F1162" s="87" t="b">
        <v>0</v>
      </c>
      <c r="G1162" s="87" t="b">
        <v>0</v>
      </c>
    </row>
    <row r="1163" spans="1:7" ht="15">
      <c r="A1163" s="87" t="s">
        <v>3488</v>
      </c>
      <c r="B1163" s="87">
        <v>2</v>
      </c>
      <c r="C1163" s="122">
        <v>0.007043650362227249</v>
      </c>
      <c r="D1163" s="87" t="s">
        <v>2956</v>
      </c>
      <c r="E1163" s="87" t="b">
        <v>0</v>
      </c>
      <c r="F1163" s="87" t="b">
        <v>0</v>
      </c>
      <c r="G1163" s="87" t="b">
        <v>0</v>
      </c>
    </row>
    <row r="1164" spans="1:7" ht="15">
      <c r="A1164" s="87" t="s">
        <v>3489</v>
      </c>
      <c r="B1164" s="87">
        <v>2</v>
      </c>
      <c r="C1164" s="122">
        <v>0.007043650362227249</v>
      </c>
      <c r="D1164" s="87" t="s">
        <v>2956</v>
      </c>
      <c r="E1164" s="87" t="b">
        <v>0</v>
      </c>
      <c r="F1164" s="87" t="b">
        <v>0</v>
      </c>
      <c r="G1164" s="87" t="b">
        <v>0</v>
      </c>
    </row>
    <row r="1165" spans="1:7" ht="15">
      <c r="A1165" s="87" t="s">
        <v>3490</v>
      </c>
      <c r="B1165" s="87">
        <v>2</v>
      </c>
      <c r="C1165" s="122">
        <v>0.007043650362227249</v>
      </c>
      <c r="D1165" s="87" t="s">
        <v>2956</v>
      </c>
      <c r="E1165" s="87" t="b">
        <v>0</v>
      </c>
      <c r="F1165" s="87" t="b">
        <v>0</v>
      </c>
      <c r="G1165" s="87" t="b">
        <v>0</v>
      </c>
    </row>
    <row r="1166" spans="1:7" ht="15">
      <c r="A1166" s="87" t="s">
        <v>3491</v>
      </c>
      <c r="B1166" s="87">
        <v>2</v>
      </c>
      <c r="C1166" s="122">
        <v>0.007043650362227249</v>
      </c>
      <c r="D1166" s="87" t="s">
        <v>2956</v>
      </c>
      <c r="E1166" s="87" t="b">
        <v>0</v>
      </c>
      <c r="F1166" s="87" t="b">
        <v>0</v>
      </c>
      <c r="G1166" s="87" t="b">
        <v>0</v>
      </c>
    </row>
    <row r="1167" spans="1:7" ht="15">
      <c r="A1167" s="87" t="s">
        <v>3006</v>
      </c>
      <c r="B1167" s="87">
        <v>2</v>
      </c>
      <c r="C1167" s="122">
        <v>0.007043650362227249</v>
      </c>
      <c r="D1167" s="87" t="s">
        <v>2956</v>
      </c>
      <c r="E1167" s="87" t="b">
        <v>0</v>
      </c>
      <c r="F1167" s="87" t="b">
        <v>0</v>
      </c>
      <c r="G1167" s="87" t="b">
        <v>0</v>
      </c>
    </row>
    <row r="1168" spans="1:7" ht="15">
      <c r="A1168" s="87" t="s">
        <v>3492</v>
      </c>
      <c r="B1168" s="87">
        <v>2</v>
      </c>
      <c r="C1168" s="122">
        <v>0.007043650362227249</v>
      </c>
      <c r="D1168" s="87" t="s">
        <v>2956</v>
      </c>
      <c r="E1168" s="87" t="b">
        <v>0</v>
      </c>
      <c r="F1168" s="87" t="b">
        <v>0</v>
      </c>
      <c r="G1168" s="87" t="b">
        <v>0</v>
      </c>
    </row>
    <row r="1169" spans="1:7" ht="15">
      <c r="A1169" s="87" t="s">
        <v>2996</v>
      </c>
      <c r="B1169" s="87">
        <v>2</v>
      </c>
      <c r="C1169" s="122">
        <v>0.007043650362227249</v>
      </c>
      <c r="D1169" s="87" t="s">
        <v>2956</v>
      </c>
      <c r="E1169" s="87" t="b">
        <v>0</v>
      </c>
      <c r="F1169" s="87" t="b">
        <v>0</v>
      </c>
      <c r="G116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2019-07-12T16:31:48Z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