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<sst xmlns="http://schemas.openxmlformats.org/spreadsheetml/2006/main" count="7024" uniqueCount="1588">
  <si>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</si>
  <si>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</si>
  <si>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</si>
  <si>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</si>
  <si>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</si>
  <si>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</si>
  <si>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</si>
  <si>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</si>
  <si>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</si>
  <si>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</si>
  <si>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</si>
  <si>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</si>
  <si>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</si>
  <si>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</si>
  <si>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</si>
  <si>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</si>
  <si>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</si>
  <si>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</si>
  <si>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</si>
  <si>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</si>
  <si>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</si>
  <si>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</si>
  <si>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</si>
  <si>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</si>
  <si>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</si>
  <si>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</si>
  <si>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</si>
  <si>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</si>
  <si>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</si>
  <si>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</si>
  <si>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</si>
  <si>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</si>
  <si>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</si>
  <si>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</si>
  <si>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</si>
  <si>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</si>
  <si>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</si>
  <si>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</si>
  <si>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</si>
  <si>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</si>
  <si>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</si>
  <si>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</si>
  <si>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</si>
  <si>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</si>
  <si>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</si>
  <si>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</si>
  <si>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</si>
  <si>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</si>
  <si>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</si>
  <si>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</si>
  <si>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</si>
  <si>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</si>
  <si>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</si>
  <si>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</si>
  <si>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</si>
  <si>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</si>
  <si>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</si>
  <si>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</si>
  <si>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</si>
  <si>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</si>
  <si>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</si>
  <si>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</si>
  <si>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</si>
  <si>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</si>
  <si>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</si>
  <si>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</si>
  <si>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</si>
  <si>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</si>
  <si>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</si>
  <si>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</si>
  <si>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</si>
  <si>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</si>
  <si>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</si>
  <si>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</si>
  <si>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</si>
  <si>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</si>
  <si>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</si>
  <si>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</si>
  <si>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</si>
  <si>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</si>
  <si>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</si>
  <si>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</si>
  <si>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</si>
  <si>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</si>
  <si>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</si>
  <si>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</si>
  <si>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</si>
  <si>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</si>
  <si>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</si>
  <si>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</si>
  <si>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</si>
  <si>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</si>
  <si>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</si>
  <si>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</si>
  <si>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</si>
  <si>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</si>
  <si>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</si>
  <si>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</si>
  <si>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</si>
  <si>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</si>
  <si>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</si>
  <si>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</si>
  <si>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</si>
  <si>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</si>
  <si>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</si>
  <si>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</si>
  <si>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</si>
  <si>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</si>
  <si>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</si>
  <si>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</si>
  <si>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</si>
  <si>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</si>
  <si>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</si>
  <si>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</si>
  <si>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</si>
  <si>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</si>
  <si>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</si>
  <si>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</si>
  <si>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</si>
  <si>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</si>
  <si>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</si>
  <si>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</si>
  <si>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</si>
  <si>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</si>
  <si>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</si>
  <si>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</si>
  <si>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</si>
  <si>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</si>
  <si>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</si>
  <si>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</si>
  <si>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</si>
  <si>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</si>
  <si>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</si>
  <si>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</si>
  <si>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</si>
  <si>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</si>
  <si>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</si>
  <si>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</si>
  <si>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</si>
  <si>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</si>
  <si>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</si>
  <si>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</si>
  <si>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</si>
  <si>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</si>
  <si>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</si>
  <si>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</si>
  <si>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</si>
  <si>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</si>
  <si>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</si>
  <si>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</si>
  <si>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</si>
  <si>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</si>
  <si>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</si>
  <si>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</si>
  <si>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</si>
  <si>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</si>
  <si>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</si>
  <si>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</si>
  <si>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</si>
  <si>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</si>
  <si>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</si>
  <si>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</si>
  <si>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</si>
  <si>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</si>
  <si>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</si>
  <si>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</si>
  <si>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</si>
  <si>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</si>
  <si>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</si>
  <si>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</si>
  <si>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</si>
  <si>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</si>
  <si>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</si>
  <si>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</si>
  <si>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</si>
  <si>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</si>
  <si>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</si>
  <si>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</si>
  <si>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</si>
  <si>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</si>
  <si>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</si>
  <si>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</si>
  <si>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</si>
  <si>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</si>
  <si>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</si>
  <si>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</si>
  <si>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</si>
  <si>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</si>
  <si>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</si>
  <si>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</si>
  <si>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</si>
  <si>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</si>
  <si>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</si>
  <si>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</si>
  <si>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</si>
  <si>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</si>
  <si>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</si>
  <si>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</si>
  <si>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</si>
  <si>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</si>
  <si>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</si>
  <si>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</si>
  <si>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</si>
  <si>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</si>
  <si>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</si>
  <si>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</si>
  <si>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</si>
  <si>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</si>
  <si>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</si>
  <si>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</si>
  <si>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</si>
  <si>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</si>
  <si>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cyberkarim19881</t>
  </si>
  <si>
    <t>bamourbaaziz</t>
  </si>
  <si>
    <t>khorshe_d</t>
  </si>
  <si>
    <t>khorotosophe</t>
  </si>
  <si>
    <t>voafarag</t>
  </si>
  <si>
    <t>sofianehamimi1</t>
  </si>
  <si>
    <t>nacersetra46</t>
  </si>
  <si>
    <t>ikhbari11</t>
  </si>
  <si>
    <t>assadounalla</t>
  </si>
  <si>
    <t>89hyx</t>
  </si>
  <si>
    <t>aissatimustapha</t>
  </si>
  <si>
    <t>bentaherdernas</t>
  </si>
  <si>
    <t>eldaghili</t>
  </si>
  <si>
    <t>al_tbawy</t>
  </si>
  <si>
    <t>4o0z4zw8xnxaxfu</t>
  </si>
  <si>
    <t>ibrabouh</t>
  </si>
  <si>
    <t>fadouamassat</t>
  </si>
  <si>
    <t>cramounim</t>
  </si>
  <si>
    <t>abed7611</t>
  </si>
  <si>
    <t>ryadkarim2</t>
  </si>
  <si>
    <t>karim89639733</t>
  </si>
  <si>
    <t>elkentaoui2</t>
  </si>
  <si>
    <t>lyesdah</t>
  </si>
  <si>
    <t>averroes_is</t>
  </si>
  <si>
    <t>nasifadel</t>
  </si>
  <si>
    <t>drobble1</t>
  </si>
  <si>
    <t>sam_1935</t>
  </si>
  <si>
    <t>hamed78054159</t>
  </si>
  <si>
    <t>ryad_the_human</t>
  </si>
  <si>
    <t>qssh55</t>
  </si>
  <si>
    <t>lyashallas</t>
  </si>
  <si>
    <t>salemamazigh</t>
  </si>
  <si>
    <t>abdellahbelghou</t>
  </si>
  <si>
    <t>elmass3oudy</t>
  </si>
  <si>
    <t>hicham_albs</t>
  </si>
  <si>
    <t>salmathaleb</t>
  </si>
  <si>
    <t>mansriahm</t>
  </si>
  <si>
    <t>josefyroyaliste</t>
  </si>
  <si>
    <t>shoocov</t>
  </si>
  <si>
    <t>mobel30</t>
  </si>
  <si>
    <t>mohamedbouhaja3</t>
  </si>
  <si>
    <t>abdou_ramdaoui</t>
  </si>
  <si>
    <t>haddataha</t>
  </si>
  <si>
    <t>kaswid2019</t>
  </si>
  <si>
    <t>khenelmaleh</t>
  </si>
  <si>
    <t>maghrebvoices</t>
  </si>
  <si>
    <t>azizelomari</t>
  </si>
  <si>
    <t>freesathinker</t>
  </si>
  <si>
    <t>xy507</t>
  </si>
  <si>
    <t>rouenab</t>
  </si>
  <si>
    <t>xv1zc</t>
  </si>
  <si>
    <t>2dldwbgskik6869</t>
  </si>
  <si>
    <t>magelany1</t>
  </si>
  <si>
    <t>Mentions</t>
  </si>
  <si>
    <t>Replies to</t>
  </si>
  <si>
    <t>مواطن مغربي يطلب رخصة للمشي على الرصيف! https://t.co/lKQlKhJVPT</t>
  </si>
  <si>
    <t>بكل الوان الطيف .
بوشاشي: الحراك ليس موجها ضد شخص أو مؤسسة https://t.co/pIbtbKeTDG</t>
  </si>
  <si>
    <t>باحث تونسي: تم العبث بالقرآن بعد وفاة الرسول https://t.co/F5zydsGGKg</t>
  </si>
  <si>
    <t>باحث تونسي: تم العبث بالقرآن بعد وفاة الرسول https://t.co/oA4G3laJJv</t>
  </si>
  <si>
    <t>RT @FadouaMassat: متطوعات وبيكيني وكبت https://t.co/vBjxQDf8re</t>
  </si>
  <si>
    <t>@xv1zc @Rouenab @xy507 @FreeSAThinker https://t.co/XySIclimdb</t>
  </si>
  <si>
    <t>القضاء السوسري يسمع للمجرم نزار https://t.co/s6z8avEtP5</t>
  </si>
  <si>
    <t>@maghrebvoices #قايد_صالح_ويا_تونسي_ما_كاش_دولة_عسكرية يا قايد صالح إصرارك على تهميش الغرب الجزائري سيفجر بركان كبي… https://t.co/kFlAWaHMJB</t>
  </si>
  <si>
    <t>تونس || تونسيون تم استعمال بطاقاتهم الوطنية لتزكية مرشحين للرئاسة https://t.co/1Z9OYZt6QL</t>
  </si>
  <si>
    <t>ريتشارد جير: المهاجرون يعيشون أهوالا في ليبيا حتى الليبيين يعيشون اهوالا يا ريتشارد   https://t.co/Z7JnaNF1Ne</t>
  </si>
  <si>
    <t>@maghrebvoices لا يريد قايد صالح اتباع خطوات قيادات الجيش السوداني (اتفاق تاريخي بين جميع مكونات الدولة و الشعب السوداني لمرحلة انتقالية ديمقراطية حقيقية)</t>
  </si>
  <si>
    <t>أقروا التعليقات https://t.co/D4SqfEqbYd</t>
  </si>
  <si>
    <t>في ظل الحرب.. مواقع أثرية ليبية تتعرض لمحاولات نهب https://t.co/h2ULccGfan</t>
  </si>
  <si>
    <t>جرّدهم القذافي من الجنسية.. حقائق عن قبائل التبو في ليبيا https://t.co/4gpZwwLEyS https://t.co/kZOyVsPaiw</t>
  </si>
  <si>
    <t>RT @al_tbawy: جرّدهم القذافي من الجنسية.. حقائق عن قبائل التبو في ليبيا https://t.co/4gpZwwLEyS https://t.co/kZOyVsPaiw</t>
  </si>
  <si>
    <t>للذكرى... بمناسبة الاخبار حول حملة اعتقالات لمسؤولين حكوميين واداريين ومنتخبين بتهم الفساد https://t.co/EMFTsAxe12</t>
  </si>
  <si>
    <t>بينها أميركا.. 5 دول تطالب أطراف الحرب الليبية باحترام الهدنة  https://t.co/k8xb6LPXmK</t>
  </si>
  <si>
    <t>السلطات الأميركية تُرحّل مواطنا موريتانيا https://t.co/3HndyS2lDE</t>
  </si>
  <si>
    <t>طلبة الجزائر في مسيرة جديدة: نرفض حكم العسكر https://t.co/alArXju9M8</t>
  </si>
  <si>
    <t>الشرطة الجزائرية تؤجل الاستماع إلى بن شمسي https://t.co/PLrLtZm6vl</t>
  </si>
  <si>
    <t>جزائريون يطالبون بإعادة فتح الحدود مع المغرب https://t.co/O1KNDVcZE8</t>
  </si>
  <si>
    <t>المشري: مصر تريد استمرار الحرب في ليبيا https://t.co/646rynFgPP</t>
  </si>
  <si>
    <t>متطوعات وبيكيني وكبت https://t.co/vBjxQDf8re</t>
  </si>
  <si>
    <t>الدولي الجزائري بن سبعيني ينتقل إلى الدوري الألماني https://t.co/jB4h1ZvV5v</t>
  </si>
  <si>
    <t>العلوي: عدد الأطباء المغاربة المستقيلين سيصل إلى 1300  https://t.co/xZMV2kVVGE</t>
  </si>
  <si>
    <t>مغاربة يطلقون حملة لتغيير اسم 'مول الزبل' https://t.co/WbDxauhnVT</t>
  </si>
  <si>
    <t>إقالات وتعيينات جديدة في الجيش الجزائري https://t.co/MiHyC2aChY</t>
  </si>
  <si>
    <t>حن المالح: لهذا أنا إسرائيلية مغربية https://t.co/sdqOZKc1Ys</t>
  </si>
  <si>
    <t>لخوض التشريعيات.. وزير تونسي يستقيل من منصبه https://t.co/UnVmQ1sCTW</t>
  </si>
  <si>
    <t>شكوك بتزوير تزكيات للترشح لرئاسيات تونس https://t.co/n9MhKpEruX</t>
  </si>
  <si>
    <t>بعد تسلل متشددين مغاربيين لموريتانيا.. هل انتهت 'المتاركة'؟ https://t.co/Z9lMo5EZjr</t>
  </si>
  <si>
    <t>بالصور.. حراك الجزائريين في الجمعة 26 https://t.co/fzRp3WJaG6</t>
  </si>
  <si>
    <t>رابحي: حل أزمة الجزائر بالحوار وانتخابات رئاسية https://t.co/DlMCzMZxUE</t>
  </si>
  <si>
    <t>إثر سرقة سيارة إسعاف ورادار.. توانسة: أين الأمن؟ https://t.co/p9Ix2ukKeg</t>
  </si>
  <si>
    <t>RT @maghrebvoices: رايتس ووتش تتهم الجزائر بـ"إساءة معاملة" أحد موظفيها
https://t.co/HdsD7BN9JO</t>
  </si>
  <si>
    <t>إلياذة الجزائر'.. قصة أطول قصيدة عن تاريخ شعب https://t.co/EzFCbwTDho</t>
  </si>
  <si>
    <t>منظمة هيومن رايتس التي أسسها اليهودي روبرت برنشتين و شريكه الصهيوني ديفيد كيز لم تقدم شيأ ملموسا لضحايا رابعة، و لم توقف مجزار شعب الروهينغيا المسلم و حرب الإبادة الصينية ضد مسلمين الإيغور تتهم الجزائر ب....... ؟!
https://t.co/sV9znOar0W</t>
  </si>
  <si>
    <t>بسبب فيديو لمريض.. الشرطة تستدعي ناشطة جزائرية! https://t.co/t7SeHsoNcD</t>
  </si>
  <si>
    <t>https://t.co/oJ9jYxkyGN</t>
  </si>
  <si>
    <t>RT @LyasHALLAS: #Algérie système est la pire perversion de la révolution de novembre 1954 , cette glorieuse qui a été la première à avoir u…</t>
  </si>
  <si>
    <t>RT @Ryad_the_Human: خرافة الأمازيغ، الأمازيغية و الأمازيغ السكان الأصليون 6
مولود قاسم نايت بلقاسم و رائد التعريب هو صاحب فكرة الالياذة و…</t>
  </si>
  <si>
    <t>بالصور.. أول فوج من المدعويين للخدمة العسكرية بالمغرب
الأربعاء 21 أغسطس 2019
استقبلت القاعدة الجوية الثالثة للقوات المسلحة الملكية بمدينة القنيطرة المغربية أول أمس الإثنين أول فوج من 357 مدعوا ومدعوة للخدمة العسكرية برسم موسم 2019-2020.
https://t.co/bNavqDWjri https://t.co/tadhAkUC9w</t>
  </si>
  <si>
    <t>خرافة الأمازيغ، الأمازيغية و الأمازيغ السكان الأصليون 6
مولود قاسم نايت بلقاسم و رائد التعريب هو صاحب فكرة الالياذة و هو من طلب من مفدي زكرياء كتابة الالياذة سنة 72
مفدي لم يكن متمكنا في التاريخ فطلب من مولود و من عثمان الكعاك مساعدته في كتابة التاريخ
https://t.co/ZvJYDQuCfK</t>
  </si>
  <si>
    <t>إعادة الهيبة للصحة الجزائرية التي اختفت بنسبة 90% واجب وطني
إن حياة الإنسان لا تقدر بثمن
نتمنى من الذين يتباكون على النمر المقتول أن يطالبوا بإنقاذ أرواح الجزائريين من إهمال المستشفيات المغيبة ب 90%
https://t.co/X2THU2vPXl</t>
  </si>
  <si>
    <t>@magelany1 @2DLDWBgSkIk6869 https://t.co/FoMcRvzAG9</t>
  </si>
  <si>
    <t>#Algérie système est la pire perversion de la révolution de novembre 1954 , cette glorieuse qui a été la première à avoir utilisé la question des droits de l'homme et la charte de l'ONU contre la #France coloniale.  #Yetnahaw_ga3... https://t.co/pdJlM2wAUE</t>
  </si>
  <si>
    <t>رايتس ووتش: الجزائر لا تريد أن يعرف العالم بالمظاهرات https://t.co/oGRsW9ZQNP</t>
  </si>
  <si>
    <t>https://t.co/67Yt3oAVCw</t>
  </si>
  <si>
    <t>تزامنا مع العيد.. تونسيون غاضبون بسبب انقطاع الماء https://t.co/Wde27a1XTS</t>
  </si>
  <si>
    <t>في تونس.. محتجون يغلقون طريقا بسبب انقطاع الماء https://t.co/Wde27a1XTS</t>
  </si>
  <si>
    <t>حن المالح: لهذا أنا إسرائيلية مغربية https://t.co/qI0FkDI1AF</t>
  </si>
  <si>
    <t>تقرير دولي: المغرب من بين أكثر البلدان المسببة للتلوث https://t.co/r6y3jJQbMV</t>
  </si>
  <si>
    <t>RT @shoocov: ملكة جمال الجزائر تروج للسياحة 
https://t.co/Paedk2lanc https://t.co/GuVzOj2sN7</t>
  </si>
  <si>
    <t>https://t.co/r4m9tshlHV https://t.co/r4m9tshlHV</t>
  </si>
  <si>
    <t>ملكة جمال الجزائر تروج للسياحة 
https://t.co/Paedk2lanc https://t.co/GuVzOj2sN7</t>
  </si>
  <si>
    <t>RT @JosefyRoyaliste: حسب ما نقلته صحيفة "الغارديان" البريطانية
بقايا ديناصورات ب #المغرب الأقدم في العالم _xD83C__xDF0E_ 
https://t.co/SSWh4HhF2n https:…</t>
  </si>
  <si>
    <t>RT @maghrebvoices: متظاهرون يطالبون بحل لجنة الحوار في الجزائر
https://t.co/pKSMo3P1TO</t>
  </si>
  <si>
    <t>الجهاز السري'.. هل يربك حسابات النهضة في الرئاسيات؟ https://t.co/jmUAeNbOEj</t>
  </si>
  <si>
    <t>تونس.. منع 3 مؤسسات إعلامية من تغطية الانتخابات https://t.co/KhCaQmi2ap</t>
  </si>
  <si>
    <t>حسب ما نقلته صحيفة "الغارديان" البريطانية
بقايا ديناصورات ب #المغرب الأقدم في العالم _xD83C__xDF0E_ 
https://t.co/SSWh4HhF2n https://t.co/DW7ufsbspF</t>
  </si>
  <si>
    <t>Morning! A short interview i made with @maghrebvoices following my visit to Morocco 
https://t.co/BJAGBuux04</t>
  </si>
  <si>
    <t>الجزائري بن سبعيني يتعاقد مع بوروسيا مونشنغلادباخ
https://t.co/G4VSqiqD8F</t>
  </si>
  <si>
    <t>قصف مطار معيتيقة الدولي بطرابلس
https://t.co/WcwrOxO7VR</t>
  </si>
  <si>
    <t>تونسيون يؤكدون استعمال هوياتهم دون موافقتهم  لتزكية مرشحين للرئاسة
https://t.co/ke6p0hW7TO</t>
  </si>
  <si>
    <t>إعفاء مكلف بمهمة بالرئاسة الجزائرية وتوقيف مسؤول أمني بوهران
https://t.co/m7poSckd85</t>
  </si>
  <si>
    <t>متظاهرون يطالبون بحل لجنة الحوار في الجزائر
https://t.co/pKSMo3P1TO</t>
  </si>
  <si>
    <t>منظمة حقوقية تتهم قوات حفتر باختطاف برلمانية
https://t.co/1jDU5YckQl</t>
  </si>
  <si>
    <t>بعثة الأمم المتحدة في ليبيا تدين قصف المستشفيات 
https://t.co/WFkmcvIHla</t>
  </si>
  <si>
    <t>الأمن الجزائري يوقف شقيق عبد الغني هامل
https://t.co/u6vJSKBdKC</t>
  </si>
  <si>
    <t>أمنستي تعبر عن "مخاوف" على سلامة يرلمانية ليبية
https://t.co/lbWVdJyjQl</t>
  </si>
  <si>
    <t>طلاب جزائريون يوقفون اجتماعا للجنة الحوار الوطني
https://t.co/s6y6C5aYaj</t>
  </si>
  <si>
    <t>الوفاق تعلن توقيف "خلايا نائمة" موالية لحفتر
https://t.co/wrPIEXMOXy</t>
  </si>
  <si>
    <t>حزب البديل التونسي ينفي انسحاب رئيسه من السباق الرئاسي
https://t.co/BdkWhisFxg</t>
  </si>
  <si>
    <t>رايتس ووتش تتهم الجزائر بـ"إساءة معاملة" أحد موظفيها
https://t.co/HdsD7BN9JO</t>
  </si>
  <si>
    <t>القضاء يستدعي وزير العدل الجزائري السابق
https://t.co/GDj5IHZaCf</t>
  </si>
  <si>
    <t>المنتخب التونسي لكرة القدم ينهي عقده مع الفرنسي آلان جيراس
https://t.co/HMA9uRByzn</t>
  </si>
  <si>
    <t>الدولي المغربي منديل ينتقل لديجون الفرنسي
https://t.co/w8Yu9eLXw3</t>
  </si>
  <si>
    <t>المحكمة العليا بالجزائر تستمع لوزير العدل السابق
https://t.co/mMvHuU7KAp</t>
  </si>
  <si>
    <t>البرلمان التونسي يصادق على تعديل القانون الانتخابي
https://t.co/jOn9LS1LKX</t>
  </si>
  <si>
    <t>القضاء الجزائري يأمر بحبس وزير العدل السابق
https://t.co/A4K4Npyi93</t>
  </si>
  <si>
    <t>رئيس الحكومة التونسية يفوض مهامه 
https://t.co/avdHDGY7AY</t>
  </si>
  <si>
    <t>منع مؤسسات إعلامية من تغطية الرئاسيات في تونس
https://t.co/7VOEHCnXme</t>
  </si>
  <si>
    <t>النيابة العامة الجزائرية تفتح تحقيقا في حادث تدافع بحفل فني
https://t.co/mnaCYw8Fqm</t>
  </si>
  <si>
    <t>توقيف المرشح الرئاسي في تونس نبيل قروي
https://t.co/98NEl2qxBB</t>
  </si>
  <si>
    <t>@KhenElmaleh @maghrebvoices I've read that your dad is originally from Ouedzem my hometown. Actually, I lived one b… https://t.co/Nw8d96awty</t>
  </si>
  <si>
    <t>https://www.maghrebvoices.com/a/507848.html</t>
  </si>
  <si>
    <t>https://www.maghrebvoices.com/a/508112.html</t>
  </si>
  <si>
    <t>https://www.maghrebvoices.com/a/502882.html</t>
  </si>
  <si>
    <t>https://www.maghrebvoices.com/a/%d9%85%d8%aa%d8%b7%d9%88%d8%b9%d8%a7%d8%aa-%d9%88%d8%a8%d9%8a%d9%83%d9%8a%d9%86%d9%8a-%d9%88%d9%83%d8%a8%d8%aa/507892.html</t>
  </si>
  <si>
    <t>https://www.maghrebvoices.com/a/383194.html</t>
  </si>
  <si>
    <t>https://www.maghrebvoices.com/a/508268.html</t>
  </si>
  <si>
    <t>https://twitter.com/i/web/status/1161966862386782208</t>
  </si>
  <si>
    <t>https://www.maghrebvoices.com/a/508614.html</t>
  </si>
  <si>
    <t>https://www.maghrebvoices.com/a/508411.html</t>
  </si>
  <si>
    <t>https://www.maghrebvoices.com/a/508522.html</t>
  </si>
  <si>
    <t>https://www.maghrebvoices.com/a/Libya-tribe/478934.html</t>
  </si>
  <si>
    <t>https://www.maghrebvoices.com/a/388467.html</t>
  </si>
  <si>
    <t>https://www.maghrebvoices.com/a/508255.html</t>
  </si>
  <si>
    <t>https://www.maghrebvoices.com/a/508286.html</t>
  </si>
  <si>
    <t>https://www.maghrebvoices.com/a/508356.html</t>
  </si>
  <si>
    <t>https://www.maghrebvoices.com/a/508377.html</t>
  </si>
  <si>
    <t>https://www.maghrebvoices.com/a/508379.html</t>
  </si>
  <si>
    <t>https://www.maghrebvoices.com/a/508381.html</t>
  </si>
  <si>
    <t>https://www.maghrebvoices.com/a/508471.html</t>
  </si>
  <si>
    <t>https://www.maghrebvoices.com/a/508478.html</t>
  </si>
  <si>
    <t>https://www.maghrebvoices.com/a/508472.html</t>
  </si>
  <si>
    <t>https://www.maghrebvoices.com/a/508517.html</t>
  </si>
  <si>
    <t>https://www.maghrebvoices.com/a/508528.html</t>
  </si>
  <si>
    <t>https://www.maghrebvoices.com/a/508596.html</t>
  </si>
  <si>
    <t>https://www.maghrebvoices.com/a/508652.html</t>
  </si>
  <si>
    <t>https://www.maghrebvoices.com/a/508775.html</t>
  </si>
  <si>
    <t>https://www.maghrebvoices.com/a/508776.html</t>
  </si>
  <si>
    <t>https://www.maghrebvoices.com/a/508927.html</t>
  </si>
  <si>
    <t>https://www.maghrebvoices.com/a/509166.html</t>
  </si>
  <si>
    <t>https://www.maghrebvoices.com/a/Algeria-history/467350.html</t>
  </si>
  <si>
    <t>https://www.maghrebvoices.com/a/509341.html</t>
  </si>
  <si>
    <t>https://www.maghrebvoices.com/a/509326.html</t>
  </si>
  <si>
    <t>https://cuturl.in/3m01</t>
  </si>
  <si>
    <t>https://www.maghrebvoices.com/a/amazigh/401345.html</t>
  </si>
  <si>
    <t>https://www.maghrebvoices.com/a/509038.html?fbclid=IwAR0lNHW-eyEOiQ92ilhh5oN4OMjIEgjCbMZNm0CiRdmYUZAOO6PF9_o8l8I</t>
  </si>
  <si>
    <t>https://www.maghrebvoices.com/a/508248.html</t>
  </si>
  <si>
    <t>https://www.maghrebvoices.com/a/509430.html</t>
  </si>
  <si>
    <t>https://www.maghrebvoices.com/a/509342.html</t>
  </si>
  <si>
    <t>https://www.maghrebvoices.com/a/509166.html https://www.maghrebvoices.com/a/509166.html</t>
  </si>
  <si>
    <t>https://www.maghrebvoices.com/a/509445.html</t>
  </si>
  <si>
    <t>https://www.maghrebvoices.com/a/508725.html</t>
  </si>
  <si>
    <t>https://www.maghrebvoices.com/a/509446.html</t>
  </si>
  <si>
    <t>https://www.maghrebvoices.com/a/509572.html</t>
  </si>
  <si>
    <t>https://www.maghrebvoices.com/a/508528.html?fbclid=IwAR3OC_uyhaRuInEtqPOdrJUkCffjQ16UV_gTqumV2euXOq5sUwsu-Mc3JlE</t>
  </si>
  <si>
    <t>https://www.maghrebvoices.com/a/508589.html</t>
  </si>
  <si>
    <t>https://www.maghrebvoices.com/a/508629.html</t>
  </si>
  <si>
    <t>https://www.maghrebvoices.com/a/508728.html</t>
  </si>
  <si>
    <t>https://www.maghrebvoices.com/a/508643.html</t>
  </si>
  <si>
    <t>https://www.maghrebvoices.com/a/508760.html</t>
  </si>
  <si>
    <t>https://www.maghrebvoices.com/a/508830.html</t>
  </si>
  <si>
    <t>https://bit.ly/2z6MAKI</t>
  </si>
  <si>
    <t>https://www.maghrebvoices.com/a/508865.html</t>
  </si>
  <si>
    <t>https://www.maghrebvoices.com/a/509128.html</t>
  </si>
  <si>
    <t>https://www.maghrebvoices.com/a/509311.html</t>
  </si>
  <si>
    <t>https://www.maghrebvoices.com/a/509339.html</t>
  </si>
  <si>
    <t>https://www.maghrebvoices.com/a/509367.html</t>
  </si>
  <si>
    <t>https://www.maghrebvoices.com/a/509422.html</t>
  </si>
  <si>
    <t>https://www.maghrebvoices.com/a/509443.html</t>
  </si>
  <si>
    <t>https://www.maghrebvoices.com/a/509468.html</t>
  </si>
  <si>
    <t>https://www.maghrebvoices.com/a/509482.html</t>
  </si>
  <si>
    <t>https://www.maghrebvoices.com/a/509575.html</t>
  </si>
  <si>
    <t>https://www.maghrebvoices.com/a/509603.html</t>
  </si>
  <si>
    <t>https://twitter.com/i/web/status/1165353758248898560</t>
  </si>
  <si>
    <t>maghrebvoices.com</t>
  </si>
  <si>
    <t>twitter.com</t>
  </si>
  <si>
    <t>cuturl.in</t>
  </si>
  <si>
    <t>maghrebvoices.com maghrebvoices.com</t>
  </si>
  <si>
    <t>bit.ly</t>
  </si>
  <si>
    <t>قايد_صالح_ويا_تونسي_ما_كاش_دولة_عسكرية</t>
  </si>
  <si>
    <t>algérie</t>
  </si>
  <si>
    <t>algérie france yetnahaw_ga3</t>
  </si>
  <si>
    <t>المغرب</t>
  </si>
  <si>
    <t>https://pbs.twimg.com/media/Dy1ErhkWoAEfrdy.jpg</t>
  </si>
  <si>
    <t>https://pbs.twimg.com/media/ECifz8iWwAAa_f2.jpg</t>
  </si>
  <si>
    <t>https://pbs.twimg.com/media/EClk5xIX4AAoTHV.jpg</t>
  </si>
  <si>
    <t>https://pbs.twimg.com/media/ECni55pVAAEnXSn.jpg</t>
  </si>
  <si>
    <t>http://pbs.twimg.com/profile_images/821352650381950976/IPIn31oR_normal.jpg</t>
  </si>
  <si>
    <t>http://pbs.twimg.com/profile_images/1102515357401649152/AoQhZB1x_normal.png</t>
  </si>
  <si>
    <t>http://pbs.twimg.com/profile_images/717812670880157700/tTlLrnSn_normal.jpg</t>
  </si>
  <si>
    <t>http://pbs.twimg.com/profile_images/378800000652380624/83dc0b70cb4e8028993dc1af88e8f40f_normal.jpeg</t>
  </si>
  <si>
    <t>http://pbs.twimg.com/profile_images/877264336884031488/uWeHJR2O_normal.jpg</t>
  </si>
  <si>
    <t>http://pbs.twimg.com/profile_images/1144685498314764289/TnSt3SwP_normal.jpg</t>
  </si>
  <si>
    <t>http://pbs.twimg.com/profile_images/870079811611480064/5FTyCHb7_normal.jpg</t>
  </si>
  <si>
    <t>http://pbs.twimg.com/profile_images/628637231700250624/KLECtxx5_normal.jpg</t>
  </si>
  <si>
    <t>http://pbs.twimg.com/profile_images/1162679797509763072/vH2tgmol_normal.jpg</t>
  </si>
  <si>
    <t>http://pbs.twimg.com/profile_images/1165060237377835008/dLRLRw-R_normal.jpg</t>
  </si>
  <si>
    <t>http://pbs.twimg.com/profile_images/1129971346715357185/cMxXYMnK_normal.jpg</t>
  </si>
  <si>
    <t>http://pbs.twimg.com/profile_images/653930769312817152/okj9g28o_normal.jpg</t>
  </si>
  <si>
    <t>http://pbs.twimg.com/profile_images/930056740963483648/kZnwZE2N_normal.jpg</t>
  </si>
  <si>
    <t>http://pbs.twimg.com/profile_images/1114616816368803847/CWR8UfXq_normal.jpg</t>
  </si>
  <si>
    <t>http://pbs.twimg.com/profile_images/1060719260107001856/BqrR4DYf_normal.jpg</t>
  </si>
  <si>
    <t>http://pbs.twimg.com/profile_images/1010085210246078464/qmNEd96I_normal.jpg</t>
  </si>
  <si>
    <t>http://pbs.twimg.com/profile_images/1135864896099409921/pfQuk-Tq_normal.png</t>
  </si>
  <si>
    <t>http://pbs.twimg.com/profile_images/1137363616909447168/o2DA06UI_normal.jpg</t>
  </si>
  <si>
    <t>http://pbs.twimg.com/profile_images/880142677395865600/tQ0a4Y9P_normal.jpg</t>
  </si>
  <si>
    <t>http://pbs.twimg.com/profile_images/719914446089547777/L9dQK7PV_normal.jpg</t>
  </si>
  <si>
    <t>http://pbs.twimg.com/profile_images/1145418035198615552/9ONdyH_9_normal.jpg</t>
  </si>
  <si>
    <t>http://pbs.twimg.com/profile_images/665329926392963073/jAgimAnT_normal.jpg</t>
  </si>
  <si>
    <t>http://pbs.twimg.com/profile_images/773223414492459009/ThiwUkU1_normal.jpg</t>
  </si>
  <si>
    <t>http://pbs.twimg.com/profile_images/1157201372783288326/kB4EcF5y_normal.jpg</t>
  </si>
  <si>
    <t>http://pbs.twimg.com/profile_images/1110708799843770368/bRuzzhfb_normal.png</t>
  </si>
  <si>
    <t>http://pbs.twimg.com/profile_images/1124659143493681154/19AGXmIL_normal.jpg</t>
  </si>
  <si>
    <t>http://pbs.twimg.com/profile_images/532044274419134464/A0iX69nj_normal.jpeg</t>
  </si>
  <si>
    <t>http://pbs.twimg.com/profile_images/926180733856739328/P01KdfTj_normal.jpg</t>
  </si>
  <si>
    <t>http://pbs.twimg.com/profile_images/1112073815033565185/0vDw_QT8_normal.jpg</t>
  </si>
  <si>
    <t>http://pbs.twimg.com/profile_images/536167972729921536/XXHdLF19_normal.jpeg</t>
  </si>
  <si>
    <t>http://pbs.twimg.com/profile_images/1086124148043235328/gtjwmMo7_normal.jpg</t>
  </si>
  <si>
    <t>http://pbs.twimg.com/profile_images/378800000679621723/6d3a62532aa4ee8b92543916e3cd2bf0_normal.jpeg</t>
  </si>
  <si>
    <t>http://pbs.twimg.com/profile_images/747130226581323776/7eNhoVxq_normal.jpg</t>
  </si>
  <si>
    <t>http://pbs.twimg.com/profile_images/1117028537465298950/qk5gAhI9_normal.jpg</t>
  </si>
  <si>
    <t>http://pbs.twimg.com/profile_images/2459424067/an31fztcwwbseys3f8lm_normal.jpeg</t>
  </si>
  <si>
    <t>http://pbs.twimg.com/profile_images/1140248224537763840/2uQ77X8A_normal.jpg</t>
  </si>
  <si>
    <t>http://pbs.twimg.com/profile_images/777845866925268992/aXcogjl9_normal.jpg</t>
  </si>
  <si>
    <t>http://pbs.twimg.com/profile_images/1036223912198201344/Ax7_qNWg_normal.jpg</t>
  </si>
  <si>
    <t>http://pbs.twimg.com/profile_images/1147961929631248384/Nr3gwfJ6_normal.jpg</t>
  </si>
  <si>
    <t>http://pbs.twimg.com/profile_images/1161893573547220992/MBvmfAMb_normal.jpg</t>
  </si>
  <si>
    <t>http://pbs.twimg.com/profile_images/847478321059418112/ryxr2qUM_normal.jpg</t>
  </si>
  <si>
    <t>http://pbs.twimg.com/profile_images/902727061420302338/P5zHoor3_normal.jpg</t>
  </si>
  <si>
    <t>https://twitter.com/#!/cyberkarim19881/status/1160415578491932672</t>
  </si>
  <si>
    <t>https://twitter.com/#!/bamourbaaziz/status/1160950716409745415</t>
  </si>
  <si>
    <t>https://twitter.com/#!/khorshe_d/status/1161000536684027909</t>
  </si>
  <si>
    <t>https://twitter.com/#!/khorotosophe/status/1161025695511908354</t>
  </si>
  <si>
    <t>https://twitter.com/#!/voafarag/status/1161339456315633664</t>
  </si>
  <si>
    <t>https://twitter.com/#!/sofianehamimi1/status/1161644714157846529</t>
  </si>
  <si>
    <t>https://twitter.com/#!/nacersetra46/status/1161757608178589697</t>
  </si>
  <si>
    <t>https://twitter.com/#!/ikhbari11/status/1161966862386782208</t>
  </si>
  <si>
    <t>https://twitter.com/#!/assadounalla/status/1162022560160198657</t>
  </si>
  <si>
    <t>https://twitter.com/#!/89hyx/status/1162213445741117440</t>
  </si>
  <si>
    <t>https://twitter.com/#!/aissatimustapha/status/1162347084831440897</t>
  </si>
  <si>
    <t>https://twitter.com/#!/bentaherdernas/status/1162521494892830720</t>
  </si>
  <si>
    <t>https://twitter.com/#!/eldaghili/status/1162831042706907142</t>
  </si>
  <si>
    <t>https://twitter.com/#!/al_tbawy/status/1093606014241439748</t>
  </si>
  <si>
    <t>https://twitter.com/#!/4o0z4zw8xnxaxfu/status/1163201703308595202</t>
  </si>
  <si>
    <t>https://twitter.com/#!/ibrabouh/status/1163257973759795200</t>
  </si>
  <si>
    <t>https://twitter.com/#!/fadouamassat/status/1160940561685200897</t>
  </si>
  <si>
    <t>https://twitter.com/#!/fadouamassat/status/1161001502120534016</t>
  </si>
  <si>
    <t>https://twitter.com/#!/fadouamassat/status/1161278600726888448</t>
  </si>
  <si>
    <t>https://twitter.com/#!/fadouamassat/status/1161293312327913474</t>
  </si>
  <si>
    <t>https://twitter.com/#!/fadouamassat/status/1161307783939153921</t>
  </si>
  <si>
    <t>https://twitter.com/#!/fadouamassat/status/1161312986151227393</t>
  </si>
  <si>
    <t>https://twitter.com/#!/fadouamassat/status/1161334387004366850</t>
  </si>
  <si>
    <t>https://twitter.com/#!/fadouamassat/status/1161625335877820417</t>
  </si>
  <si>
    <t>https://twitter.com/#!/fadouamassat/status/1161655234021744641</t>
  </si>
  <si>
    <t>https://twitter.com/#!/fadouamassat/status/1161680472977694722</t>
  </si>
  <si>
    <t>https://twitter.com/#!/fadouamassat/status/1161704764830375936</t>
  </si>
  <si>
    <t>https://twitter.com/#!/fadouamassat/status/1161726233593438212</t>
  </si>
  <si>
    <t>https://twitter.com/#!/fadouamassat/status/1161991997923692544</t>
  </si>
  <si>
    <t>https://twitter.com/#!/fadouamassat/status/1162031311172845574</t>
  </si>
  <si>
    <t>https://twitter.com/#!/fadouamassat/status/1162071618778271744</t>
  </si>
  <si>
    <t>https://twitter.com/#!/fadouamassat/status/1162459396737249284</t>
  </si>
  <si>
    <t>https://twitter.com/#!/fadouamassat/status/1162460180870848518</t>
  </si>
  <si>
    <t>https://twitter.com/#!/fadouamassat/status/1163425880330448897</t>
  </si>
  <si>
    <t>https://twitter.com/#!/cramounim/status/1163872011896139780</t>
  </si>
  <si>
    <t>https://twitter.com/#!/abed7611/status/1163919974899093504</t>
  </si>
  <si>
    <t>https://twitter.com/#!/ryadkarim2/status/1164050637400739841</t>
  </si>
  <si>
    <t>https://twitter.com/#!/karim89639733/status/1164229667622129665</t>
  </si>
  <si>
    <t>https://twitter.com/#!/elkentaoui2/status/1164233983632248833</t>
  </si>
  <si>
    <t>https://twitter.com/#!/lyesdah/status/1164241305221963777</t>
  </si>
  <si>
    <t>https://twitter.com/#!/averroes_is/status/1164251545430609920</t>
  </si>
  <si>
    <t>https://twitter.com/#!/nasifadel/status/1164260095544504321</t>
  </si>
  <si>
    <t>https://twitter.com/#!/drobble1/status/1164282733843103744</t>
  </si>
  <si>
    <t>https://twitter.com/#!/sam_1935/status/1164297723564236800</t>
  </si>
  <si>
    <t>https://twitter.com/#!/hamed78054159/status/1164356235979894784</t>
  </si>
  <si>
    <t>https://twitter.com/#!/ryad_the_human/status/1163855688570953728</t>
  </si>
  <si>
    <t>https://twitter.com/#!/ryad_the_human/status/1164360445635022848</t>
  </si>
  <si>
    <t>https://twitter.com/#!/qssh55/status/1164418868930109440</t>
  </si>
  <si>
    <t>https://twitter.com/#!/lyashallas/status/1164240674159505408</t>
  </si>
  <si>
    <t>https://twitter.com/#!/salemamazigh/status/1164428835091357698</t>
  </si>
  <si>
    <t>https://twitter.com/#!/abdellahbelghou/status/1164525627543904257</t>
  </si>
  <si>
    <t>https://twitter.com/#!/elmass3oudy/status/1164533392152629248</t>
  </si>
  <si>
    <t>https://twitter.com/#!/hicham_albs/status/1160954147706933248</t>
  </si>
  <si>
    <t>https://twitter.com/#!/hicham_albs/status/1161035060679774210</t>
  </si>
  <si>
    <t>https://twitter.com/#!/hicham_albs/status/1161760722650566656</t>
  </si>
  <si>
    <t>https://twitter.com/#!/hicham_albs/status/1164651832934895621</t>
  </si>
  <si>
    <t>https://twitter.com/#!/salmathaleb/status/1164660378158161922</t>
  </si>
  <si>
    <t>https://twitter.com/#!/mansriahm/status/1164664520641536000</t>
  </si>
  <si>
    <t>https://twitter.com/#!/josefyroyaliste/status/1164575542290649088</t>
  </si>
  <si>
    <t>https://twitter.com/#!/shoocov/status/1164572929725784065</t>
  </si>
  <si>
    <t>https://twitter.com/#!/shoocov/status/1164850782405058560</t>
  </si>
  <si>
    <t>https://twitter.com/#!/mobel30/status/1162347532388904960</t>
  </si>
  <si>
    <t>https://twitter.com/#!/mobel30/status/1164863792813133824</t>
  </si>
  <si>
    <t>https://twitter.com/#!/mohamedbouhaja3/status/1164871197961666563</t>
  </si>
  <si>
    <t>https://twitter.com/#!/abdou_ramdaoui/status/1164902603504967680</t>
  </si>
  <si>
    <t>https://twitter.com/#!/haddataha/status/1164938613643186178</t>
  </si>
  <si>
    <t>https://twitter.com/#!/josefyroyaliste/status/1164711467075194885</t>
  </si>
  <si>
    <t>https://twitter.com/#!/kaswid2019/status/1164982127148097536</t>
  </si>
  <si>
    <t>https://twitter.com/#!/khenelmaleh/status/1161894493064507392</t>
  </si>
  <si>
    <t>https://twitter.com/#!/maghrebvoices/status/1161624103842930691</t>
  </si>
  <si>
    <t>https://twitter.com/#!/maghrebvoices/status/1161993450037886977</t>
  </si>
  <si>
    <t>https://twitter.com/#!/maghrebvoices/status/1162020735818379264</t>
  </si>
  <si>
    <t>https://twitter.com/#!/maghrebvoices/status/1162038802065629184</t>
  </si>
  <si>
    <t>https://twitter.com/#!/maghrebvoices/status/1162344826324574208</t>
  </si>
  <si>
    <t>https://twitter.com/#!/maghrebvoices/status/1162359626177941504</t>
  </si>
  <si>
    <t>https://twitter.com/#!/maghrebvoices/status/1162391427759988743</t>
  </si>
  <si>
    <t>https://twitter.com/#!/maghrebvoices/status/1162411212484808705</t>
  </si>
  <si>
    <t>https://twitter.com/#!/maghrebvoices/status/1162726083436957696</t>
  </si>
  <si>
    <t>https://twitter.com/#!/maghrebvoices/status/1162746286317158400</t>
  </si>
  <si>
    <t>https://twitter.com/#!/maghrebvoices/status/1162772246194196481</t>
  </si>
  <si>
    <t>https://twitter.com/#!/maghrebvoices/status/1163800979206234112</t>
  </si>
  <si>
    <t>https://twitter.com/#!/maghrebvoices/status/1163847226830934016</t>
  </si>
  <si>
    <t>https://twitter.com/#!/maghrebvoices/status/1164183198710075395</t>
  </si>
  <si>
    <t>https://twitter.com/#!/maghrebvoices/status/1164225585729679360</t>
  </si>
  <si>
    <t>https://twitter.com/#!/maghrebvoices/status/1164231614131527680</t>
  </si>
  <si>
    <t>https://twitter.com/#!/maghrebvoices/status/1164522437104586752</t>
  </si>
  <si>
    <t>https://twitter.com/#!/maghrebvoices/status/1164545291388968960</t>
  </si>
  <si>
    <t>https://twitter.com/#!/maghrebvoices/status/1164581874775101440</t>
  </si>
  <si>
    <t>https://twitter.com/#!/maghrebvoices/status/1164589463357534209</t>
  </si>
  <si>
    <t>https://twitter.com/#!/maghrebvoices/status/1164899483362168834</t>
  </si>
  <si>
    <t>https://twitter.com/#!/maghrebvoices/status/1164911974368579584</t>
  </si>
  <si>
    <t>https://twitter.com/#!/maghrebvoices/status/1164959405248602112</t>
  </si>
  <si>
    <t>https://twitter.com/#!/azizelomari/status/1165353758248898560</t>
  </si>
  <si>
    <t>1160415578491932672</t>
  </si>
  <si>
    <t>1160950716409745415</t>
  </si>
  <si>
    <t>1161000536684027909</t>
  </si>
  <si>
    <t>1161025695511908354</t>
  </si>
  <si>
    <t>1161339456315633664</t>
  </si>
  <si>
    <t>1161644714157846529</t>
  </si>
  <si>
    <t>1161757608178589697</t>
  </si>
  <si>
    <t>1161966862386782208</t>
  </si>
  <si>
    <t>1162022560160198657</t>
  </si>
  <si>
    <t>1162213445741117440</t>
  </si>
  <si>
    <t>1162347084831440897</t>
  </si>
  <si>
    <t>1162521494892830720</t>
  </si>
  <si>
    <t>1162831042706907142</t>
  </si>
  <si>
    <t>1093606014241439748</t>
  </si>
  <si>
    <t>1163201703308595202</t>
  </si>
  <si>
    <t>1163257973759795200</t>
  </si>
  <si>
    <t>1160940561685200897</t>
  </si>
  <si>
    <t>1161001502120534016</t>
  </si>
  <si>
    <t>1161278600726888448</t>
  </si>
  <si>
    <t>1161293312327913474</t>
  </si>
  <si>
    <t>1161307783939153921</t>
  </si>
  <si>
    <t>1161312986151227393</t>
  </si>
  <si>
    <t>1161334387004366850</t>
  </si>
  <si>
    <t>1161625335877820417</t>
  </si>
  <si>
    <t>1161655234021744641</t>
  </si>
  <si>
    <t>1161680472977694722</t>
  </si>
  <si>
    <t>1161704764830375936</t>
  </si>
  <si>
    <t>1161726233593438212</t>
  </si>
  <si>
    <t>1161991997923692544</t>
  </si>
  <si>
    <t>1162031311172845574</t>
  </si>
  <si>
    <t>1162071618778271744</t>
  </si>
  <si>
    <t>1162459396737249284</t>
  </si>
  <si>
    <t>1162460180870848518</t>
  </si>
  <si>
    <t>1163425880330448897</t>
  </si>
  <si>
    <t>1163872011896139780</t>
  </si>
  <si>
    <t>1163919974899093504</t>
  </si>
  <si>
    <t>1164050637400739841</t>
  </si>
  <si>
    <t>1164229667622129665</t>
  </si>
  <si>
    <t>1164233983632248833</t>
  </si>
  <si>
    <t>1164241305221963777</t>
  </si>
  <si>
    <t>1164251545430609920</t>
  </si>
  <si>
    <t>1164260095544504321</t>
  </si>
  <si>
    <t>1164282733843103744</t>
  </si>
  <si>
    <t>1164297723564236800</t>
  </si>
  <si>
    <t>1164356235979894784</t>
  </si>
  <si>
    <t>1163855688570953728</t>
  </si>
  <si>
    <t>1164360445635022848</t>
  </si>
  <si>
    <t>1164418868930109440</t>
  </si>
  <si>
    <t>1164240674159505408</t>
  </si>
  <si>
    <t>1164428835091357698</t>
  </si>
  <si>
    <t>1164525627543904257</t>
  </si>
  <si>
    <t>1164533392152629248</t>
  </si>
  <si>
    <t>1160954147706933248</t>
  </si>
  <si>
    <t>1161035060679774210</t>
  </si>
  <si>
    <t>1161760722650566656</t>
  </si>
  <si>
    <t>1164651832934895621</t>
  </si>
  <si>
    <t>1164660378158161922</t>
  </si>
  <si>
    <t>1164664520641536000</t>
  </si>
  <si>
    <t>1164575542290649088</t>
  </si>
  <si>
    <t>1164572929725784065</t>
  </si>
  <si>
    <t>1164850782405058560</t>
  </si>
  <si>
    <t>1162347532388904960</t>
  </si>
  <si>
    <t>1164863792813133824</t>
  </si>
  <si>
    <t>1164871197961666563</t>
  </si>
  <si>
    <t>1164902603504967680</t>
  </si>
  <si>
    <t>1164938613643186178</t>
  </si>
  <si>
    <t>1164711467075194885</t>
  </si>
  <si>
    <t>1164982127148097536</t>
  </si>
  <si>
    <t>1161894493064507392</t>
  </si>
  <si>
    <t>1161624103842930691</t>
  </si>
  <si>
    <t>1161993450037886977</t>
  </si>
  <si>
    <t>1162020735818379264</t>
  </si>
  <si>
    <t>1162038802065629184</t>
  </si>
  <si>
    <t>1162344826324574208</t>
  </si>
  <si>
    <t>1162359626177941504</t>
  </si>
  <si>
    <t>1162391427759988743</t>
  </si>
  <si>
    <t>1162411212484808705</t>
  </si>
  <si>
    <t>1162726083436957696</t>
  </si>
  <si>
    <t>1162746286317158400</t>
  </si>
  <si>
    <t>1162772246194196481</t>
  </si>
  <si>
    <t>1163800979206234112</t>
  </si>
  <si>
    <t>1163847226830934016</t>
  </si>
  <si>
    <t>1164183198710075395</t>
  </si>
  <si>
    <t>1164225585729679360</t>
  </si>
  <si>
    <t>1164231614131527680</t>
  </si>
  <si>
    <t>1164522437104586752</t>
  </si>
  <si>
    <t>1164545291388968960</t>
  </si>
  <si>
    <t>1164581874775101440</t>
  </si>
  <si>
    <t>1164589463357534209</t>
  </si>
  <si>
    <t>1164899483362168834</t>
  </si>
  <si>
    <t>1164911974368579584</t>
  </si>
  <si>
    <t>1164959405248602112</t>
  </si>
  <si>
    <t>1165353758248898560</t>
  </si>
  <si>
    <t>1161642386537287680</t>
  </si>
  <si>
    <t>1164393854130409472</t>
  </si>
  <si>
    <t/>
  </si>
  <si>
    <t>1140032349742227457</t>
  </si>
  <si>
    <t>804994138974339072</t>
  </si>
  <si>
    <t>824575760828620800</t>
  </si>
  <si>
    <t>43969408</t>
  </si>
  <si>
    <t>ar</t>
  </si>
  <si>
    <t>und</t>
  </si>
  <si>
    <t>fr</t>
  </si>
  <si>
    <t>en</t>
  </si>
  <si>
    <t>Facebook</t>
  </si>
  <si>
    <t>Twitter Web App</t>
  </si>
  <si>
    <t>Twitter for iPhone</t>
  </si>
  <si>
    <t>Twitter for Android</t>
  </si>
  <si>
    <t>Twitter Web Client</t>
  </si>
  <si>
    <t>Hootsuite Inc.</t>
  </si>
  <si>
    <t>Retweet</t>
  </si>
  <si>
    <t>7.513203,30.230012 
11.599504,30.230012 
11.599504,37.559845 
7.513203,37.559845</t>
  </si>
  <si>
    <t>Tunisia</t>
  </si>
  <si>
    <t>TN</t>
  </si>
  <si>
    <t>5ddc8b97bfa4fa9d</t>
  </si>
  <si>
    <t>country</t>
  </si>
  <si>
    <t>https://api.twitter.com/1.1/geo/id/5ddc8b97bfa4fa9d.json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</si>
  <si>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</si>
  <si>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</si>
  <si>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</si>
  <si>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</si>
  <si>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</si>
  <si>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</si>
  <si>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</si>
  <si>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</si>
  <si>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</si>
  <si>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</si>
  <si>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</si>
  <si>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</si>
  <si>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</si>
  <si>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</si>
  <si>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</si>
  <si>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</si>
  <si>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</si>
  <si>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</si>
  <si>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</si>
  <si>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</si>
  <si>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</si>
  <si>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KARIM ATIK</t>
  </si>
  <si>
    <t>khorshed</t>
  </si>
  <si>
    <t>khoroto zoff</t>
  </si>
  <si>
    <t>Usama Farag</t>
  </si>
  <si>
    <t>Fadoua Massat</t>
  </si>
  <si>
    <t>Hamimi Sofiane</t>
  </si>
  <si>
    <t>مفكر سعودي</t>
  </si>
  <si>
    <t>عَلي الشِهري</t>
  </si>
  <si>
    <t>Rawen</t>
  </si>
  <si>
    <t>شرحبيل</t>
  </si>
  <si>
    <t>nacersetra</t>
  </si>
  <si>
    <t>اخباري</t>
  </si>
  <si>
    <t>أصوات مغاربية</t>
  </si>
  <si>
    <t>assad - ⴰⵙⵄⴻⴷ</t>
  </si>
  <si>
    <t>#PrayforAmazonas ،، خالد الفرجاني</t>
  </si>
  <si>
    <t>Mustapha Aissati مصطفى عيساتي</t>
  </si>
  <si>
    <t>يزيد بن طاهر</t>
  </si>
  <si>
    <t>Salwa Eldaghili</t>
  </si>
  <si>
    <t>Socrates my era</t>
  </si>
  <si>
    <t>أسامة الدالي</t>
  </si>
  <si>
    <t>إبراهيم بوحنش</t>
  </si>
  <si>
    <t>CRAMOUNIM</t>
  </si>
  <si>
    <t>دروش عابد</t>
  </si>
  <si>
    <t>Ryad walk_to_win</t>
  </si>
  <si>
    <t>Karim</t>
  </si>
  <si>
    <t>elkentaoui</t>
  </si>
  <si>
    <t>lyes</t>
  </si>
  <si>
    <t>Lyas HALLAS</t>
  </si>
  <si>
    <t>averroes</t>
  </si>
  <si>
    <t>Coffee man</t>
  </si>
  <si>
    <t>Ryad Walking_to_win</t>
  </si>
  <si>
    <t>Drobble _xD83C__xDDE9__xD83C__xDDFF__xD83C__xDDE9__xD83C__xDDEA_</t>
  </si>
  <si>
    <t>samir Bellia</t>
  </si>
  <si>
    <t>hamed</t>
  </si>
  <si>
    <t>qasem salam</t>
  </si>
  <si>
    <t>❤ⵜⴰⵎⴰⵣⵉⵖⵜ ❤</t>
  </si>
  <si>
    <t>abdellah</t>
  </si>
  <si>
    <t>dalla455</t>
  </si>
  <si>
    <t>Haythem Massaoudy</t>
  </si>
  <si>
    <t>hicham wars</t>
  </si>
  <si>
    <t>Salma Thaleb</t>
  </si>
  <si>
    <t>sergei shoocov♨♨♨</t>
  </si>
  <si>
    <t>الناشط الحقوقي أحمد منصري</t>
  </si>
  <si>
    <t>younes younes®</t>
  </si>
  <si>
    <t>Belmadani</t>
  </si>
  <si>
    <t>MOHAMED BOUHAJA</t>
  </si>
  <si>
    <t>Abderrahman Ramdaoui</t>
  </si>
  <si>
    <t>labaki mohamed</t>
  </si>
  <si>
    <t>بنت اقدم مملكة في العالم بعد اليابان_xD83D__xDC51__xD83C__xDDF2__xD83C__xDDE6__xD83D__xDC51_</t>
  </si>
  <si>
    <t>Khen Elmaleh</t>
  </si>
  <si>
    <t>ردوا بالكم .... «إن شر الناس منزلة يوم القيامة من يتقيه الناس مخافة لسانه»! حديث شريف و أنت تكتب فإنك تكلمني  ....</t>
  </si>
  <si>
    <t>Etudier et explorer la khorotosophie .....</t>
  </si>
  <si>
    <t>Journalist, Executive Producer, International Broadcaster. The account reflects my own views.#Autism</t>
  </si>
  <si>
    <t>Managing editor Maghreb Voices/Digital strategist Georgetown University Alum</t>
  </si>
  <si>
    <t>‏‏القلم الذي سيهدم الخرافة ...</t>
  </si>
  <si>
    <t>Tunisian _xD83C__xDDF9__xD83C__xDDF3_ | vegetarian_xD83C__xDF31_</t>
  </si>
  <si>
    <t>nothing to say</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</si>
  <si>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</si>
  <si>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⁦_xD83C__xDDF1__xD83C__xDDFE_⁩ Freelance journalist . editor . Media   
News journalist Trainer At DW Academy ...</t>
  </si>
  <si>
    <t>‏‏‏‏‏‏‏‏‏‏‏‏‏‏‏‏‏‏‏‏‏‏‏‏‏‏‏‏‏‏‏‏‏‏‏‏‏‏‏‏‏‏‏‏‏‏‏‏‏‏‏‏‏‏‏‏ابن هذه المرحلة البائسة ،، أبدو للبعض حاد الذكاء مفكرا و للبعض ساذج . 
‎</t>
  </si>
  <si>
    <t>الحياة كأمواج البحر..</t>
  </si>
  <si>
    <t>مندوب ليبيا لدى منظمة الأمم المتحدة / جنيف 2014-2016</t>
  </si>
  <si>
    <t>Mr. reality,
Freelance journalist
#خواطر_شاب_ليبي</t>
  </si>
  <si>
    <t>‏‏قل خيراً _xD83D__xDDE8_ أو إقرأ _xD83D__xDCD6_ !
جهلك لن تخبئه ربطة عنق أنيقة _xD83D__xDC54_ ..
ولا ساعة ثمينة ⌚ ..
ولا سيارة فارهة _xD83D__xDE97_ ...</t>
  </si>
  <si>
    <t>La tradition n'est pas le culte des cendres, mais la préservation du feu...</t>
  </si>
  <si>
    <t>ماستر في علوم اللغة والتعليمية-الجزائر-تغريدتي دفقة قلب وخفقة روح،ورسكلة التغريد لا تعني بالضرورة أناي المغردة،بقدر ما هي دفعة لخاطر أشرق من حساب الآخر._xD83D__xDE07__xD83E__xDDD0__xD83D__xDE0E_</t>
  </si>
  <si>
    <t>‏‏فضح الكذب والتزوير واجب انساني / 
Exposing lying and forgery is a human duty</t>
  </si>
  <si>
    <t>‏اعلامي| رئيس المجلس المحلي للشباب بالعيون|
فاعل سياسي</t>
  </si>
  <si>
    <t>Economist/ Transformation Digitale /Digital Marketing teacher/ Écolo</t>
  </si>
  <si>
    <t>Journalist, @ICIJorg member</t>
  </si>
  <si>
    <t>No More Bio ☕️</t>
  </si>
  <si>
    <t>‏‏‏‏الطريق المستقيم ينشده كل عاقل يريد الإصلاح و يقول الحق و لو كان مرا.
The guidance to the straight path begins by telling the truth even if it's bitter.</t>
  </si>
  <si>
    <t>Informatik-Freelancer</t>
  </si>
  <si>
    <t>Lorsque les mots perdent leur sens, les gens perdent leur liberté.
Confucius</t>
  </si>
  <si>
    <t>‏‏‏-‏‏‏‏اي منافق وكذاب اترفع عن مناقشته - لا يهمني معتقدك المهم تكون انساني</t>
  </si>
  <si>
    <t>I don't care if you're black, white, Muslim,Christian,Jew straight,gay, lesbian, short, tall, fat,skinny,rich or poor..If you're nice to me,i'll be nice to you.</t>
  </si>
  <si>
    <t>“Le Sahara ne sera pas indépendant, tant qu’un marocain sera vivant. “ Feu Hassan II 1974</t>
  </si>
  <si>
    <t>‏‏‏‏‏‏‏‏الله☝⛳ الوطن ⛳ الملك‎ _xD83C__xDDF2__xD83C__xDDE6_
 ‎‎#الصحراء_المغربية_xD83C__xDDF2__xD83C__xDDE6_
_xD83D__xDD78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D__xDD78__xD83D__xDD78_</t>
  </si>
  <si>
    <t>Optissimiste</t>
  </si>
  <si>
    <t>Sahara marocain</t>
  </si>
  <si>
    <t>Ingénieur d'Etat en Industrie agroalimentaire. Consultant en management des organisations. Auditeur certifié des systèmes de management (ISO, HACCP, IFS &amp; BRC)</t>
  </si>
  <si>
    <t>_xD83D__xDC9E_ اللهم صَــــــل على مُحَمَّــــــــدٍ وَّ آلِ مُحَمَّــــــــدٍ _xD83D__xDC9E_#الصحراء_مغربية #القدس_عاصمة_فلسطين_الابدية_xD83C__xDDF5__xD83C__xDDF8_#المغرب_خط_احمر_xD83C__xDDF2__xD83C__xDDE6__xD83D__xDD2A__xD83D__xDE21_#ودادية❤️✌️االخاص⛔️</t>
  </si>
  <si>
    <t>Dj. Cultural mediator. Umm Raï.</t>
  </si>
  <si>
    <t>Agadir, Royaume du Maroc</t>
  </si>
  <si>
    <t>Algérie</t>
  </si>
  <si>
    <t>Egypt - Cairo</t>
  </si>
  <si>
    <t>El mundo</t>
  </si>
  <si>
    <t>Washington DC</t>
  </si>
  <si>
    <t>Washington</t>
  </si>
  <si>
    <t>Jeddah, Kingdom of Saudi Arabi</t>
  </si>
  <si>
    <t>_xD83D__xDCCD_Tunisia</t>
  </si>
  <si>
    <t>United States</t>
  </si>
  <si>
    <t>trpoli - roma</t>
  </si>
  <si>
    <t xml:space="preserve">Africa / Libya / Benghazi </t>
  </si>
  <si>
    <t>libya</t>
  </si>
  <si>
    <t>Marrakech, Maroc</t>
  </si>
  <si>
    <t xml:space="preserve">Maroc </t>
  </si>
  <si>
    <t>الجزائر.</t>
  </si>
  <si>
    <t>Virginia, USA</t>
  </si>
  <si>
    <t>Earth</t>
  </si>
  <si>
    <t>الإتحاد الإسلامي</t>
  </si>
  <si>
    <t>Germany</t>
  </si>
  <si>
    <t>شمال افريقيا ارض تمازغا❤</t>
  </si>
  <si>
    <t>alger</t>
  </si>
  <si>
    <t>Tunisie</t>
  </si>
  <si>
    <t>Méchouar de Casablanca, Royaum</t>
  </si>
  <si>
    <t>maroc</t>
  </si>
  <si>
    <t>Casablanca, Grand Casablanca</t>
  </si>
  <si>
    <t>Morocco</t>
  </si>
  <si>
    <t>Israel</t>
  </si>
  <si>
    <t>http://www.fadouamassat.com</t>
  </si>
  <si>
    <t>https://curiouscat.me/FreeSAThinker</t>
  </si>
  <si>
    <t>https://t.co/f5jzyAOVt1</t>
  </si>
  <si>
    <t>https://ounalla.wordpress.com</t>
  </si>
  <si>
    <t>http://www.218tv.net</t>
  </si>
  <si>
    <t>http://blogs.aljazeera.net/7171717</t>
  </si>
  <si>
    <t>https://t.co/Tnp6uIXOE0</t>
  </si>
  <si>
    <t>https://www.facebook.com/profile.php?id=1481435877</t>
  </si>
  <si>
    <t>https://pbs.twimg.com/profile_banners/743126746816520192/1529341794</t>
  </si>
  <si>
    <t>https://pbs.twimg.com/profile_banners/759656208/1541730154</t>
  </si>
  <si>
    <t>https://pbs.twimg.com/profile_banners/866365266606919680/1565095687</t>
  </si>
  <si>
    <t>https://pbs.twimg.com/profile_banners/1726668247/1565460969</t>
  </si>
  <si>
    <t>https://pbs.twimg.com/profile_banners/1158062654/1565386357</t>
  </si>
  <si>
    <t>https://pbs.twimg.com/profile_banners/1420609412/1469924718</t>
  </si>
  <si>
    <t>https://pbs.twimg.com/profile_banners/804994138974339072/1547481041</t>
  </si>
  <si>
    <t>https://pbs.twimg.com/profile_banners/729783277/1547455974</t>
  </si>
  <si>
    <t>https://pbs.twimg.com/profile_banners/1109945731488595973/1565545998</t>
  </si>
  <si>
    <t>https://pbs.twimg.com/profile_banners/1129971096239988737/1558242728</t>
  </si>
  <si>
    <t>https://pbs.twimg.com/profile_banners/929424281834065921/1510577812</t>
  </si>
  <si>
    <t>https://pbs.twimg.com/profile_banners/2459463988/1441139563</t>
  </si>
  <si>
    <t>https://pbs.twimg.com/profile_banners/95655673/1530183498</t>
  </si>
  <si>
    <t>https://pbs.twimg.com/profile_banners/281590018/1500195084</t>
  </si>
  <si>
    <t>https://pbs.twimg.com/profile_banners/4414340775/1514260533</t>
  </si>
  <si>
    <t>https://pbs.twimg.com/profile_banners/1137348563082629125/1566365433</t>
  </si>
  <si>
    <t>https://pbs.twimg.com/profile_banners/381514000/1515426900</t>
  </si>
  <si>
    <t>https://pbs.twimg.com/profile_banners/74966590/1416622511</t>
  </si>
  <si>
    <t>https://pbs.twimg.com/profile_banners/511978073/1529532027</t>
  </si>
  <si>
    <t>https://pbs.twimg.com/profile_banners/304655952/1472583355</t>
  </si>
  <si>
    <t>https://pbs.twimg.com/profile_banners/826177435511058432/1566541824</t>
  </si>
  <si>
    <t>https://pbs.twimg.com/profile_banners/1101960809171828736/1562795064</t>
  </si>
  <si>
    <t>https://pbs.twimg.com/profile_banners/461393471/1553112709</t>
  </si>
  <si>
    <t>https://pbs.twimg.com/profile_banners/848193745/1488365424</t>
  </si>
  <si>
    <t>https://pbs.twimg.com/profile_banners/1019139444731973632/1531867696</t>
  </si>
  <si>
    <t>https://pbs.twimg.com/profile_banners/824575760828620800/1558373832</t>
  </si>
  <si>
    <t>https://pbs.twimg.com/profile_banners/454165806/1416667237</t>
  </si>
  <si>
    <t>https://pbs.twimg.com/profile_banners/230441075/1564324134</t>
  </si>
  <si>
    <t>https://pbs.twimg.com/profile_banners/1686515004/1377114588</t>
  </si>
  <si>
    <t>https://pbs.twimg.com/profile_banners/1117027038844596224/1555155331</t>
  </si>
  <si>
    <t>https://pbs.twimg.com/profile_banners/1045363244062461953/1544964160</t>
  </si>
  <si>
    <t>https://pbs.twimg.com/profile_banners/403522104/1410472584</t>
  </si>
  <si>
    <t>https://pbs.twimg.com/profile_banners/1140247834433921030/1565975809</t>
  </si>
  <si>
    <t>https://pbs.twimg.com/profile_banners/113196144/1535889882</t>
  </si>
  <si>
    <t>https://pbs.twimg.com/profile_banners/1083803935641665536/1562524579</t>
  </si>
  <si>
    <t>https://pbs.twimg.com/profile_banners/43969408/1565851892</t>
  </si>
  <si>
    <t>http://abs.twimg.com/images/themes/theme1/bg.png</t>
  </si>
  <si>
    <t>http://abs.twimg.com/images/themes/theme16/bg.gif</t>
  </si>
  <si>
    <t>http://abs.twimg.com/images/themes/theme7/bg.gif</t>
  </si>
  <si>
    <t>http://abs.twimg.com/images/themes/theme18/bg.gif</t>
  </si>
  <si>
    <t>http://abs.twimg.com/images/themes/theme4/bg.gif</t>
  </si>
  <si>
    <t>http://abs.twimg.com/images/themes/theme15/bg.png</t>
  </si>
  <si>
    <t>http://abs.twimg.com/images/themes/theme5/bg.gif</t>
  </si>
  <si>
    <t>http://abs.twimg.com/images/themes/theme13/bg.gif</t>
  </si>
  <si>
    <t>http://pbs.twimg.com/profile_images/1081086128193748993/fCVrzotS_normal.jpg</t>
  </si>
  <si>
    <t>http://pbs.twimg.com/profile_images/1082424171974610945/6ApbzLZS_normal.jpg</t>
  </si>
  <si>
    <t>http://pbs.twimg.com/profile_images/1160279938743898114/NdfRhRht_normal.jpg</t>
  </si>
  <si>
    <t>http://pbs.twimg.com/profile_images/1165154086397906944/qQ8bQGuH_normal.jpg</t>
  </si>
  <si>
    <t>http://pbs.twimg.com/profile_images/1079334348309086210/3FBzzmvW_normal.jpg</t>
  </si>
  <si>
    <t>http://abs.twimg.com/sticky/default_profile_images/default_profile_normal.png</t>
  </si>
  <si>
    <t>http://pbs.twimg.com/profile_images/1019351484557864961/8jQJLLB5_normal.jpg</t>
  </si>
  <si>
    <t>http://pbs.twimg.com/profile_images/1154088983091171329/7ZaXC2-U_normal.jpg</t>
  </si>
  <si>
    <t>http://pbs.twimg.com/profile_images/1136960844762439681/33fn-XpM_normal.jpg</t>
  </si>
  <si>
    <t>http://pbs.twimg.com/profile_images/1158892311792816128/cB0dZHgp_normal.jpg</t>
  </si>
  <si>
    <t>Open Twitter Page for This Person</t>
  </si>
  <si>
    <t>https://twitter.com/cyberkarim19881</t>
  </si>
  <si>
    <t>https://twitter.com/bamourbaaziz</t>
  </si>
  <si>
    <t>https://twitter.com/khorshe_d</t>
  </si>
  <si>
    <t>https://twitter.com/khorotosophe</t>
  </si>
  <si>
    <t>https://twitter.com/voafarag</t>
  </si>
  <si>
    <t>https://twitter.com/fadouamassat</t>
  </si>
  <si>
    <t>https://twitter.com/sofianehamimi1</t>
  </si>
  <si>
    <t>https://twitter.com/freesathinker</t>
  </si>
  <si>
    <t>https://twitter.com/xy507</t>
  </si>
  <si>
    <t>https://twitter.com/rouenab</t>
  </si>
  <si>
    <t>https://twitter.com/xv1zc</t>
  </si>
  <si>
    <t>https://twitter.com/nacersetra46</t>
  </si>
  <si>
    <t>https://twitter.com/ikhbari11</t>
  </si>
  <si>
    <t>https://twitter.com/maghrebvoices</t>
  </si>
  <si>
    <t>https://twitter.com/assadounalla</t>
  </si>
  <si>
    <t>https://twitter.com/89hyx</t>
  </si>
  <si>
    <t>https://twitter.com/aissatimustapha</t>
  </si>
  <si>
    <t>https://twitter.com/bentaherdernas</t>
  </si>
  <si>
    <t>https://twitter.com/eldaghili</t>
  </si>
  <si>
    <t>https://twitter.com/al_tbawy</t>
  </si>
  <si>
    <t>https://twitter.com/4o0z4zw8xnxaxfu</t>
  </si>
  <si>
    <t>https://twitter.com/ibrabouh</t>
  </si>
  <si>
    <t>https://twitter.com/cramounim</t>
  </si>
  <si>
    <t>https://twitter.com/abed7611</t>
  </si>
  <si>
    <t>https://twitter.com/ryadkarim2</t>
  </si>
  <si>
    <t>https://twitter.com/karim89639733</t>
  </si>
  <si>
    <t>https://twitter.com/elkentaoui2</t>
  </si>
  <si>
    <t>https://twitter.com/lyesdah</t>
  </si>
  <si>
    <t>https://twitter.com/lyashallas</t>
  </si>
  <si>
    <t>https://twitter.com/averroes_is</t>
  </si>
  <si>
    <t>https://twitter.com/nasifadel</t>
  </si>
  <si>
    <t>https://twitter.com/ryad_the_human</t>
  </si>
  <si>
    <t>https://twitter.com/drobble1</t>
  </si>
  <si>
    <t>https://twitter.com/sam_1935</t>
  </si>
  <si>
    <t>https://twitter.com/hamed78054159</t>
  </si>
  <si>
    <t>https://twitter.com/qssh55</t>
  </si>
  <si>
    <t>https://twitter.com/2dldwbgskik6869</t>
  </si>
  <si>
    <t>https://twitter.com/magelany1</t>
  </si>
  <si>
    <t>https://twitter.com/salemamazigh</t>
  </si>
  <si>
    <t>https://twitter.com/abdellahbelghou</t>
  </si>
  <si>
    <t>https://twitter.com/elmass3oudy</t>
  </si>
  <si>
    <t>https://twitter.com/hicham_albs</t>
  </si>
  <si>
    <t>https://twitter.com/salmathaleb</t>
  </si>
  <si>
    <t>https://twitter.com/shoocov</t>
  </si>
  <si>
    <t>https://twitter.com/mansriahm</t>
  </si>
  <si>
    <t>https://twitter.com/josefyroyaliste</t>
  </si>
  <si>
    <t>https://twitter.com/mobel30</t>
  </si>
  <si>
    <t>https://twitter.com/mohamedbouhaja3</t>
  </si>
  <si>
    <t>https://twitter.com/abdou_ramdaoui</t>
  </si>
  <si>
    <t>https://twitter.com/haddataha</t>
  </si>
  <si>
    <t>https://twitter.com/kaswid2019</t>
  </si>
  <si>
    <t>https://twitter.com/khenelmaleh</t>
  </si>
  <si>
    <t>https://twitter.com/azizelomari</t>
  </si>
  <si>
    <t>cyberkarim19881
مواطن مغربي يطلب رخصة للمشي على
الرصيف! https://t.co/lKQlKhJVPT</t>
  </si>
  <si>
    <t>bamourbaaziz
بكل الوان الطيف . بوشاشي: الحراك
ليس موجها ضد شخص أو مؤسسة https://t.co/pIbtbKeTDG</t>
  </si>
  <si>
    <t>khorshe_d
باحث تونسي: تم العبث بالقرآن بعد
وفاة الرسول https://t.co/F5zydsGGKg</t>
  </si>
  <si>
    <t>khorotosophe
باحث تونسي: تم العبث بالقرآن بعد
وفاة الرسول https://t.co/oA4G3laJJv</t>
  </si>
  <si>
    <t>voafarag
RT @FadouaMassat: متطوعات وبيكيني
وكبت https://t.co/vBjxQDf8re</t>
  </si>
  <si>
    <t>fadouamassat
إثر سرقة سيارة إسعاف ورادار.. توانسة:
أين الأمن؟ https://t.co/p9Ix2ukKeg</t>
  </si>
  <si>
    <t>sofianehamimi1
@xv1zc @Rouenab @xy507 @FreeSAThinker
https://t.co/XySIclimdb</t>
  </si>
  <si>
    <t xml:space="preserve">freesathinker
</t>
  </si>
  <si>
    <t xml:space="preserve">xy507
</t>
  </si>
  <si>
    <t xml:space="preserve">rouenab
</t>
  </si>
  <si>
    <t xml:space="preserve">xv1zc
</t>
  </si>
  <si>
    <t>nacersetra46
القضاء السوسري يسمع للمجرم نزار
https://t.co/s6z8avEtP5</t>
  </si>
  <si>
    <t>ikhbari11
@maghrebvoices #قايد_صالح_ويا_تونسي_ما_كاش_دولة_عسكرية
يا قايد صالح إصرارك على تهميش الغرب
الجزائري سيفجر بركان كبي… https://t.co/kFlAWaHMJB</t>
  </si>
  <si>
    <t>maghrebvoices
توقيف المرشح الرئاسي في تونس نبيل
قروي https://t.co/98NEl2qxBB</t>
  </si>
  <si>
    <t>assadounalla
تونس || تونسيون تم استعمال بطاقاتهم
الوطنية لتزكية مرشحين للرئاسة https://t.co/1Z9OYZt6QL</t>
  </si>
  <si>
    <t>89hyx
ريتشارد جير: المهاجرون يعيشون أهوالا
في ليبيا حتى الليبيين يعيشون اهوالا
يا ريتشارد https://t.co/Z7JnaNF1Ne</t>
  </si>
  <si>
    <t>aissatimustapha
@maghrebvoices لا يريد قايد صالح
اتباع خطوات قيادات الجيش السوداني
(اتفاق تاريخي بين جميع مكونات الدولة
و الشعب السوداني لمرحلة انتقالية
ديمقراطية حقيقية)</t>
  </si>
  <si>
    <t>bentaherdernas
أقروا التعليقات https://t.co/D4SqfEqbYd</t>
  </si>
  <si>
    <t>eldaghili
في ظل الحرب.. مواقع أثرية ليبية
تتعرض لمحاولات نهب https://t.co/h2ULccGfan</t>
  </si>
  <si>
    <t>al_tbawy
جرّدهم القذافي من الجنسية.. حقائق
عن قبائل التبو في ليبيا https://t.co/4gpZwwLEyS
https://t.co/kZOyVsPaiw</t>
  </si>
  <si>
    <t>4o0z4zw8xnxaxfu
RT @al_tbawy: جرّدهم القذافي من
الجنسية.. حقائق عن قبائل التبو
في ليبيا https://t.co/4gpZwwLEyS
https://t.co/kZOyVsPaiw</t>
  </si>
  <si>
    <t>ibrabouh
للذكرى... بمناسبة الاخبار حول حملة
اعتقالات لمسؤولين حكوميين واداريين
ومنتخبين بتهم الفساد https://t.co/EMFTsAxe12</t>
  </si>
  <si>
    <t>cramounim
RT @maghrebvoices: رايتس ووتش تتهم
الجزائر بـ"إساءة معاملة" أحد موظفيها
https://t.co/HdsD7BN9JO</t>
  </si>
  <si>
    <t>abed7611
'إلياذة الجزائر'.. قصة أطول قصيدة
عن تاريخ شعب https://t.co/EzFCbwTDho</t>
  </si>
  <si>
    <t>ryadkarim2
منظمة هيومن رايتس التي أسسها اليهودي
روبرت برنشتين و شريكه الصهيوني
ديفيد كيز لم تقدم شيأ ملموسا لضحايا
رابعة، و لم توقف مجزار شعب الروهينغيا
المسلم و حرب الإبادة الصينية ضد
مسلمين الإيغور تتهم الجزائر ب.......
؟! https://t.co/sV9znOar0W</t>
  </si>
  <si>
    <t>karim89639733
بسبب فيديو لمريض.. الشرطة تستدعي
ناشطة جزائرية! https://t.co/t7SeHsoNcD</t>
  </si>
  <si>
    <t>elkentaoui2
https://t.co/oJ9jYxkyGN</t>
  </si>
  <si>
    <t>lyesdah
RT @LyasHALLAS: #Algérie système
est la pire perversion de la révolution
de novembre 1954 , cette glorieuse
qui a été la première à avoir u…</t>
  </si>
  <si>
    <t>lyashallas
#Algérie système est la pire perversion
de la révolution de novembre 1954
, cette glorieuse qui a été la
première à avoir utilisé la question
des droits de l'homme et la charte
de l'ONU contre la #France coloniale.
#Yetnahaw_ga3... https://t.co/pdJlM2wAUE</t>
  </si>
  <si>
    <t>averroes_is
RT @LyasHALLAS: #Algérie système
est la pire perversion de la révolution
de novembre 1954 , cette glorieuse
qui a été la première à avoir u…</t>
  </si>
  <si>
    <t>nasifadel
RT @Ryad_the_Human: خرافة الأمازيغ،
الأمازيغية و الأمازيغ السكان الأصليون
6 مولود قاسم نايت بلقاسم و رائد
التعريب هو صاحب فكرة الالياذة و…</t>
  </si>
  <si>
    <t>ryad_the_human
إعادة الهيبة للصحة الجزائرية التي
اختفت بنسبة 90% واجب وطني إن حياة
الإنسان لا تقدر بثمن نتمنى من الذين
يتباكون على النمر المقتول أن يطالبوا
بإنقاذ أرواح الجزائريين من إهمال
المستشفيات المغيبة ب 90% https://t.co/X2THU2vPXl</t>
  </si>
  <si>
    <t>drobble1
RT @LyasHALLAS: #Algérie système
est la pire perversion de la révolution
de novembre 1954 , cette glorieuse
qui a été la première à avoir u…</t>
  </si>
  <si>
    <t>sam_1935
RT @LyasHALLAS: #Algérie système
est la pire perversion de la révolution
de novembre 1954 , cette glorieuse
qui a été la première à avoir u…</t>
  </si>
  <si>
    <t>hamed78054159
بالصور.. أول فوج من المدعويين للخدمة
العسكرية بالمغرب الأربعاء 21 أغسطس
2019 استقبلت القاعدة الجوية الثالثة
للقوات المسلحة الملكية بمدينة القنيطرة
المغربية أول أمس الإثنين أول فوج
من 357 مدعوا ومدعوة للخدمة العسكرية
برسم موسم 2019-2020. https://t.co/bNavqDWjri
https://t.co/tadhAkUC9w</t>
  </si>
  <si>
    <t>qssh55
@magelany1 @2DLDWBgSkIk6869 https://t.co/FoMcRvzAG9</t>
  </si>
  <si>
    <t xml:space="preserve">2dldwbgskik6869
</t>
  </si>
  <si>
    <t xml:space="preserve">magelany1
</t>
  </si>
  <si>
    <t>salemamazigh
RT @LyasHALLAS: #Algérie système
est la pire perversion de la révolution
de novembre 1954 , cette glorieuse
qui a été la première à avoir u…</t>
  </si>
  <si>
    <t>abdellahbelghou
رايتس ووتش: الجزائر لا تريد أن
يعرف العالم بالمظاهرات https://t.co/oGRsW9ZQNP</t>
  </si>
  <si>
    <t>elmass3oudy
https://t.co/67Yt3oAVCw</t>
  </si>
  <si>
    <t>hicham_albs
تقرير دولي: المغرب من بين أكثر
البلدان المسببة للتلوث https://t.co/r6y3jJQbMV</t>
  </si>
  <si>
    <t>salmathaleb
RT @shoocov: ملكة جمال الجزائر
تروج للسياحة https://t.co/Paedk2lanc
https://t.co/GuVzOj2sN7</t>
  </si>
  <si>
    <t>shoocov
RT @JosefyRoyaliste: حسب ما نقلته
صحيفة "الغارديان" البريطانية بقايا
ديناصورات ب #المغرب الأقدم في العالم
_xD83C__xDF0E_ https://t.co/SSWh4HhF2n https:…</t>
  </si>
  <si>
    <t>mansriahm
https://t.co/r4m9tshlHV https://t.co/r4m9tshlHV</t>
  </si>
  <si>
    <t>josefyroyaliste
حسب ما نقلته صحيفة "الغارديان"
البريطانية بقايا ديناصورات ب #المغرب
الأقدم في العالم _xD83C__xDF0E_ https://t.co/SSWh4HhF2n
https://t.co/DW7ufsbspF</t>
  </si>
  <si>
    <t>mobel30
'الجهاز السري'.. هل يربك حسابات
النهضة في الرئاسيات؟ https://t.co/jmUAeNbOEj</t>
  </si>
  <si>
    <t>mohamedbouhaja3
RT @JosefyRoyaliste: حسب ما نقلته
صحيفة "الغارديان" البريطانية بقايا
ديناصورات ب #المغرب الأقدم في العالم
_xD83C__xDF0E_ https://t.co/SSWh4HhF2n https:…</t>
  </si>
  <si>
    <t>abdou_ramdaoui
RT @JosefyRoyaliste: حسب ما نقلته
صحيفة "الغارديان" البريطانية بقايا
ديناصورات ب #المغرب الأقدم في العالم
_xD83C__xDF0E_ https://t.co/SSWh4HhF2n https:…</t>
  </si>
  <si>
    <t>haddataha
تونس.. منع 3 مؤسسات إعلامية من
تغطية الانتخابات https://t.co/KhCaQmi2ap</t>
  </si>
  <si>
    <t>kaswid2019
RT @JosefyRoyaliste: حسب ما نقلته
صحيفة "الغارديان" البريطانية بقايا
ديناصورات ب #المغرب الأقدم في العالم
_xD83C__xDF0E_ https://t.co/SSWh4HhF2n https:…</t>
  </si>
  <si>
    <t>khenelmaleh
Morning! A short interview i made
with @maghrebvoices following my
visit to Morocco https://t.co/BJAGBuux04</t>
  </si>
  <si>
    <t>azizelomari
@KhenElmaleh @maghrebvoices I've
read that your dad is originally
from Ouedzem my hometown. Actually,
I lived one b… https://t.co/Nw8d96awty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</si>
  <si>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</si>
  <si>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</si>
  <si>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</si>
  <si>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</si>
  <si>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</si>
  <si>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</si>
  <si>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</si>
  <si>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</si>
  <si>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</si>
  <si>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</si>
  <si>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</si>
  <si>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</si>
  <si>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</si>
  <si>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</si>
  <si>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</si>
  <si>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</si>
  <si>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</si>
  <si>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</si>
  <si>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</si>
  <si>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</si>
  <si>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</si>
  <si>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</si>
  <si>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</si>
  <si>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</si>
  <si>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</si>
  <si>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</si>
  <si>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</si>
  <si>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</si>
  <si>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</si>
  <si>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</si>
  <si>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</si>
  <si>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</si>
  <si>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</si>
  <si>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</si>
  <si>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</si>
  <si>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</si>
  <si>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</si>
  <si>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</si>
  <si>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</si>
  <si>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</si>
  <si>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</si>
  <si>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</si>
  <si>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</si>
  <si>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</si>
  <si>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</si>
  <si>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</si>
  <si>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</si>
  <si>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</si>
  <si>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</si>
  <si>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</si>
  <si>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</si>
  <si>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</si>
  <si>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</si>
  <si>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</si>
  <si>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</si>
  <si>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</si>
  <si>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</si>
  <si>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</si>
  <si>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</si>
  <si>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</si>
  <si>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</si>
  <si>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</si>
  <si>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</si>
  <si>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</si>
  <si>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</si>
  <si>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</si>
  <si>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</si>
  <si>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</si>
  <si>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</si>
  <si>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</si>
  <si>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</si>
  <si>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</si>
  <si>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</si>
  <si>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</si>
  <si>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</si>
  <si>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</si>
  <si>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</si>
  <si>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</si>
  <si>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</si>
  <si>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</si>
  <si>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</si>
  <si>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</si>
  <si>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https://www.maghrebvoices.com/a/509166.html https://www.maghrebvoices.com/a/502882.html https://www.maghrebvoices.com/a/508411.html https://www.maghrebvoices.com/a/508248.html https://www.maghrebvoices.com/a/507848.html https://www.maghrebvoices.com/a/508112.html https://www.maghrebvoices.com/a/508268.html https://www.maghrebvoices.com/a/508614.html https://www.maghrebvoices.com/a/508522.html https://www.maghrebvoices.com/a/388467.html</t>
  </si>
  <si>
    <t>https://www.maghrebvoices.com/a/508725.html https://www.maghrebvoices.com/a/509166.html https://twitter.com/i/web/status/1165353758248898560 https://www.maghrebvoices.com/a/508528.html?fbclid=IwAR3OC_uyhaRuInEtqPOdrJUkCffjQ16UV_gTqumV2euXOq5sUwsu-Mc3JlE https://www.maghrebvoices.com/a/509603.html https://www.maghrebvoices.com/a/508471.html https://www.maghrebvoices.com/a/508589.html https://www.maghrebvoices.com/a/508614.html https://www.maghrebvoices.com/a/508629.html https://www.maghrebvoices.com/a/508728.html</t>
  </si>
  <si>
    <t>https://www.maghrebvoices.com/a/509445.html https://www.maghrebvoices.com/a/509342.html</t>
  </si>
  <si>
    <t>https://www.maghrebvoices.com/a/509341.html https://www.maghrebvoices.com/a/Algeria-history/467350.html</t>
  </si>
  <si>
    <t>https://www.maghrebvoices.com/a/%d9%85%d8%aa%d8%b7%d9%88%d8%b9%d8%a7%d8%aa-%d9%88%d8%a8%d9%8a%d9%83%d9%8a%d9%86%d9%8a-%d9%88%d9%83%d8%a8%d8%aa/507892.html https://www.maghrebvoices.com/a/508927.html https://www.maghrebvoices.com/a/508255.html https://www.maghrebvoices.com/a/508286.html https://www.maghrebvoices.com/a/508356.html https://www.maghrebvoices.com/a/508377.html https://www.maghrebvoices.com/a/508379.html https://www.maghrebvoices.com/a/508381.html https://www.maghrebvoices.com/a/508471.html https://www.maghrebvoices.com/a/508478.html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</si>
  <si>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</si>
  <si>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</si>
  <si>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</si>
  <si>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</si>
  <si>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</si>
  <si>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</si>
  <si>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</si>
  <si>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</si>
  <si>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</si>
  <si>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</si>
  <si>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</si>
  <si>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maghrebvoices.com cuturl.in</t>
  </si>
  <si>
    <t>maghrebvoices.com twitter.com bit.ly</t>
  </si>
  <si>
    <t>Top Hashtags in Tweet in Entire Graph</t>
  </si>
  <si>
    <t>france</t>
  </si>
  <si>
    <t>yetnahaw_ga3</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</si>
  <si>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</si>
  <si>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</si>
  <si>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</si>
  <si>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</si>
  <si>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</si>
  <si>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</si>
  <si>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</si>
  <si>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</si>
  <si>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</si>
  <si>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</si>
  <si>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</si>
  <si>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Words in Sentiment List#1: Positive</t>
  </si>
  <si>
    <t>Words in Sentiment List#2: Negative</t>
  </si>
  <si>
    <t>Words in Sentiment List#3: Angry/Violent</t>
  </si>
  <si>
    <t>Non-categorized Words</t>
  </si>
  <si>
    <t>Total Words</t>
  </si>
  <si>
    <t>في</t>
  </si>
  <si>
    <t>من</t>
  </si>
  <si>
    <t>الجزائر</t>
  </si>
  <si>
    <t>و</t>
  </si>
  <si>
    <t>ب</t>
  </si>
  <si>
    <t>Top Words in Tweet in G1</t>
  </si>
  <si>
    <t>تم</t>
  </si>
  <si>
    <t>تونس</t>
  </si>
  <si>
    <t>بسبب</t>
  </si>
  <si>
    <t>أول</t>
  </si>
  <si>
    <t>ضد</t>
  </si>
  <si>
    <t>باحث</t>
  </si>
  <si>
    <t>تونسي</t>
  </si>
  <si>
    <t>Top Words in Tweet in G2</t>
  </si>
  <si>
    <t>الجزائري</t>
  </si>
  <si>
    <t>الحوار</t>
  </si>
  <si>
    <t>تتهم</t>
  </si>
  <si>
    <t>على</t>
  </si>
  <si>
    <t>التونسي</t>
  </si>
  <si>
    <t>العدل</t>
  </si>
  <si>
    <t>السابق</t>
  </si>
  <si>
    <t>Top Words in Tweet in G3</t>
  </si>
  <si>
    <t>حسب</t>
  </si>
  <si>
    <t>ما</t>
  </si>
  <si>
    <t>نقلته</t>
  </si>
  <si>
    <t>صحيفة</t>
  </si>
  <si>
    <t>الغارديان</t>
  </si>
  <si>
    <t>البريطانية</t>
  </si>
  <si>
    <t>بقايا</t>
  </si>
  <si>
    <t>ديناصورات</t>
  </si>
  <si>
    <t>#المغرب</t>
  </si>
  <si>
    <t>Top Words in Tweet in G4</t>
  </si>
  <si>
    <t>#algérie</t>
  </si>
  <si>
    <t>système</t>
  </si>
  <si>
    <t>est</t>
  </si>
  <si>
    <t>pire</t>
  </si>
  <si>
    <t>perversion</t>
  </si>
  <si>
    <t>révolution</t>
  </si>
  <si>
    <t>novembre</t>
  </si>
  <si>
    <t>1954</t>
  </si>
  <si>
    <t>cette</t>
  </si>
  <si>
    <t>glorieuse</t>
  </si>
  <si>
    <t>Top Words in Tweet in G5</t>
  </si>
  <si>
    <t>Top Words in Tweet in G6</t>
  </si>
  <si>
    <t>Top Words in Tweet in G7</t>
  </si>
  <si>
    <t>الأمازيغ</t>
  </si>
  <si>
    <t>مولود</t>
  </si>
  <si>
    <t>هو</t>
  </si>
  <si>
    <t>الالياذة</t>
  </si>
  <si>
    <t>90</t>
  </si>
  <si>
    <t>خرافة</t>
  </si>
  <si>
    <t>الأمازيغية</t>
  </si>
  <si>
    <t>السكان</t>
  </si>
  <si>
    <t>Top Words in Tweet in G8</t>
  </si>
  <si>
    <t>جر</t>
  </si>
  <si>
    <t>دهم</t>
  </si>
  <si>
    <t>القذافي</t>
  </si>
  <si>
    <t>الجنسية</t>
  </si>
  <si>
    <t>حقائق</t>
  </si>
  <si>
    <t>عن</t>
  </si>
  <si>
    <t>قبائل</t>
  </si>
  <si>
    <t>التبو</t>
  </si>
  <si>
    <t>Top Words in Tweet in G9</t>
  </si>
  <si>
    <t>إلى</t>
  </si>
  <si>
    <t>الحرب</t>
  </si>
  <si>
    <t>جديدة</t>
  </si>
  <si>
    <t>بن</t>
  </si>
  <si>
    <t>متطوعات</t>
  </si>
  <si>
    <t>وبيكيني</t>
  </si>
  <si>
    <t>وكبت</t>
  </si>
  <si>
    <t>Top Words in Tweet</t>
  </si>
  <si>
    <t>من تم تونس في و بسبب أول ضد باحث تونسي</t>
  </si>
  <si>
    <t>في maghrebvoices الجزائري الجزائر الحوار تتهم على التونسي العدل السابق</t>
  </si>
  <si>
    <t>حسب ما نقلته صحيفة الغارديان البريطانية بقايا ديناصورات ب #المغرب</t>
  </si>
  <si>
    <t>#algérie système est pire perversion révolution novembre 1954 cette glorieuse</t>
  </si>
  <si>
    <t>و من الأمازيغ مولود هو الالياذة 90 خرافة الأمازيغية السكان</t>
  </si>
  <si>
    <t>جر دهم القذافي من الجنسية حقائق عن قبائل التبو في</t>
  </si>
  <si>
    <t>في إلى الحرب الجزائر جديدة بن متطوعات وبيكيني وكبت الجزائري</t>
  </si>
  <si>
    <t>Top Word Pairs in Tweet in Entire Graph</t>
  </si>
  <si>
    <t>#algérie,système</t>
  </si>
  <si>
    <t>système,est</t>
  </si>
  <si>
    <t>est,pire</t>
  </si>
  <si>
    <t>pire,perversion</t>
  </si>
  <si>
    <t>perversion,révolution</t>
  </si>
  <si>
    <t>révolution,novembre</t>
  </si>
  <si>
    <t>novembre,1954</t>
  </si>
  <si>
    <t>1954,cette</t>
  </si>
  <si>
    <t>cette,glorieuse</t>
  </si>
  <si>
    <t>glorieuse,qui</t>
  </si>
  <si>
    <t>Top Word Pairs in Tweet in G1</t>
  </si>
  <si>
    <t>باحث,تونسي</t>
  </si>
  <si>
    <t>تونسي,تم</t>
  </si>
  <si>
    <t>تم,العبث</t>
  </si>
  <si>
    <t>العبث,بالقرآن</t>
  </si>
  <si>
    <t>بالقرآن,بعد</t>
  </si>
  <si>
    <t>بعد,وفاة</t>
  </si>
  <si>
    <t>وفاة,الرسول</t>
  </si>
  <si>
    <t>أول,فوج</t>
  </si>
  <si>
    <t>فوج,من</t>
  </si>
  <si>
    <t>للخدمة,العسكرية</t>
  </si>
  <si>
    <t>Top Word Pairs in Tweet in G2</t>
  </si>
  <si>
    <t>في,تونس</t>
  </si>
  <si>
    <t>متظاهرون,يطالبون</t>
  </si>
  <si>
    <t>يطالبون,بحل</t>
  </si>
  <si>
    <t>بحل,لجنة</t>
  </si>
  <si>
    <t>لجنة,الحوار</t>
  </si>
  <si>
    <t>الحوار,في</t>
  </si>
  <si>
    <t>في,الجزائر</t>
  </si>
  <si>
    <t>رايتس,ووتش</t>
  </si>
  <si>
    <t>ووتش,تتهم</t>
  </si>
  <si>
    <t>تتهم,الجزائر</t>
  </si>
  <si>
    <t>Top Word Pairs in Tweet in G3</t>
  </si>
  <si>
    <t>حسب,ما</t>
  </si>
  <si>
    <t>ما,نقلته</t>
  </si>
  <si>
    <t>نقلته,صحيفة</t>
  </si>
  <si>
    <t>صحيفة,الغارديان</t>
  </si>
  <si>
    <t>الغارديان,البريطانية</t>
  </si>
  <si>
    <t>البريطانية,بقايا</t>
  </si>
  <si>
    <t>بقايا,ديناصورات</t>
  </si>
  <si>
    <t>ديناصورات,ب</t>
  </si>
  <si>
    <t>ب,#المغرب</t>
  </si>
  <si>
    <t>#المغرب,الأقدم</t>
  </si>
  <si>
    <t>Top Word Pairs in Tweet in G4</t>
  </si>
  <si>
    <t>Top Word Pairs in Tweet in G5</t>
  </si>
  <si>
    <t>Top Word Pairs in Tweet in G6</t>
  </si>
  <si>
    <t>Top Word Pairs in Tweet in G7</t>
  </si>
  <si>
    <t>خرافة,الأمازيغ</t>
  </si>
  <si>
    <t>الأمازيغ,الأمازيغية</t>
  </si>
  <si>
    <t>الأمازيغية,و</t>
  </si>
  <si>
    <t>و,الأمازيغ</t>
  </si>
  <si>
    <t>الأمازيغ,السكان</t>
  </si>
  <si>
    <t>السكان,الأصليون</t>
  </si>
  <si>
    <t>الأصليون,6</t>
  </si>
  <si>
    <t>6,مولود</t>
  </si>
  <si>
    <t>مولود,قاسم</t>
  </si>
  <si>
    <t>قاسم,نايت</t>
  </si>
  <si>
    <t>Top Word Pairs in Tweet in G8</t>
  </si>
  <si>
    <t>جر,دهم</t>
  </si>
  <si>
    <t>دهم,القذافي</t>
  </si>
  <si>
    <t>القذافي,من</t>
  </si>
  <si>
    <t>من,الجنسية</t>
  </si>
  <si>
    <t>الجنسية,حقائق</t>
  </si>
  <si>
    <t>حقائق,عن</t>
  </si>
  <si>
    <t>عن,قبائل</t>
  </si>
  <si>
    <t>قبائل,التبو</t>
  </si>
  <si>
    <t>التبو,في</t>
  </si>
  <si>
    <t>في,ليبيا</t>
  </si>
  <si>
    <t>Top Word Pairs in Tweet in G9</t>
  </si>
  <si>
    <t>متطوعات,وبيكيني</t>
  </si>
  <si>
    <t>وبيكيني,وكبت</t>
  </si>
  <si>
    <t>Top Word Pairs in Tweet</t>
  </si>
  <si>
    <t>باحث,تونسي  تونسي,تم  تم,العبث  العبث,بالقرآن  بالقرآن,بعد  بعد,وفاة  وفاة,الرسول  أول,فوج  فوج,من  للخدمة,العسكرية</t>
  </si>
  <si>
    <t>في,تونس  متظاهرون,يطالبون  يطالبون,بحل  بحل,لجنة  لجنة,الحوار  الحوار,في  في,الجزائر  رايتس,ووتش  ووتش,تتهم  تتهم,الجزائر</t>
  </si>
  <si>
    <t>حسب,ما  ما,نقلته  نقلته,صحيفة  صحيفة,الغارديان  الغارديان,البريطانية  البريطانية,بقايا  بقايا,ديناصورات  ديناصورات,ب  ب,#المغرب  #المغرب,الأقدم</t>
  </si>
  <si>
    <t>#algérie,système  système,est  est,pire  pire,perversion  perversion,révolution  révolution,novembre  novembre,1954  1954,cette  cette,glorieuse  glorieuse,qui</t>
  </si>
  <si>
    <t>خرافة,الأمازيغ  الأمازيغ,الأمازيغية  الأمازيغية,و  و,الأمازيغ  الأمازيغ,السكان  السكان,الأصليون  الأصليون,6  6,مولود  مولود,قاسم  قاسم,نايت</t>
  </si>
  <si>
    <t>جر,دهم  دهم,القذافي  القذافي,من  من,الجنسية  الجنسية,حقائق  حقائق,عن  عن,قبائل  قبائل,التبو  التبو,في  في,ليبيا</t>
  </si>
  <si>
    <t>متطوعات,وبيكيني  وبيكيني,وكبت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</si>
  <si>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</si>
  <si>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</si>
  <si>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</si>
  <si>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</si>
  <si>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</si>
  <si>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</si>
  <si>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</si>
  <si>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</si>
  <si>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</si>
  <si>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</si>
  <si>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</si>
  <si>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</si>
  <si>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</si>
  <si>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</si>
  <si>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</si>
  <si>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</si>
  <si>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</si>
  <si>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</si>
  <si>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</si>
  <si>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</si>
  <si>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</si>
  <si>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maghrebvoices khenelmaleh</t>
  </si>
  <si>
    <t>Top Mentioned in Tweet</t>
  </si>
  <si>
    <t>josefyroyaliste shoocov</t>
  </si>
  <si>
    <t>rouenab xy507 freesathinker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</si>
  <si>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</si>
  <si>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</si>
  <si>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</si>
  <si>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</si>
  <si>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</si>
  <si>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</si>
  <si>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</si>
  <si>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</si>
  <si>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</si>
  <si>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</si>
  <si>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</si>
  <si>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haddataha khorshe_d mansriahm 89hyx abdellahbelghou assadounalla hicham_albs nacersetra46 bamourbaaziz ibrabouh</t>
  </si>
  <si>
    <t>cramounim mobel30 maghrebvoices ikhbari11 aissatimustapha azizelomari khenelmaleh</t>
  </si>
  <si>
    <t>salmathaleb kaswid2019 josefyroyaliste shoocov abdou_ramdaoui mohamedbouhaja3</t>
  </si>
  <si>
    <t>lyesdah sam_1935 drobble1 salemamazigh averroes_is lyashallas</t>
  </si>
  <si>
    <t>xy507 sofianehamimi1 freesathinker rouenab xv1zc</t>
  </si>
  <si>
    <t>magelany1 qssh55 2dldwbgskik6869</t>
  </si>
  <si>
    <t>nasifadel ryad_the_human</t>
  </si>
  <si>
    <t>4o0z4zw8xnxaxfu al_tbawy</t>
  </si>
  <si>
    <t>voafarag fadouamassat</t>
  </si>
  <si>
    <t>Top URLs in Tweet by Count</t>
  </si>
  <si>
    <t>https://www.maghrebvoices.com/a/508927.html https://www.maghrebvoices.com/a/508776.html https://www.maghrebvoices.com/a/508775.html https://www.maghrebvoices.com/a/508652.html https://www.maghrebvoices.com/a/508614.html https://www.maghrebvoices.com/a/508596.html https://www.maghrebvoices.com/a/508528.html https://www.maghrebvoices.com/a/508517.html https://www.maghrebvoices.com/a/508472.html https://www.maghrebvoices.com/a/508478.html</t>
  </si>
  <si>
    <t>https://www.maghrebvoices.com/a/509603.html https://www.maghrebvoices.com/a/509575.html https://www.maghrebvoices.com/a/509572.html https://www.maghrebvoices.com/a/509482.html https://www.maghrebvoices.com/a/509468.html https://www.maghrebvoices.com/a/509443.html https://www.maghrebvoices.com/a/509422.html https://www.maghrebvoices.com/a/509367.html https://www.maghrebvoices.com/a/509339.html https://www.maghrebvoices.com/a/509311.html</t>
  </si>
  <si>
    <t>https://www.maghrebvoices.com/a/508248.html https://www.maghrebvoices.com/a/509430.html https://www.maghrebvoices.com/a/508528.html</t>
  </si>
  <si>
    <t>https://www.maghrebvoices.com/a/509446.html https://www.maghrebvoices.com/a/508725.html</t>
  </si>
  <si>
    <t>Top URLs in Tweet by Salience</t>
  </si>
  <si>
    <t>Top Domains in Tweet by Count</t>
  </si>
  <si>
    <t>maghrebvoices.com bit.ly</t>
  </si>
  <si>
    <t>Top Domains in Tweet by Salience</t>
  </si>
  <si>
    <t>bit.ly maghrebvoices.com</t>
  </si>
  <si>
    <t>Top Hashtags in Tweet by Count</t>
  </si>
  <si>
    <t>Top Hashtags in Tweet by Salience</t>
  </si>
  <si>
    <t>Top Words in Tweet by Count</t>
  </si>
  <si>
    <t>مواطن مغربي يطلب رخصة للمشي على الرصيف</t>
  </si>
  <si>
    <t>بكل الوان الطيف بوشاشي الحراك ليس موجها ضد شخص أو</t>
  </si>
  <si>
    <t>باحث تونسي تم العبث بالقرآن بعد وفاة الرسول</t>
  </si>
  <si>
    <t>fadouamassat متطوعات وبيكيني وكبت</t>
  </si>
  <si>
    <t>في إلى الجزائر جديدة الجزائري بن الحرب إثر سرقة سيارة</t>
  </si>
  <si>
    <t>xv1zc rouenab xy507 freesathinker</t>
  </si>
  <si>
    <t>القضاء السوسري يسمع للمجرم نزار</t>
  </si>
  <si>
    <t>#قايد_صالح_ويا_تونسي_ما_كاش_دولة_عسكرية يا قايد صالح إصرارك على تهميش الغرب الجزائري سيفجر</t>
  </si>
  <si>
    <t>في الجزائري العدل السابق التونسي توقيف الرئاسي تونس الجزائرية من</t>
  </si>
  <si>
    <t>تونس تونسيون تم استعمال بطاقاتهم الوطنية لتزكية مرشحين للرئاسة</t>
  </si>
  <si>
    <t>ريتشارد يعيشون جير المهاجرون أهوالا في ليبيا حتى الليبيين اهوالا</t>
  </si>
  <si>
    <t>السوداني لا يريد قايد صالح اتباع خطوات قيادات الجيش اتفاق</t>
  </si>
  <si>
    <t>أقروا التعليقات</t>
  </si>
  <si>
    <t>في ظل الحرب مواقع أثرية ليبية تتعرض لمحاولات نهب</t>
  </si>
  <si>
    <t>al_tbawy جر دهم القذافي من الجنسية حقائق عن قبائل التبو</t>
  </si>
  <si>
    <t>للذكرى بمناسبة الاخبار حول حملة اعتقالات لمسؤولين حكوميين واداريين ومنتخبين</t>
  </si>
  <si>
    <t>رايتس ووتش تتهم الجزائر بـ إساءة معاملة أحد موظفيها</t>
  </si>
  <si>
    <t>إلياذة الجزائر' قصة أطول قصيدة عن تاريخ شعب</t>
  </si>
  <si>
    <t>و لم منظمة هيومن رايتس التي أسسها اليهودي روبرت برنشتين</t>
  </si>
  <si>
    <t>بسبب فيديو لمريض الشرطة تستدعي ناشطة جزائرية</t>
  </si>
  <si>
    <t>la de lyashallas #algérie système est pire perversion révolution novembre</t>
  </si>
  <si>
    <t>la de #algérie système est pire perversion révolution novembre 1954</t>
  </si>
  <si>
    <t>و الأمازيغ ryad_the_human خرافة الأمازيغية السكان الأصليون 6 مولود قاسم</t>
  </si>
  <si>
    <t>من و 90 الأمازيغ مولود هو الالياذة مفدي كتابة في</t>
  </si>
  <si>
    <t>أول فوج من للخدمة العسكرية 2019 بالصور المدعويين بالمغرب الأربعاء</t>
  </si>
  <si>
    <t>magelany1 2dldwbgskik6869</t>
  </si>
  <si>
    <t>رايتس ووتش الجزائر لا تريد أن يعرف العالم بالمظاهرات</t>
  </si>
  <si>
    <t>بسبب انقطاع الماء تقرير دولي المغرب من بين أكثر البلدان</t>
  </si>
  <si>
    <t>shoocov ملكة جمال الجزائر تروج للسياحة</t>
  </si>
  <si>
    <t>josefyroyaliste حسب ما نقلته صحيفة الغارديان البريطانية بقايا ديناصورات ب</t>
  </si>
  <si>
    <t>في الجهاز السري' هل يربك حسابات النهضة الرئاسيات متظاهرون يطالبون</t>
  </si>
  <si>
    <t>تونس منع 3 مؤسسات إعلامية من تغطية الانتخابات</t>
  </si>
  <si>
    <t>morning short interview made following visit morocco</t>
  </si>
  <si>
    <t>khenelmaleh read dad originally ouedzem hometown actually lived one b</t>
  </si>
  <si>
    <t>Top Words in Tweet by Salience</t>
  </si>
  <si>
    <t>و 90 الأمازيغ مولود هو الالياذة مفدي كتابة في التاريخ</t>
  </si>
  <si>
    <t>الجهاز السري' هل يربك حسابات النهضة الرئاسيات متظاهرون يطالبون بحل</t>
  </si>
  <si>
    <t>Top Word Pairs in Tweet by Count</t>
  </si>
  <si>
    <t>مواطن,مغربي  مغربي,يطلب  يطلب,رخصة  رخصة,للمشي  للمشي,على  على,الرصيف</t>
  </si>
  <si>
    <t>بكل,الوان  الوان,الطيف  الطيف,بوشاشي  بوشاشي,الحراك  الحراك,ليس  ليس,موجها  موجها,ضد  ضد,شخص  شخص,أو  أو,مؤسسة</t>
  </si>
  <si>
    <t>باحث,تونسي  تونسي,تم  تم,العبث  العبث,بالقرآن  بالقرآن,بعد  بعد,وفاة  وفاة,الرسول</t>
  </si>
  <si>
    <t>fadouamassat,متطوعات  متطوعات,وبيكيني  وبيكيني,وكبت</t>
  </si>
  <si>
    <t>إثر,سرقة  سرقة,سيارة  سيارة,إسعاف  إسعاف,ورادار  ورادار,توانسة  توانسة,أين  أين,الأمن  رابحي,حل  حل,أزمة  أزمة,الجزائر</t>
  </si>
  <si>
    <t>xv1zc,rouenab  rouenab,xy507  xy507,freesathinker</t>
  </si>
  <si>
    <t>القضاء,السوسري  السوسري,يسمع  يسمع,للمجرم  للمجرم,نزار</t>
  </si>
  <si>
    <t>maghrebvoices,#قايد_صالح_ويا_تونسي_ما_كاش_دولة_عسكرية  #قايد_صالح_ويا_تونسي_ما_كاش_دولة_عسكرية,يا  يا,قايد  قايد,صالح  صالح,إصرارك  إصرارك,على  على,تهميش  تهميش,الغرب  الغرب,الجزائري  الجزائري,سيفجر</t>
  </si>
  <si>
    <t>في,تونس  وزير,العدل  العدل,السابق  توقيف,المرشح  المرشح,الرئاسي  الرئاسي,في  تونس,نبيل  نبيل,قروي  النيابة,العامة  العامة,الجزائرية</t>
  </si>
  <si>
    <t>تونس,تونسيون  تونسيون,تم  تم,استعمال  استعمال,بطاقاتهم  بطاقاتهم,الوطنية  الوطنية,لتزكية  لتزكية,مرشحين  مرشحين,للرئاسة</t>
  </si>
  <si>
    <t>ريتشارد,جير  جير,المهاجرون  المهاجرون,يعيشون  يعيشون,أهوالا  أهوالا,في  في,ليبيا  ليبيا,حتى  حتى,الليبيين  الليبيين,يعيشون  يعيشون,اهوالا</t>
  </si>
  <si>
    <t>maghrebvoices,لا  لا,يريد  يريد,قايد  قايد,صالح  صالح,اتباع  اتباع,خطوات  خطوات,قيادات  قيادات,الجيش  الجيش,السوداني  السوداني,اتفاق</t>
  </si>
  <si>
    <t>أقروا,التعليقات</t>
  </si>
  <si>
    <t>في,ظل  ظل,الحرب  الحرب,مواقع  مواقع,أثرية  أثرية,ليبية  ليبية,تتعرض  تتعرض,لمحاولات  لمحاولات,نهب</t>
  </si>
  <si>
    <t>al_tbawy,جر  جر,دهم  دهم,القذافي  القذافي,من  من,الجنسية  الجنسية,حقائق  حقائق,عن  عن,قبائل  قبائل,التبو  التبو,في</t>
  </si>
  <si>
    <t>للذكرى,بمناسبة  بمناسبة,الاخبار  الاخبار,حول  حول,حملة  حملة,اعتقالات  اعتقالات,لمسؤولين  لمسؤولين,حكوميين  حكوميين,واداريين  واداريين,ومنتخبين  ومنتخبين,بتهم</t>
  </si>
  <si>
    <t>maghrebvoices,رايتس  رايتس,ووتش  ووتش,تتهم  تتهم,الجزائر  الجزائر,بـ  بـ,إساءة  إساءة,معاملة  معاملة,أحد  أحد,موظفيها</t>
  </si>
  <si>
    <t>إلياذة,الجزائر'  الجزائر',قصة  قصة,أطول  أطول,قصيدة  قصيدة,عن  عن,تاريخ  تاريخ,شعب</t>
  </si>
  <si>
    <t>منظمة,هيومن  هيومن,رايتس  رايتس,التي  التي,أسسها  أسسها,اليهودي  اليهودي,روبرت  روبرت,برنشتين  برنشتين,و  و,شريكه  شريكه,الصهيوني</t>
  </si>
  <si>
    <t>بسبب,فيديو  فيديو,لمريض  لمريض,الشرطة  الشرطة,تستدعي  تستدعي,ناشطة  ناشطة,جزائرية</t>
  </si>
  <si>
    <t>lyashallas,#algérie  #algérie,système  système,est  est,la  la,pire  pire,perversion  perversion,de  de,la  la,révolution  révolution,de</t>
  </si>
  <si>
    <t>#algérie,système  système,est  est,la  la,pire  pire,perversion  perversion,de  de,la  la,révolution  révolution,de  de,novembre</t>
  </si>
  <si>
    <t>ryad_the_human,خرافة  خرافة,الأمازيغ  الأمازيغ,الأمازيغية  الأمازيغية,و  و,الأمازيغ  الأمازيغ,السكان  السكان,الأصليون  الأصليون,6  6,مولود  مولود,قاسم</t>
  </si>
  <si>
    <t>إعادة,الهيبة  الهيبة,للصحة  للصحة,الجزائرية  الجزائرية,التي  التي,اختفت  اختفت,بنسبة  بنسبة,90  90,واجب  واجب,وطني  وطني,إن</t>
  </si>
  <si>
    <t>أول,فوج  فوج,من  للخدمة,العسكرية  بالصور,أول  من,المدعويين  المدعويين,للخدمة  العسكرية,بالمغرب  بالمغرب,الأربعاء  الأربعاء,21  21,أغسطس</t>
  </si>
  <si>
    <t>magelany1,2dldwbgskik6869</t>
  </si>
  <si>
    <t>رايتس,ووتش  ووتش,الجزائر  الجزائر,لا  لا,تريد  تريد,أن  أن,يعرف  يعرف,العالم  العالم,بالمظاهرات</t>
  </si>
  <si>
    <t>بسبب,انقطاع  انقطاع,الماء  تقرير,دولي  دولي,المغرب  المغرب,من  من,بين  بين,أكثر  أكثر,البلدان  البلدان,المسببة  المسببة,للتلوث</t>
  </si>
  <si>
    <t>shoocov,ملكة  ملكة,جمال  جمال,الجزائر  الجزائر,تروج  تروج,للسياحة</t>
  </si>
  <si>
    <t>josefyroyaliste,حسب  حسب,ما  ما,نقلته  نقلته,صحيفة  صحيفة,الغارديان  الغارديان,البريطانية  البريطانية,بقايا  بقايا,ديناصورات  ديناصورات,ب  ب,#المغرب</t>
  </si>
  <si>
    <t>الجهاز,السري'  السري',هل  هل,يربك  يربك,حسابات  حسابات,النهضة  النهضة,في  في,الرئاسيات  maghrebvoices,متظاهرون  متظاهرون,يطالبون  يطالبون,بحل</t>
  </si>
  <si>
    <t>تونس,منع  منع,3  3,مؤسسات  مؤسسات,إعلامية  إعلامية,من  من,تغطية  تغطية,الانتخابات</t>
  </si>
  <si>
    <t>morning,short  short,interview  interview,made  made,maghrebvoices  maghrebvoices,following  following,visit  visit,morocco</t>
  </si>
  <si>
    <t>khenelmaleh,maghrebvoices  maghrebvoices,read  read,dad  dad,originally  originally,ouedzem  ouedzem,hometown  hometown,actually  actually,lived  lived,one  one,b</t>
  </si>
  <si>
    <t>Top Word Pairs in Tweet by Salience</t>
  </si>
  <si>
    <t>Word</t>
  </si>
  <si>
    <t>العالم</t>
  </si>
  <si>
    <t>qui</t>
  </si>
  <si>
    <t>été</t>
  </si>
  <si>
    <t>première</t>
  </si>
  <si>
    <t>à</t>
  </si>
  <si>
    <t>avoir</t>
  </si>
  <si>
    <t>الأقدم</t>
  </si>
  <si>
    <t>u</t>
  </si>
  <si>
    <t>ليبيا</t>
  </si>
  <si>
    <t>https</t>
  </si>
  <si>
    <t>مع</t>
  </si>
  <si>
    <t>رايتس</t>
  </si>
  <si>
    <t>الجزائرية</t>
  </si>
  <si>
    <t>يطالبون</t>
  </si>
  <si>
    <t>ملكة</t>
  </si>
  <si>
    <t>جمال</t>
  </si>
  <si>
    <t>تروج</t>
  </si>
  <si>
    <t>للسياحة</t>
  </si>
  <si>
    <t>تونسيون</t>
  </si>
  <si>
    <t>ووتش</t>
  </si>
  <si>
    <t>لا</t>
  </si>
  <si>
    <t>لم</t>
  </si>
  <si>
    <t>القضاء</t>
  </si>
  <si>
    <t>وزير</t>
  </si>
  <si>
    <t>الدولي</t>
  </si>
  <si>
    <t>بعد</t>
  </si>
  <si>
    <t>منع</t>
  </si>
  <si>
    <t>مؤسسات</t>
  </si>
  <si>
    <t>إعلامية</t>
  </si>
  <si>
    <t>تغطية</t>
  </si>
  <si>
    <t>هل</t>
  </si>
  <si>
    <t>الرئاسيات</t>
  </si>
  <si>
    <t>متظاهرون</t>
  </si>
  <si>
    <t>بحل</t>
  </si>
  <si>
    <t>لجنة</t>
  </si>
  <si>
    <t>بين</t>
  </si>
  <si>
    <t>حن</t>
  </si>
  <si>
    <t>المالح</t>
  </si>
  <si>
    <t>لهذا</t>
  </si>
  <si>
    <t>أنا</t>
  </si>
  <si>
    <t>إسرائيلية</t>
  </si>
  <si>
    <t>مغربية</t>
  </si>
  <si>
    <t>انقطاع</t>
  </si>
  <si>
    <t>الماء</t>
  </si>
  <si>
    <t>تريد</t>
  </si>
  <si>
    <t>أن</t>
  </si>
  <si>
    <t>بالصور</t>
  </si>
  <si>
    <t>فوج</t>
  </si>
  <si>
    <t>للخدمة</t>
  </si>
  <si>
    <t>العسكرية</t>
  </si>
  <si>
    <t>2019</t>
  </si>
  <si>
    <t>التي</t>
  </si>
  <si>
    <t>الجزائريين</t>
  </si>
  <si>
    <t>المستشفيات</t>
  </si>
  <si>
    <t>الأصليون</t>
  </si>
  <si>
    <t>6</t>
  </si>
  <si>
    <t>قاسم</t>
  </si>
  <si>
    <t>نايت</t>
  </si>
  <si>
    <t>بلقاسم</t>
  </si>
  <si>
    <t>رائد</t>
  </si>
  <si>
    <t>التعريب</t>
  </si>
  <si>
    <t>صاحب</t>
  </si>
  <si>
    <t>فكرة</t>
  </si>
  <si>
    <t>مفدي</t>
  </si>
  <si>
    <t>كتابة</t>
  </si>
  <si>
    <t>التاريخ</t>
  </si>
  <si>
    <t>الشرطة</t>
  </si>
  <si>
    <t>منظمة</t>
  </si>
  <si>
    <t>شعب</t>
  </si>
  <si>
    <t>بـ</t>
  </si>
  <si>
    <t>إساءة</t>
  </si>
  <si>
    <t>معاملة</t>
  </si>
  <si>
    <t>أحد</t>
  </si>
  <si>
    <t>موظفيها</t>
  </si>
  <si>
    <t>حملة</t>
  </si>
  <si>
    <t>ليبية</t>
  </si>
  <si>
    <t>قايد</t>
  </si>
  <si>
    <t>صالح</t>
  </si>
  <si>
    <t>الجيش</t>
  </si>
  <si>
    <t>السوداني</t>
  </si>
  <si>
    <t>ريتشارد</t>
  </si>
  <si>
    <t>يعيشون</t>
  </si>
  <si>
    <t>يا</t>
  </si>
  <si>
    <t>استعمال</t>
  </si>
  <si>
    <t>لتزكية</t>
  </si>
  <si>
    <t>مرشحين</t>
  </si>
  <si>
    <t>للرئاسة</t>
  </si>
  <si>
    <t>توقيف</t>
  </si>
  <si>
    <t>الرئاسي</t>
  </si>
  <si>
    <t>ينتقل</t>
  </si>
  <si>
    <t>الفرنسي</t>
  </si>
  <si>
    <t>جزائريون</t>
  </si>
  <si>
    <t>الأمن</t>
  </si>
  <si>
    <t>قصف</t>
  </si>
  <si>
    <t>سبعيني</t>
  </si>
  <si>
    <t>العبث</t>
  </si>
  <si>
    <t>بالقرآن</t>
  </si>
  <si>
    <t>وفاة</t>
  </si>
  <si>
    <t>الرسول</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</si>
  <si>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</si>
  <si>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</si>
  <si>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</si>
  <si>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</si>
  <si>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</si>
  <si>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</si>
  <si>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</si>
  <si>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</si>
  <si>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</si>
  <si>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</si>
  <si>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</si>
  <si>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</si>
  <si>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</si>
  <si>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</si>
  <si>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</si>
  <si>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</si>
  <si>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</si>
  <si>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</si>
  <si>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</si>
  <si>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</si>
  <si>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</si>
  <si>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</si>
  <si>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</si>
  <si>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</si>
  <si>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</si>
  <si>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</si>
  <si>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</si>
  <si>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</si>
  <si>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</si>
  <si>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</si>
  <si>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</si>
  <si>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</si>
  <si>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</si>
  <si>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</si>
  <si>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</si>
  <si>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</si>
  <si>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</si>
  <si>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</si>
  <si>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</si>
  <si>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</si>
  <si>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</si>
  <si>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</si>
  <si>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</si>
  <si>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</si>
  <si>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</si>
  <si>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</si>
  <si>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</si>
  <si>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</si>
  <si>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</si>
  <si>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</si>
  <si>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Feb</t>
  </si>
  <si>
    <t>7-Feb</t>
  </si>
  <si>
    <t>8 PM</t>
  </si>
  <si>
    <t>Aug</t>
  </si>
  <si>
    <t>11-Aug</t>
  </si>
  <si>
    <t>5 AM</t>
  </si>
  <si>
    <t>12-Aug</t>
  </si>
  <si>
    <t>3 PM</t>
  </si>
  <si>
    <t>4 PM</t>
  </si>
  <si>
    <t>7 PM</t>
  </si>
  <si>
    <t>9 PM</t>
  </si>
  <si>
    <t>10 PM</t>
  </si>
  <si>
    <t>13-Aug</t>
  </si>
  <si>
    <t>2 PM</t>
  </si>
  <si>
    <t>5 PM</t>
  </si>
  <si>
    <t>6 PM</t>
  </si>
  <si>
    <t>14-Aug</t>
  </si>
  <si>
    <t>1 PM</t>
  </si>
  <si>
    <t>15-Aug</t>
  </si>
  <si>
    <t>6 AM</t>
  </si>
  <si>
    <t>11 AM</t>
  </si>
  <si>
    <t>16-Aug</t>
  </si>
  <si>
    <t>4 AM</t>
  </si>
  <si>
    <t>12 PM</t>
  </si>
  <si>
    <t>17-Aug</t>
  </si>
  <si>
    <t>12 AM</t>
  </si>
  <si>
    <t>18-Aug</t>
  </si>
  <si>
    <t>19-Aug</t>
  </si>
  <si>
    <t>1 AM</t>
  </si>
  <si>
    <t>20-Aug</t>
  </si>
  <si>
    <t>21-Aug</t>
  </si>
  <si>
    <t>22-Aug</t>
  </si>
  <si>
    <t>2 AM</t>
  </si>
  <si>
    <t>23-Aug</t>
  </si>
  <si>
    <t>10 AM</t>
  </si>
  <si>
    <t>24-Aug</t>
  </si>
  <si>
    <t>128, 128, 128</t>
  </si>
  <si>
    <t>Red</t>
  </si>
  <si>
    <t>135, 121, 121</t>
  </si>
  <si>
    <t>151, 105, 105</t>
  </si>
  <si>
    <t>G1: من تم تونس في و بسبب أول ضد باحث تونسي</t>
  </si>
  <si>
    <t>G2: في maghrebvoices الجزائري الجزائر الحوار تتهم على التونسي العدل السابق</t>
  </si>
  <si>
    <t>G3: حسب ما نقلته صحيفة الغارديان البريطانية بقايا ديناصورات ب #المغرب</t>
  </si>
  <si>
    <t>G4: #algérie système est pire perversion révolution novembre 1954 cette glorieuse</t>
  </si>
  <si>
    <t>G7: و من الأمازيغ مولود هو الالياذة 90 خرافة الأمازيغية السكان</t>
  </si>
  <si>
    <t>G8: جر دهم القذافي من الجنسية حقائق عن قبائل التبو في</t>
  </si>
  <si>
    <t>G9: في إلى الحرب الجزائر جديدة بن متطوعات وبيكيني وكبت الجزائري</t>
  </si>
  <si>
    <t>Autofill Workbook Results</t>
  </si>
  <si>
    <t>Edge Weight▓1▓18▓0▓True▓Gray▓Red▓▓Edge Weight▓1▓18▓0▓3▓10▓False▓Edge Weight▓1▓18▓0▓35▓12▓False▓▓0▓0▓0▓True▓Black▓Black▓▓Followers▓0▓2838▓0▓162▓1000▓False▓▓0▓0▓0▓0▓0▓False▓▓0▓0▓0▓0▓0▓False▓▓0▓0▓0▓0▓0▓False</t>
  </si>
  <si>
    <t>GraphSource░GraphServerTwitterSearch▓GraphTerm░maghrebvoices▓ImportDescription░The graph represents a network of 53 Twitter users whose tweets in the requested range contained "maghrebvoices", or who were replied to or mentioned in those tweets.  The network was obtained from the NodeXL Graph Server on Sunday, 25 August 2019 at 00:12 UTC.
The requested start date was Sunday, 25 August 2019 at 00:01 UTC and the maximum number of days (going backward) was 14.
The maximum number of tweets collected was 5,000.
The tweets in the network were tweeted over the 13-day, 15-hour, 2-minute period from Sunday, 11 August 2019 at 05:00 UTC to Saturday, 24 August 2019 at 20:02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</si>
</sst>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76574"/>
        <c:axId val="35789167"/>
      </c:barChart>
      <c:catAx>
        <c:axId val="3976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89167"/>
        <c:crosses val="autoZero"/>
        <c:auto val="1"/>
        <c:lblOffset val="100"/>
        <c:noMultiLvlLbl val="0"/>
      </c:catAx>
      <c:valAx>
        <c:axId val="35789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71"/>
                <c:pt idx="0">
                  <c:v>8 PM
7-Feb
Feb
2019</c:v>
                </c:pt>
                <c:pt idx="1">
                  <c:v>5 AM
11-Aug
Aug</c:v>
                </c:pt>
                <c:pt idx="2">
                  <c:v>3 PM
12-Aug</c:v>
                </c:pt>
                <c:pt idx="3">
                  <c:v>4 PM</c:v>
                </c:pt>
                <c:pt idx="4">
                  <c:v>7 PM</c:v>
                </c:pt>
                <c:pt idx="5">
                  <c:v>9 PM</c:v>
                </c:pt>
                <c:pt idx="6">
                  <c:v>10 PM</c:v>
                </c:pt>
                <c:pt idx="7">
                  <c:v>2 PM
13-Aug</c:v>
                </c:pt>
                <c:pt idx="8">
                  <c:v>3 PM</c:v>
                </c:pt>
                <c:pt idx="9">
                  <c:v>4 PM</c:v>
                </c:pt>
                <c:pt idx="10">
                  <c:v>5 PM</c:v>
                </c:pt>
                <c:pt idx="11">
                  <c:v>6 PM</c:v>
                </c:pt>
                <c:pt idx="12">
                  <c:v>1 PM
14-Aug</c:v>
                </c:pt>
                <c:pt idx="13">
                  <c:v>2 PM</c:v>
                </c:pt>
                <c:pt idx="14">
                  <c:v>3 PM</c:v>
                </c:pt>
                <c:pt idx="15">
                  <c:v>4 PM</c:v>
                </c:pt>
                <c:pt idx="16">
                  <c:v>6 PM</c:v>
                </c:pt>
                <c:pt idx="17">
                  <c:v>7 PM</c:v>
                </c:pt>
                <c:pt idx="18">
                  <c:v>9 PM</c:v>
                </c:pt>
                <c:pt idx="19">
                  <c:v>10 PM</c:v>
                </c:pt>
                <c:pt idx="20">
                  <c:v>6 AM
15-Aug</c:v>
                </c:pt>
                <c:pt idx="21">
                  <c:v>11 AM</c:v>
                </c:pt>
                <c:pt idx="22">
                  <c:v>1 PM</c:v>
                </c:pt>
                <c:pt idx="23">
                  <c:v>3 PM</c:v>
                </c:pt>
                <c:pt idx="24">
                  <c:v>4 PM</c:v>
                </c:pt>
                <c:pt idx="25">
                  <c:v>6 PM</c:v>
                </c:pt>
                <c:pt idx="26">
                  <c:v>4 AM
16-Aug</c:v>
                </c:pt>
                <c:pt idx="27">
                  <c:v>12 PM</c:v>
                </c:pt>
                <c:pt idx="28">
                  <c:v>1 PM</c:v>
                </c:pt>
                <c:pt idx="29">
                  <c:v>3 PM</c:v>
                </c:pt>
                <c:pt idx="30">
                  <c:v>5 PM</c:v>
                </c:pt>
                <c:pt idx="31">
                  <c:v>8 PM</c:v>
                </c:pt>
                <c:pt idx="32">
                  <c:v>12 AM
17-Aug</c:v>
                </c:pt>
                <c:pt idx="33">
                  <c:v>2 PM</c:v>
                </c:pt>
                <c:pt idx="34">
                  <c:v>3 PM</c:v>
                </c:pt>
                <c:pt idx="35">
                  <c:v>5 PM</c:v>
                </c:pt>
                <c:pt idx="36">
                  <c:v>8 PM</c:v>
                </c:pt>
                <c:pt idx="37">
                  <c:v>9 PM
18-Aug</c:v>
                </c:pt>
                <c:pt idx="38">
                  <c:v>1 AM
19-Aug</c:v>
                </c:pt>
                <c:pt idx="39">
                  <c:v>12 PM</c:v>
                </c:pt>
                <c:pt idx="40">
                  <c:v>1 PM
20-Aug</c:v>
                </c:pt>
                <c:pt idx="41">
                  <c:v>4 PM</c:v>
                </c:pt>
                <c:pt idx="42">
                  <c:v>5 PM</c:v>
                </c:pt>
                <c:pt idx="43">
                  <c:v>9 PM</c:v>
                </c:pt>
                <c:pt idx="44">
                  <c:v>5 AM
21-Aug</c:v>
                </c:pt>
                <c:pt idx="45">
                  <c:v>2 PM</c:v>
                </c:pt>
                <c:pt idx="46">
                  <c:v>5 PM</c:v>
                </c:pt>
                <c:pt idx="47">
                  <c:v>6 PM</c:v>
                </c:pt>
                <c:pt idx="48">
                  <c:v>7 PM</c:v>
                </c:pt>
                <c:pt idx="49">
                  <c:v>9 PM</c:v>
                </c:pt>
                <c:pt idx="50">
                  <c:v>10 PM</c:v>
                </c:pt>
                <c:pt idx="51">
                  <c:v>1 AM
22-Aug</c:v>
                </c:pt>
                <c:pt idx="52">
                  <c:v>2 AM</c:v>
                </c:pt>
                <c:pt idx="53">
                  <c:v>6 AM</c:v>
                </c:pt>
                <c:pt idx="54">
                  <c:v>12 PM</c:v>
                </c:pt>
                <c:pt idx="55">
                  <c:v>1 PM</c:v>
                </c:pt>
                <c:pt idx="56">
                  <c:v>2 PM</c:v>
                </c:pt>
                <c:pt idx="57">
                  <c:v>4 PM</c:v>
                </c:pt>
                <c:pt idx="58">
                  <c:v>5 PM</c:v>
                </c:pt>
                <c:pt idx="59">
                  <c:v>9 PM</c:v>
                </c:pt>
                <c:pt idx="60">
                  <c:v>10 PM</c:v>
                </c:pt>
                <c:pt idx="61">
                  <c:v>1 AM
23-Aug</c:v>
                </c:pt>
                <c:pt idx="62">
                  <c:v>10 AM</c:v>
                </c:pt>
                <c:pt idx="63">
                  <c:v>11 AM</c:v>
                </c:pt>
                <c:pt idx="64">
                  <c:v>12 PM</c:v>
                </c:pt>
                <c:pt idx="65">
                  <c:v>1 PM</c:v>
                </c:pt>
                <c:pt idx="66">
                  <c:v>2 PM</c:v>
                </c:pt>
                <c:pt idx="67">
                  <c:v>4 PM</c:v>
                </c:pt>
                <c:pt idx="68">
                  <c:v>5 PM</c:v>
                </c:pt>
                <c:pt idx="69">
                  <c:v>7 PM</c:v>
                </c:pt>
                <c:pt idx="70">
                  <c:v>8 PM
24-Aug</c:v>
                </c:pt>
              </c:strCache>
            </c:strRef>
          </c:cat>
          <c:val>
            <c:numRef>
              <c:f>'Time Series'!$B$26:$B$115</c:f>
              <c:numCache>
                <c:formatCode>General</c:formatCode>
                <c:ptCount val="71"/>
                <c:pt idx="0">
                  <c:v>1</c:v>
                </c:pt>
                <c:pt idx="1">
                  <c:v>1</c:v>
                </c:pt>
                <c:pt idx="2">
                  <c:v>1</c:v>
                </c:pt>
                <c:pt idx="3">
                  <c:v>2</c:v>
                </c:pt>
                <c:pt idx="4">
                  <c:v>2</c:v>
                </c:pt>
                <c:pt idx="5">
                  <c:v>1</c:v>
                </c:pt>
                <c:pt idx="6">
                  <c:v>1</c:v>
                </c:pt>
                <c:pt idx="7">
                  <c:v>1</c:v>
                </c:pt>
                <c:pt idx="8">
                  <c:v>1</c:v>
                </c:pt>
                <c:pt idx="9">
                  <c:v>2</c:v>
                </c:pt>
                <c:pt idx="10">
                  <c:v>1</c:v>
                </c:pt>
                <c:pt idx="11">
                  <c:v>1</c:v>
                </c:pt>
                <c:pt idx="12">
                  <c:v>2</c:v>
                </c:pt>
                <c:pt idx="13">
                  <c:v>1</c:v>
                </c:pt>
                <c:pt idx="14">
                  <c:v>1</c:v>
                </c:pt>
                <c:pt idx="15">
                  <c:v>1</c:v>
                </c:pt>
                <c:pt idx="16">
                  <c:v>1</c:v>
                </c:pt>
                <c:pt idx="17">
                  <c:v>1</c:v>
                </c:pt>
                <c:pt idx="18">
                  <c:v>1</c:v>
                </c:pt>
                <c:pt idx="19">
                  <c:v>1</c:v>
                </c:pt>
                <c:pt idx="20">
                  <c:v>1</c:v>
                </c:pt>
                <c:pt idx="21">
                  <c:v>1</c:v>
                </c:pt>
                <c:pt idx="22">
                  <c:v>2</c:v>
                </c:pt>
                <c:pt idx="23">
                  <c:v>2</c:v>
                </c:pt>
                <c:pt idx="24">
                  <c:v>2</c:v>
                </c:pt>
                <c:pt idx="25">
                  <c:v>1</c:v>
                </c:pt>
                <c:pt idx="26">
                  <c:v>1</c:v>
                </c:pt>
                <c:pt idx="27">
                  <c:v>3</c:v>
                </c:pt>
                <c:pt idx="28">
                  <c:v>1</c:v>
                </c:pt>
                <c:pt idx="29">
                  <c:v>1</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4</c:v>
                </c:pt>
                <c:pt idx="47">
                  <c:v>2</c:v>
                </c:pt>
                <c:pt idx="48">
                  <c:v>2</c:v>
                </c:pt>
                <c:pt idx="49">
                  <c:v>1</c:v>
                </c:pt>
                <c:pt idx="50">
                  <c:v>1</c:v>
                </c:pt>
                <c:pt idx="51">
                  <c:v>1</c:v>
                </c:pt>
                <c:pt idx="52">
                  <c:v>1</c:v>
                </c:pt>
                <c:pt idx="53">
                  <c:v>2</c:v>
                </c:pt>
                <c:pt idx="54">
                  <c:v>1</c:v>
                </c:pt>
                <c:pt idx="55">
                  <c:v>2</c:v>
                </c:pt>
                <c:pt idx="56">
                  <c:v>1</c:v>
                </c:pt>
                <c:pt idx="57">
                  <c:v>3</c:v>
                </c:pt>
                <c:pt idx="58">
                  <c:v>1</c:v>
                </c:pt>
                <c:pt idx="59">
                  <c:v>1</c:v>
                </c:pt>
                <c:pt idx="60">
                  <c:v>2</c:v>
                </c:pt>
                <c:pt idx="61">
                  <c:v>1</c:v>
                </c:pt>
                <c:pt idx="62">
                  <c:v>1</c:v>
                </c:pt>
                <c:pt idx="63">
                  <c:v>1</c:v>
                </c:pt>
                <c:pt idx="64">
                  <c:v>1</c:v>
                </c:pt>
                <c:pt idx="65">
                  <c:v>1</c:v>
                </c:pt>
                <c:pt idx="66">
                  <c:v>2</c:v>
                </c:pt>
                <c:pt idx="67">
                  <c:v>1</c:v>
                </c:pt>
                <c:pt idx="68">
                  <c:v>1</c:v>
                </c:pt>
                <c:pt idx="69">
                  <c:v>1</c:v>
                </c:pt>
                <c:pt idx="70">
                  <c:v>1</c:v>
                </c:pt>
              </c:numCache>
            </c:numRef>
          </c:val>
        </c:ser>
        <c:axId val="59330744"/>
        <c:axId val="64214649"/>
      </c:barChart>
      <c:catAx>
        <c:axId val="59330744"/>
        <c:scaling>
          <c:orientation val="minMax"/>
        </c:scaling>
        <c:axPos val="b"/>
        <c:delete val="0"/>
        <c:numFmt formatCode="General" sourceLinked="1"/>
        <c:majorTickMark val="out"/>
        <c:minorTickMark val="none"/>
        <c:tickLblPos val="nextTo"/>
        <c:crossAx val="64214649"/>
        <c:crosses val="autoZero"/>
        <c:auto val="1"/>
        <c:lblOffset val="100"/>
        <c:noMultiLvlLbl val="0"/>
      </c:catAx>
      <c:valAx>
        <c:axId val="64214649"/>
        <c:scaling>
          <c:orientation val="minMax"/>
        </c:scaling>
        <c:axPos val="l"/>
        <c:majorGridlines/>
        <c:delete val="0"/>
        <c:numFmt formatCode="General" sourceLinked="1"/>
        <c:majorTickMark val="out"/>
        <c:minorTickMark val="none"/>
        <c:tickLblPos val="nextTo"/>
        <c:crossAx val="593307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667048"/>
        <c:axId val="13241385"/>
      </c:barChart>
      <c:catAx>
        <c:axId val="53667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41385"/>
        <c:crosses val="autoZero"/>
        <c:auto val="1"/>
        <c:lblOffset val="100"/>
        <c:noMultiLvlLbl val="0"/>
      </c:catAx>
      <c:valAx>
        <c:axId val="1324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063602"/>
        <c:axId val="65919235"/>
      </c:barChart>
      <c:catAx>
        <c:axId val="520636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19235"/>
        <c:crosses val="autoZero"/>
        <c:auto val="1"/>
        <c:lblOffset val="100"/>
        <c:noMultiLvlLbl val="0"/>
      </c:catAx>
      <c:valAx>
        <c:axId val="6591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402204"/>
        <c:axId val="37857789"/>
      </c:barChart>
      <c:catAx>
        <c:axId val="56402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57789"/>
        <c:crosses val="autoZero"/>
        <c:auto val="1"/>
        <c:lblOffset val="100"/>
        <c:noMultiLvlLbl val="0"/>
      </c:catAx>
      <c:valAx>
        <c:axId val="3785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75782"/>
        <c:axId val="46582039"/>
      </c:barChart>
      <c:catAx>
        <c:axId val="51757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82039"/>
        <c:crosses val="autoZero"/>
        <c:auto val="1"/>
        <c:lblOffset val="100"/>
        <c:noMultiLvlLbl val="0"/>
      </c:catAx>
      <c:valAx>
        <c:axId val="4658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585168"/>
        <c:axId val="15048785"/>
      </c:barChart>
      <c:catAx>
        <c:axId val="16585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48785"/>
        <c:crosses val="autoZero"/>
        <c:auto val="1"/>
        <c:lblOffset val="100"/>
        <c:noMultiLvlLbl val="0"/>
      </c:catAx>
      <c:valAx>
        <c:axId val="1504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21338"/>
        <c:axId val="10992043"/>
      </c:barChart>
      <c:catAx>
        <c:axId val="12213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92043"/>
        <c:crosses val="autoZero"/>
        <c:auto val="1"/>
        <c:lblOffset val="100"/>
        <c:noMultiLvlLbl val="0"/>
      </c:catAx>
      <c:valAx>
        <c:axId val="1099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819524"/>
        <c:axId val="17940261"/>
      </c:barChart>
      <c:catAx>
        <c:axId val="318195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40261"/>
        <c:crosses val="autoZero"/>
        <c:auto val="1"/>
        <c:lblOffset val="100"/>
        <c:noMultiLvlLbl val="0"/>
      </c:catAx>
      <c:valAx>
        <c:axId val="17940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19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244622"/>
        <c:axId val="43875007"/>
      </c:barChart>
      <c:catAx>
        <c:axId val="27244622"/>
        <c:scaling>
          <c:orientation val="minMax"/>
        </c:scaling>
        <c:axPos val="b"/>
        <c:delete val="1"/>
        <c:majorTickMark val="out"/>
        <c:minorTickMark val="none"/>
        <c:tickLblPos val="none"/>
        <c:crossAx val="43875007"/>
        <c:crosses val="autoZero"/>
        <c:auto val="1"/>
        <c:lblOffset val="100"/>
        <c:noMultiLvlLbl val="0"/>
      </c:catAx>
      <c:valAx>
        <c:axId val="43875007"/>
        <c:scaling>
          <c:orientation val="minMax"/>
        </c:scaling>
        <c:axPos val="l"/>
        <c:delete val="1"/>
        <c:majorTickMark val="out"/>
        <c:minorTickMark val="none"/>
        <c:tickLblPos val="none"/>
        <c:crossAx val="27244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Smith" refreshedVersion="5">
  <cacheSource type="worksheet">
    <worksheetSource ref="A2:BL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قايد_صالح_ويا_تونسي_ما_كاش_دولة_عسكرية"/>
        <s v="algérie"/>
        <s v="algérie france yetnahaw_ga3"/>
        <s v="المغرب"/>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19-08-11T05:00:08.000"/>
        <d v="2019-08-12T16:26:34.000"/>
        <d v="2019-08-12T19:44:32.000"/>
        <d v="2019-08-12T21:24:31.000"/>
        <d v="2019-08-13T18:11:17.000"/>
        <d v="2019-08-14T14:24:16.000"/>
        <d v="2019-08-14T21:52:52.000"/>
        <d v="2019-08-15T11:44:22.000"/>
        <d v="2019-08-15T15:25:42.000"/>
        <d v="2019-08-16T04:04:13.000"/>
        <d v="2019-08-16T12:55:15.000"/>
        <d v="2019-08-17T00:28:17.000"/>
        <d v="2019-08-17T20:58:19.000"/>
        <d v="2019-02-07T20:22:46.000"/>
        <d v="2019-08-18T21:31:11.000"/>
        <d v="2019-08-19T01:14:47.000"/>
        <d v="2019-08-12T15:46:13.000"/>
        <d v="2019-08-12T19:48:23.000"/>
        <d v="2019-08-13T14:09:28.000"/>
        <d v="2019-08-13T15:07:56.000"/>
        <d v="2019-08-13T16:05:26.000"/>
        <d v="2019-08-13T16:26:06.000"/>
        <d v="2019-08-13T17:51:09.000"/>
        <d v="2019-08-14T13:07:16.000"/>
        <d v="2019-08-14T15:06:04.000"/>
        <d v="2019-08-14T16:46:22.000"/>
        <d v="2019-08-14T18:22:54.000"/>
        <d v="2019-08-14T19:48:12.000"/>
        <d v="2019-08-15T13:24:15.000"/>
        <d v="2019-08-15T16:00:28.000"/>
        <d v="2019-08-15T18:40:38.000"/>
        <d v="2019-08-16T20:21:32.000"/>
        <d v="2019-08-16T20:24:39.000"/>
        <d v="2019-08-19T12:21:59.000"/>
        <d v="2019-08-20T17:54:45.000"/>
        <d v="2019-08-20T21:05:21.000"/>
        <d v="2019-08-21T05:44:33.000"/>
        <d v="2019-08-21T17:35:57.000"/>
        <d v="2019-08-21T17:53:06.000"/>
        <d v="2019-08-21T18:22:12.000"/>
        <d v="2019-08-21T19:02:53.000"/>
        <d v="2019-08-21T19:36:52.000"/>
        <d v="2019-08-21T21:06:49.000"/>
        <d v="2019-08-21T22:06:23.000"/>
        <d v="2019-08-22T01:58:54.000"/>
        <d v="2019-08-20T16:49:54.000"/>
        <d v="2019-08-22T02:15:37.000"/>
        <d v="2019-08-22T06:07:46.000"/>
        <d v="2019-08-21T18:19:41.000"/>
        <d v="2019-08-22T06:47:22.000"/>
        <d v="2019-08-22T13:12:00.000"/>
        <d v="2019-08-22T13:42:51.000"/>
        <d v="2019-08-12T16:40:12.000"/>
        <d v="2019-08-12T22:01:44.000"/>
        <d v="2019-08-14T22:05:15.000"/>
        <d v="2019-08-22T21:33:29.000"/>
        <d v="2019-08-22T22:07:27.000"/>
        <d v="2019-08-22T22:23:54.000"/>
        <d v="2019-08-22T16:30:20.000"/>
        <d v="2019-08-22T16:19:57.000"/>
        <d v="2019-08-23T10:44:03.000"/>
        <d v="2019-08-16T12:57:01.000"/>
        <d v="2019-08-23T11:35:44.000"/>
        <d v="2019-08-23T12:05:10.000"/>
        <d v="2019-08-23T14:09:58.000"/>
        <d v="2019-08-23T16:33:03.000"/>
        <d v="2019-08-23T01:30:27.000"/>
        <d v="2019-08-23T19:25:58.000"/>
        <d v="2019-08-15T06:56:48.000"/>
        <d v="2019-08-14T13:02:22.000"/>
        <d v="2019-08-15T13:30:01.000"/>
        <d v="2019-08-15T15:18:27.000"/>
        <d v="2019-08-15T16:30:14.000"/>
        <d v="2019-08-16T12:46:16.000"/>
        <d v="2019-08-16T13:45:05.000"/>
        <d v="2019-08-16T15:51:27.000"/>
        <d v="2019-08-16T17:10:04.000"/>
        <d v="2019-08-17T14:01:15.000"/>
        <d v="2019-08-17T15:21:32.000"/>
        <d v="2019-08-17T17:04:41.000"/>
        <d v="2019-08-20T13:12:30.000"/>
        <d v="2019-08-20T16:16:16.000"/>
        <d v="2019-08-21T14:31:18.000"/>
        <d v="2019-08-21T17:19:44.000"/>
        <d v="2019-08-21T17:43:41.000"/>
        <d v="2019-08-22T12:59:19.000"/>
        <d v="2019-08-22T14:30:08.000"/>
        <d v="2019-08-22T16:55:30.000"/>
        <d v="2019-08-22T17:25:39.000"/>
        <d v="2019-08-23T13:57:34.000"/>
        <d v="2019-08-23T14:47:12.000"/>
        <d v="2019-08-23T17:55:40.000"/>
        <d v="2019-08-24T20:02:41.000"/>
      </sharedItems>
      <fieldGroup par="66" base="22">
        <rangePr groupBy="hours" autoEnd="1" autoStart="1" startDate="2019-02-07T20:22:46.000" endDate="2019-08-24T20:02:41.000"/>
        <groupItems count="26">
          <s v="&lt;2/7/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7T20:22:46.000" endDate="2019-08-24T20:02:41.000"/>
        <groupItems count="368">
          <s v="&lt;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2-07T20:22:46.000" endDate="2019-08-24T20:02:41.000"/>
        <groupItems count="14">
          <s v="&lt;2/7/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2-07T20:22:46.000" endDate="2019-08-24T20:02:41.000"/>
        <groupItems count="3">
          <s v="&lt;2/7/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cyberkarim19881"/>
    <s v="cyberkarim19881"/>
    <m/>
    <m/>
    <m/>
    <m/>
    <m/>
    <m/>
    <m/>
    <m/>
    <s v="No"/>
    <n v="3"/>
    <m/>
    <m/>
    <x v="0"/>
    <d v="2019-08-11T05:00:08.000"/>
    <s v="مواطن مغربي يطلب رخصة للمشي على الرصيف! https://t.co/lKQlKhJVPT"/>
    <s v="https://www.maghrebvoices.com/a/507848.html"/>
    <s v="maghrebvoices.com"/>
    <x v="0"/>
    <m/>
    <s v="http://pbs.twimg.com/profile_images/821352650381950976/IPIn31oR_normal.jpg"/>
    <x v="0"/>
    <s v="https://twitter.com/#!/cyberkarim19881/status/1160415578491932672"/>
    <m/>
    <m/>
    <s v="1160415578491932672"/>
    <m/>
    <b v="0"/>
    <n v="0"/>
    <s v=""/>
    <b v="0"/>
    <s v="ar"/>
    <m/>
    <s v=""/>
    <b v="0"/>
    <n v="0"/>
    <s v=""/>
    <s v="Facebook"/>
    <b v="0"/>
    <s v="1160415578491932672"/>
    <s v="Tweet"/>
    <n v="0"/>
    <n v="0"/>
    <m/>
    <m/>
    <m/>
    <m/>
    <m/>
    <m/>
    <m/>
    <m/>
    <n v="1"/>
    <s v="1"/>
    <s v="1"/>
    <n v="0"/>
    <n v="0"/>
    <n v="0"/>
    <n v="0"/>
    <n v="0"/>
    <n v="0"/>
    <n v="7"/>
    <n v="100"/>
    <n v="7"/>
  </r>
  <r>
    <s v="bamourbaaziz"/>
    <s v="bamourbaaziz"/>
    <m/>
    <m/>
    <m/>
    <m/>
    <m/>
    <m/>
    <m/>
    <m/>
    <s v="No"/>
    <n v="4"/>
    <m/>
    <m/>
    <x v="0"/>
    <d v="2019-08-12T16:26:34.000"/>
    <s v="بكل الوان الطيف ._x000a__x000a_بوشاشي: الحراك ليس موجها ضد شخص أو مؤسسة https://t.co/pIbtbKeTDG"/>
    <s v="https://www.maghrebvoices.com/a/508112.html"/>
    <s v="maghrebvoices.com"/>
    <x v="0"/>
    <m/>
    <s v="http://pbs.twimg.com/profile_images/1102515357401649152/AoQhZB1x_normal.png"/>
    <x v="1"/>
    <s v="https://twitter.com/#!/bamourbaaziz/status/1160950716409745415"/>
    <m/>
    <m/>
    <s v="1160950716409745415"/>
    <m/>
    <b v="0"/>
    <n v="0"/>
    <s v=""/>
    <b v="0"/>
    <s v="ar"/>
    <m/>
    <s v=""/>
    <b v="0"/>
    <n v="0"/>
    <s v=""/>
    <s v="Twitter Web App"/>
    <b v="0"/>
    <s v="1160950716409745415"/>
    <s v="Tweet"/>
    <n v="0"/>
    <n v="0"/>
    <m/>
    <m/>
    <m/>
    <m/>
    <m/>
    <m/>
    <m/>
    <m/>
    <n v="1"/>
    <s v="1"/>
    <s v="1"/>
    <n v="0"/>
    <n v="0"/>
    <n v="0"/>
    <n v="0"/>
    <n v="0"/>
    <n v="0"/>
    <n v="11"/>
    <n v="100"/>
    <n v="11"/>
  </r>
  <r>
    <s v="khorshe_d"/>
    <s v="khorshe_d"/>
    <m/>
    <m/>
    <m/>
    <m/>
    <m/>
    <m/>
    <m/>
    <m/>
    <s v="No"/>
    <n v="5"/>
    <m/>
    <m/>
    <x v="0"/>
    <d v="2019-08-12T19:44:32.000"/>
    <s v="باحث تونسي: تم العبث بالقرآن بعد وفاة الرسول https://t.co/F5zydsGGKg"/>
    <s v="https://www.maghrebvoices.com/a/502882.html"/>
    <s v="maghrebvoices.com"/>
    <x v="0"/>
    <m/>
    <s v="http://pbs.twimg.com/profile_images/717812670880157700/tTlLrnSn_normal.jpg"/>
    <x v="2"/>
    <s v="https://twitter.com/#!/khorshe_d/status/1161000536684027909"/>
    <m/>
    <m/>
    <s v="1161000536684027909"/>
    <m/>
    <b v="0"/>
    <n v="0"/>
    <s v=""/>
    <b v="0"/>
    <s v="ar"/>
    <m/>
    <s v=""/>
    <b v="0"/>
    <n v="0"/>
    <s v=""/>
    <s v="Facebook"/>
    <b v="0"/>
    <s v="1161000536684027909"/>
    <s v="Tweet"/>
    <n v="0"/>
    <n v="0"/>
    <m/>
    <m/>
    <m/>
    <m/>
    <m/>
    <m/>
    <m/>
    <m/>
    <n v="1"/>
    <s v="1"/>
    <s v="1"/>
    <n v="0"/>
    <n v="0"/>
    <n v="0"/>
    <n v="0"/>
    <n v="0"/>
    <n v="0"/>
    <n v="8"/>
    <n v="100"/>
    <n v="8"/>
  </r>
  <r>
    <s v="khorotosophe"/>
    <s v="khorotosophe"/>
    <m/>
    <m/>
    <m/>
    <m/>
    <m/>
    <m/>
    <m/>
    <m/>
    <s v="No"/>
    <n v="6"/>
    <m/>
    <m/>
    <x v="0"/>
    <d v="2019-08-12T21:24:31.000"/>
    <s v="باحث تونسي: تم العبث بالقرآن بعد وفاة الرسول https://t.co/oA4G3laJJv"/>
    <s v="https://www.maghrebvoices.com/a/502882.html"/>
    <s v="maghrebvoices.com"/>
    <x v="0"/>
    <m/>
    <s v="http://pbs.twimg.com/profile_images/378800000652380624/83dc0b70cb4e8028993dc1af88e8f40f_normal.jpeg"/>
    <x v="3"/>
    <s v="https://twitter.com/#!/khorotosophe/status/1161025695511908354"/>
    <m/>
    <m/>
    <s v="1161025695511908354"/>
    <m/>
    <b v="0"/>
    <n v="0"/>
    <s v=""/>
    <b v="0"/>
    <s v="ar"/>
    <m/>
    <s v=""/>
    <b v="0"/>
    <n v="0"/>
    <s v=""/>
    <s v="Twitter for iPhone"/>
    <b v="0"/>
    <s v="1161025695511908354"/>
    <s v="Tweet"/>
    <n v="0"/>
    <n v="0"/>
    <m/>
    <m/>
    <m/>
    <m/>
    <m/>
    <m/>
    <m/>
    <m/>
    <n v="1"/>
    <s v="1"/>
    <s v="1"/>
    <n v="0"/>
    <n v="0"/>
    <n v="0"/>
    <n v="0"/>
    <n v="0"/>
    <n v="0"/>
    <n v="8"/>
    <n v="100"/>
    <n v="8"/>
  </r>
  <r>
    <s v="voafarag"/>
    <s v="fadouamassat"/>
    <m/>
    <m/>
    <m/>
    <m/>
    <m/>
    <m/>
    <m/>
    <m/>
    <s v="No"/>
    <n v="7"/>
    <m/>
    <m/>
    <x v="1"/>
    <d v="2019-08-13T18:11:17.000"/>
    <s v="RT @FadouaMassat: متطوعات وبيكيني وكبت https://t.co/vBjxQDf8re"/>
    <s v="https://www.maghrebvoices.com/a/%d9%85%d8%aa%d8%b7%d9%88%d8%b9%d8%a7%d8%aa-%d9%88%d8%a8%d9%8a%d9%83%d9%8a%d9%86%d9%8a-%d9%88%d9%83%d8%a8%d8%aa/507892.html"/>
    <s v="maghrebvoices.com"/>
    <x v="0"/>
    <m/>
    <s v="http://pbs.twimg.com/profile_images/877264336884031488/uWeHJR2O_normal.jpg"/>
    <x v="4"/>
    <s v="https://twitter.com/#!/voafarag/status/1161339456315633664"/>
    <m/>
    <m/>
    <s v="1161339456315633664"/>
    <m/>
    <b v="0"/>
    <n v="0"/>
    <s v=""/>
    <b v="0"/>
    <s v="ar"/>
    <m/>
    <s v=""/>
    <b v="0"/>
    <n v="0"/>
    <s v="1161334387004366850"/>
    <s v="Twitter for iPhone"/>
    <b v="0"/>
    <s v="1161334387004366850"/>
    <s v="Tweet"/>
    <n v="0"/>
    <n v="0"/>
    <m/>
    <m/>
    <m/>
    <m/>
    <m/>
    <m/>
    <m/>
    <m/>
    <n v="1"/>
    <s v="9"/>
    <s v="9"/>
    <n v="0"/>
    <n v="0"/>
    <n v="0"/>
    <n v="0"/>
    <n v="0"/>
    <n v="0"/>
    <n v="5"/>
    <n v="100"/>
    <n v="5"/>
  </r>
  <r>
    <s v="sofianehamimi1"/>
    <s v="freesathinker"/>
    <m/>
    <m/>
    <m/>
    <m/>
    <m/>
    <m/>
    <m/>
    <m/>
    <s v="No"/>
    <n v="8"/>
    <m/>
    <m/>
    <x v="1"/>
    <d v="2019-08-14T14:24:16.000"/>
    <s v="@xv1zc @Rouenab @xy507 @FreeSAThinker https://t.co/XySIclimdb"/>
    <s v="https://www.maghrebvoices.com/a/383194.html"/>
    <s v="maghrebvoices.com"/>
    <x v="0"/>
    <m/>
    <s v="http://pbs.twimg.com/profile_images/1144685498314764289/TnSt3SwP_normal.jpg"/>
    <x v="5"/>
    <s v="https://twitter.com/#!/sofianehamimi1/status/1161644714157846529"/>
    <m/>
    <m/>
    <s v="1161644714157846529"/>
    <s v="1161642386537287680"/>
    <b v="0"/>
    <n v="0"/>
    <s v="1140032349742227457"/>
    <b v="0"/>
    <s v="und"/>
    <m/>
    <s v=""/>
    <b v="0"/>
    <n v="0"/>
    <s v=""/>
    <s v="Twitter for iPhone"/>
    <b v="0"/>
    <s v="1161642386537287680"/>
    <s v="Tweet"/>
    <n v="0"/>
    <n v="0"/>
    <m/>
    <m/>
    <m/>
    <m/>
    <m/>
    <m/>
    <m/>
    <m/>
    <n v="1"/>
    <s v="5"/>
    <s v="5"/>
    <m/>
    <m/>
    <m/>
    <m/>
    <m/>
    <m/>
    <m/>
    <m/>
    <m/>
  </r>
  <r>
    <s v="nacersetra46"/>
    <s v="nacersetra46"/>
    <m/>
    <m/>
    <m/>
    <m/>
    <m/>
    <m/>
    <m/>
    <m/>
    <s v="No"/>
    <n v="12"/>
    <m/>
    <m/>
    <x v="0"/>
    <d v="2019-08-14T21:52:52.000"/>
    <s v="القضاء السوسري يسمع للمجرم نزار https://t.co/s6z8avEtP5"/>
    <s v="https://www.maghrebvoices.com/a/508268.html"/>
    <s v="maghrebvoices.com"/>
    <x v="0"/>
    <m/>
    <s v="http://pbs.twimg.com/profile_images/870079811611480064/5FTyCHb7_normal.jpg"/>
    <x v="6"/>
    <s v="https://twitter.com/#!/nacersetra46/status/1161757608178589697"/>
    <m/>
    <m/>
    <s v="1161757608178589697"/>
    <m/>
    <b v="0"/>
    <n v="0"/>
    <s v=""/>
    <b v="0"/>
    <s v="ar"/>
    <m/>
    <s v=""/>
    <b v="0"/>
    <n v="0"/>
    <s v=""/>
    <s v="Facebook"/>
    <b v="0"/>
    <s v="1161757608178589697"/>
    <s v="Tweet"/>
    <n v="0"/>
    <n v="0"/>
    <m/>
    <m/>
    <m/>
    <m/>
    <m/>
    <m/>
    <m/>
    <m/>
    <n v="1"/>
    <s v="1"/>
    <s v="1"/>
    <n v="0"/>
    <n v="0"/>
    <n v="0"/>
    <n v="0"/>
    <n v="0"/>
    <n v="0"/>
    <n v="5"/>
    <n v="100"/>
    <n v="5"/>
  </r>
  <r>
    <s v="ikhbari11"/>
    <s v="maghrebvoices"/>
    <m/>
    <m/>
    <m/>
    <m/>
    <m/>
    <m/>
    <m/>
    <m/>
    <s v="No"/>
    <n v="13"/>
    <m/>
    <m/>
    <x v="2"/>
    <d v="2019-08-15T11:44:22.000"/>
    <s v="@maghrebvoices #قايد_صالح_ويا_تونسي_ما_كاش_دولة_عسكرية يا قايد صالح إصرارك على تهميش الغرب الجزائري سيفجر بركان كبي… https://t.co/kFlAWaHMJB"/>
    <s v="https://twitter.com/i/web/status/1161966862386782208"/>
    <s v="twitter.com"/>
    <x v="1"/>
    <m/>
    <s v="http://pbs.twimg.com/profile_images/628637231700250624/KLECtxx5_normal.jpg"/>
    <x v="7"/>
    <s v="https://twitter.com/#!/ikhbari11/status/1161966862386782208"/>
    <m/>
    <m/>
    <s v="1161966862386782208"/>
    <s v="1161624103842930691"/>
    <b v="0"/>
    <n v="0"/>
    <s v="804994138974339072"/>
    <b v="0"/>
    <s v="ar"/>
    <m/>
    <s v=""/>
    <b v="0"/>
    <n v="0"/>
    <s v=""/>
    <s v="Twitter Web App"/>
    <b v="1"/>
    <s v="1161624103842930691"/>
    <s v="Tweet"/>
    <n v="0"/>
    <n v="0"/>
    <m/>
    <m/>
    <m/>
    <m/>
    <m/>
    <m/>
    <m/>
    <m/>
    <n v="1"/>
    <s v="2"/>
    <s v="2"/>
    <n v="0"/>
    <n v="0"/>
    <n v="0"/>
    <n v="0"/>
    <n v="0"/>
    <n v="0"/>
    <n v="13"/>
    <n v="100"/>
    <n v="13"/>
  </r>
  <r>
    <s v="assadounalla"/>
    <s v="assadounalla"/>
    <m/>
    <m/>
    <m/>
    <m/>
    <m/>
    <m/>
    <m/>
    <m/>
    <s v="No"/>
    <n v="14"/>
    <m/>
    <m/>
    <x v="0"/>
    <d v="2019-08-15T15:25:42.000"/>
    <s v="تونس || تونسيون تم استعمال بطاقاتهم الوطنية لتزكية مرشحين للرئاسة https://t.co/1Z9OYZt6QL"/>
    <s v="https://www.maghrebvoices.com/a/508614.html"/>
    <s v="maghrebvoices.com"/>
    <x v="0"/>
    <m/>
    <s v="http://pbs.twimg.com/profile_images/1162679797509763072/vH2tgmol_normal.jpg"/>
    <x v="8"/>
    <s v="https://twitter.com/#!/assadounalla/status/1162022560160198657"/>
    <m/>
    <m/>
    <s v="1162022560160198657"/>
    <m/>
    <b v="0"/>
    <n v="0"/>
    <s v=""/>
    <b v="0"/>
    <s v="ar"/>
    <m/>
    <s v=""/>
    <b v="0"/>
    <n v="0"/>
    <s v=""/>
    <s v="Twitter for Android"/>
    <b v="0"/>
    <s v="1162022560160198657"/>
    <s v="Tweet"/>
    <n v="0"/>
    <n v="0"/>
    <m/>
    <m/>
    <m/>
    <m/>
    <m/>
    <m/>
    <m/>
    <m/>
    <n v="1"/>
    <s v="1"/>
    <s v="1"/>
    <n v="0"/>
    <n v="0"/>
    <n v="0"/>
    <n v="0"/>
    <n v="0"/>
    <n v="0"/>
    <n v="9"/>
    <n v="100"/>
    <n v="9"/>
  </r>
  <r>
    <s v="89hyx"/>
    <s v="89hyx"/>
    <m/>
    <m/>
    <m/>
    <m/>
    <m/>
    <m/>
    <m/>
    <m/>
    <s v="No"/>
    <n v="15"/>
    <m/>
    <m/>
    <x v="0"/>
    <d v="2019-08-16T04:04:13.000"/>
    <s v="ريتشارد جير: المهاجرون يعيشون أهوالا في ليبيا حتى الليبيين يعيشون اهوالا يا ريتشارد   https://t.co/Z7JnaNF1Ne"/>
    <s v="https://www.maghrebvoices.com/a/508411.html"/>
    <s v="maghrebvoices.com"/>
    <x v="0"/>
    <m/>
    <s v="http://pbs.twimg.com/profile_images/1165060237377835008/dLRLRw-R_normal.jpg"/>
    <x v="9"/>
    <s v="https://twitter.com/#!/89hyx/status/1162213445741117440"/>
    <m/>
    <m/>
    <s v="1162213445741117440"/>
    <m/>
    <b v="0"/>
    <n v="1"/>
    <s v=""/>
    <b v="0"/>
    <s v="ar"/>
    <m/>
    <s v=""/>
    <b v="0"/>
    <n v="0"/>
    <s v=""/>
    <s v="Twitter for Android"/>
    <b v="0"/>
    <s v="1162213445741117440"/>
    <s v="Tweet"/>
    <n v="0"/>
    <n v="0"/>
    <m/>
    <m/>
    <m/>
    <m/>
    <m/>
    <m/>
    <m/>
    <m/>
    <n v="1"/>
    <s v="1"/>
    <s v="1"/>
    <n v="0"/>
    <n v="0"/>
    <n v="0"/>
    <n v="0"/>
    <n v="0"/>
    <n v="0"/>
    <n v="13"/>
    <n v="100"/>
    <n v="13"/>
  </r>
  <r>
    <s v="aissatimustapha"/>
    <s v="maghrebvoices"/>
    <m/>
    <m/>
    <m/>
    <m/>
    <m/>
    <m/>
    <m/>
    <m/>
    <s v="No"/>
    <n v="16"/>
    <m/>
    <m/>
    <x v="2"/>
    <d v="2019-08-16T12:55:15.000"/>
    <s v="@maghrebvoices لا يريد قايد صالح اتباع خطوات قيادات الجيش السوداني (اتفاق تاريخي بين جميع مكونات الدولة و الشعب السوداني لمرحلة انتقالية ديمقراطية حقيقية)"/>
    <m/>
    <m/>
    <x v="0"/>
    <m/>
    <s v="http://pbs.twimg.com/profile_images/1129971346715357185/cMxXYMnK_normal.jpg"/>
    <x v="10"/>
    <s v="https://twitter.com/#!/aissatimustapha/status/1162347084831440897"/>
    <m/>
    <m/>
    <s v="1162347084831440897"/>
    <s v="1162344826324574208"/>
    <b v="0"/>
    <n v="0"/>
    <s v="804994138974339072"/>
    <b v="0"/>
    <s v="ar"/>
    <m/>
    <s v=""/>
    <b v="0"/>
    <n v="0"/>
    <s v=""/>
    <s v="Twitter for Android"/>
    <b v="0"/>
    <s v="1162344826324574208"/>
    <s v="Tweet"/>
    <n v="0"/>
    <n v="0"/>
    <m/>
    <m/>
    <m/>
    <m/>
    <m/>
    <m/>
    <m/>
    <m/>
    <n v="1"/>
    <s v="2"/>
    <s v="2"/>
    <n v="0"/>
    <n v="0"/>
    <n v="0"/>
    <n v="0"/>
    <n v="0"/>
    <n v="0"/>
    <n v="23"/>
    <n v="100"/>
    <n v="23"/>
  </r>
  <r>
    <s v="bentaherdernas"/>
    <s v="bentaherdernas"/>
    <m/>
    <m/>
    <m/>
    <m/>
    <m/>
    <m/>
    <m/>
    <m/>
    <s v="No"/>
    <n v="17"/>
    <m/>
    <m/>
    <x v="0"/>
    <d v="2019-08-17T00:28:17.000"/>
    <s v="أقروا التعليقات https://t.co/D4SqfEqbYd"/>
    <s v="https://www.maghrebvoices.com/a/508411.html"/>
    <s v="maghrebvoices.com"/>
    <x v="0"/>
    <m/>
    <s v="http://pbs.twimg.com/profile_images/653930769312817152/okj9g28o_normal.jpg"/>
    <x v="11"/>
    <s v="https://twitter.com/#!/bentaherdernas/status/1162521494892830720"/>
    <m/>
    <m/>
    <s v="1162521494892830720"/>
    <m/>
    <b v="0"/>
    <n v="0"/>
    <s v=""/>
    <b v="0"/>
    <s v="ar"/>
    <m/>
    <s v=""/>
    <b v="0"/>
    <n v="0"/>
    <s v=""/>
    <s v="Facebook"/>
    <b v="0"/>
    <s v="1162521494892830720"/>
    <s v="Tweet"/>
    <n v="0"/>
    <n v="0"/>
    <m/>
    <m/>
    <m/>
    <m/>
    <m/>
    <m/>
    <m/>
    <m/>
    <n v="1"/>
    <s v="1"/>
    <s v="1"/>
    <n v="0"/>
    <n v="0"/>
    <n v="0"/>
    <n v="0"/>
    <n v="0"/>
    <n v="0"/>
    <n v="2"/>
    <n v="100"/>
    <n v="2"/>
  </r>
  <r>
    <s v="eldaghili"/>
    <s v="eldaghili"/>
    <m/>
    <m/>
    <m/>
    <m/>
    <m/>
    <m/>
    <m/>
    <m/>
    <s v="No"/>
    <n v="18"/>
    <m/>
    <m/>
    <x v="0"/>
    <d v="2019-08-17T20:58:19.000"/>
    <s v="في ظل الحرب.. مواقع أثرية ليبية تتعرض لمحاولات نهب https://t.co/h2ULccGfan"/>
    <s v="https://www.maghrebvoices.com/a/508522.html"/>
    <s v="maghrebvoices.com"/>
    <x v="0"/>
    <m/>
    <s v="http://pbs.twimg.com/profile_images/930056740963483648/kZnwZE2N_normal.jpg"/>
    <x v="12"/>
    <s v="https://twitter.com/#!/eldaghili/status/1162831042706907142"/>
    <m/>
    <m/>
    <s v="1162831042706907142"/>
    <m/>
    <b v="0"/>
    <n v="3"/>
    <s v=""/>
    <b v="0"/>
    <s v="ar"/>
    <m/>
    <s v=""/>
    <b v="0"/>
    <n v="0"/>
    <s v=""/>
    <s v="Twitter Web App"/>
    <b v="0"/>
    <s v="1162831042706907142"/>
    <s v="Tweet"/>
    <n v="0"/>
    <n v="0"/>
    <m/>
    <m/>
    <m/>
    <m/>
    <m/>
    <m/>
    <m/>
    <m/>
    <n v="1"/>
    <s v="1"/>
    <s v="1"/>
    <n v="0"/>
    <n v="0"/>
    <n v="0"/>
    <n v="0"/>
    <n v="0"/>
    <n v="0"/>
    <n v="9"/>
    <n v="100"/>
    <n v="9"/>
  </r>
  <r>
    <s v="al_tbawy"/>
    <s v="al_tbawy"/>
    <m/>
    <m/>
    <m/>
    <m/>
    <m/>
    <m/>
    <m/>
    <m/>
    <s v="No"/>
    <n v="19"/>
    <m/>
    <m/>
    <x v="0"/>
    <d v="2019-02-07T20:22:46.000"/>
    <s v="جرّدهم القذافي من الجنسية.. حقائق عن قبائل التبو في ليبيا https://t.co/4gpZwwLEyS https://t.co/kZOyVsPaiw"/>
    <s v="https://www.maghrebvoices.com/a/Libya-tribe/478934.html"/>
    <s v="maghrebvoices.com"/>
    <x v="0"/>
    <s v="https://pbs.twimg.com/media/Dy1ErhkWoAEfrdy.jpg"/>
    <s v="https://pbs.twimg.com/media/Dy1ErhkWoAEfrdy.jpg"/>
    <x v="13"/>
    <s v="https://twitter.com/#!/al_tbawy/status/1093606014241439748"/>
    <m/>
    <m/>
    <s v="1093606014241439748"/>
    <m/>
    <b v="0"/>
    <n v="3"/>
    <s v=""/>
    <b v="0"/>
    <s v="ar"/>
    <m/>
    <s v=""/>
    <b v="0"/>
    <n v="2"/>
    <s v=""/>
    <s v="Twitter for Android"/>
    <b v="0"/>
    <s v="1093606014241439748"/>
    <s v="Retweet"/>
    <n v="0"/>
    <n v="0"/>
    <m/>
    <m/>
    <m/>
    <m/>
    <m/>
    <m/>
    <m/>
    <m/>
    <n v="1"/>
    <s v="8"/>
    <s v="8"/>
    <n v="0"/>
    <n v="0"/>
    <n v="0"/>
    <n v="0"/>
    <n v="0"/>
    <n v="0"/>
    <n v="11"/>
    <n v="100"/>
    <n v="11"/>
  </r>
  <r>
    <s v="4o0z4zw8xnxaxfu"/>
    <s v="al_tbawy"/>
    <m/>
    <m/>
    <m/>
    <m/>
    <m/>
    <m/>
    <m/>
    <m/>
    <s v="No"/>
    <n v="20"/>
    <m/>
    <m/>
    <x v="1"/>
    <d v="2019-08-18T21:31:11.000"/>
    <s v="RT @al_tbawy: جرّدهم القذافي من الجنسية.. حقائق عن قبائل التبو في ليبيا https://t.co/4gpZwwLEyS https://t.co/kZOyVsPaiw"/>
    <s v="https://www.maghrebvoices.com/a/Libya-tribe/478934.html"/>
    <s v="maghrebvoices.com"/>
    <x v="0"/>
    <s v="https://pbs.twimg.com/media/Dy1ErhkWoAEfrdy.jpg"/>
    <s v="https://pbs.twimg.com/media/Dy1ErhkWoAEfrdy.jpg"/>
    <x v="14"/>
    <s v="https://twitter.com/#!/4o0z4zw8xnxaxfu/status/1163201703308595202"/>
    <m/>
    <m/>
    <s v="1163201703308595202"/>
    <m/>
    <b v="0"/>
    <n v="0"/>
    <s v=""/>
    <b v="0"/>
    <s v="ar"/>
    <m/>
    <s v=""/>
    <b v="0"/>
    <n v="2"/>
    <s v="1093606014241439748"/>
    <s v="Twitter Web App"/>
    <b v="0"/>
    <s v="1093606014241439748"/>
    <s v="Tweet"/>
    <n v="0"/>
    <n v="0"/>
    <m/>
    <m/>
    <m/>
    <m/>
    <m/>
    <m/>
    <m/>
    <m/>
    <n v="1"/>
    <s v="8"/>
    <s v="8"/>
    <n v="0"/>
    <n v="0"/>
    <n v="0"/>
    <n v="0"/>
    <n v="0"/>
    <n v="0"/>
    <n v="13"/>
    <n v="100"/>
    <n v="13"/>
  </r>
  <r>
    <s v="ibrabouh"/>
    <s v="ibrabouh"/>
    <m/>
    <m/>
    <m/>
    <m/>
    <m/>
    <m/>
    <m/>
    <m/>
    <s v="No"/>
    <n v="21"/>
    <m/>
    <m/>
    <x v="0"/>
    <d v="2019-08-19T01:14:47.000"/>
    <s v="للذكرى... بمناسبة الاخبار حول حملة اعتقالات لمسؤولين حكوميين واداريين ومنتخبين بتهم الفساد https://t.co/EMFTsAxe12"/>
    <s v="https://www.maghrebvoices.com/a/388467.html"/>
    <s v="maghrebvoices.com"/>
    <x v="0"/>
    <m/>
    <s v="http://pbs.twimg.com/profile_images/1114616816368803847/CWR8UfXq_normal.jpg"/>
    <x v="15"/>
    <s v="https://twitter.com/#!/ibrabouh/status/1163257973759795200"/>
    <m/>
    <m/>
    <s v="1163257973759795200"/>
    <m/>
    <b v="0"/>
    <n v="0"/>
    <s v=""/>
    <b v="0"/>
    <s v="ar"/>
    <m/>
    <s v=""/>
    <b v="0"/>
    <n v="0"/>
    <s v=""/>
    <s v="Facebook"/>
    <b v="0"/>
    <s v="1163257973759795200"/>
    <s v="Tweet"/>
    <n v="0"/>
    <n v="0"/>
    <m/>
    <m/>
    <m/>
    <m/>
    <m/>
    <m/>
    <m/>
    <m/>
    <n v="1"/>
    <s v="1"/>
    <s v="1"/>
    <n v="0"/>
    <n v="0"/>
    <n v="0"/>
    <n v="0"/>
    <n v="0"/>
    <n v="0"/>
    <n v="12"/>
    <n v="100"/>
    <n v="12"/>
  </r>
  <r>
    <s v="fadouamassat"/>
    <s v="fadouamassat"/>
    <m/>
    <m/>
    <m/>
    <m/>
    <m/>
    <m/>
    <m/>
    <m/>
    <s v="No"/>
    <n v="22"/>
    <m/>
    <m/>
    <x v="0"/>
    <d v="2019-08-12T15:46:13.000"/>
    <s v="بينها أميركا.. 5 دول تطالب أطراف الحرب الليبية باحترام الهدنة  https://t.co/k8xb6LPXmK"/>
    <s v="https://www.maghrebvoices.com/a/508255.html"/>
    <s v="maghrebvoices.com"/>
    <x v="0"/>
    <m/>
    <s v="http://pbs.twimg.com/profile_images/1060719260107001856/BqrR4DYf_normal.jpg"/>
    <x v="16"/>
    <s v="https://twitter.com/#!/fadouamassat/status/1160940561685200897"/>
    <m/>
    <m/>
    <s v="1160940561685200897"/>
    <m/>
    <b v="0"/>
    <n v="0"/>
    <s v=""/>
    <b v="0"/>
    <s v="ar"/>
    <m/>
    <s v=""/>
    <b v="0"/>
    <n v="0"/>
    <s v=""/>
    <s v="Twitter Web Client"/>
    <b v="0"/>
    <s v="1160940561685200897"/>
    <s v="Tweet"/>
    <n v="0"/>
    <n v="0"/>
    <m/>
    <m/>
    <m/>
    <m/>
    <m/>
    <m/>
    <m/>
    <m/>
    <n v="18"/>
    <s v="9"/>
    <s v="9"/>
    <n v="0"/>
    <n v="0"/>
    <n v="0"/>
    <n v="0"/>
    <n v="0"/>
    <n v="0"/>
    <n v="10"/>
    <n v="100"/>
    <n v="10"/>
  </r>
  <r>
    <s v="fadouamassat"/>
    <s v="fadouamassat"/>
    <m/>
    <m/>
    <m/>
    <m/>
    <m/>
    <m/>
    <m/>
    <m/>
    <s v="No"/>
    <n v="23"/>
    <m/>
    <m/>
    <x v="0"/>
    <d v="2019-08-12T19:48:23.000"/>
    <s v="السلطات الأميركية تُرحّل مواطنا موريتانيا https://t.co/3HndyS2lDE"/>
    <s v="https://www.maghrebvoices.com/a/508286.html"/>
    <s v="maghrebvoices.com"/>
    <x v="0"/>
    <m/>
    <s v="http://pbs.twimg.com/profile_images/1060719260107001856/BqrR4DYf_normal.jpg"/>
    <x v="17"/>
    <s v="https://twitter.com/#!/fadouamassat/status/1161001502120534016"/>
    <m/>
    <m/>
    <s v="1161001502120534016"/>
    <m/>
    <b v="0"/>
    <n v="0"/>
    <s v=""/>
    <b v="0"/>
    <s v="ar"/>
    <m/>
    <s v=""/>
    <b v="0"/>
    <n v="0"/>
    <s v=""/>
    <s v="Twitter Web Client"/>
    <b v="0"/>
    <s v="1161001502120534016"/>
    <s v="Tweet"/>
    <n v="0"/>
    <n v="0"/>
    <m/>
    <m/>
    <m/>
    <m/>
    <m/>
    <m/>
    <m/>
    <m/>
    <n v="18"/>
    <s v="9"/>
    <s v="9"/>
    <n v="0"/>
    <n v="0"/>
    <n v="0"/>
    <n v="0"/>
    <n v="0"/>
    <n v="0"/>
    <n v="7"/>
    <n v="100"/>
    <n v="7"/>
  </r>
  <r>
    <s v="fadouamassat"/>
    <s v="fadouamassat"/>
    <m/>
    <m/>
    <m/>
    <m/>
    <m/>
    <m/>
    <m/>
    <m/>
    <s v="No"/>
    <n v="24"/>
    <m/>
    <m/>
    <x v="0"/>
    <d v="2019-08-13T14:09:28.000"/>
    <s v="طلبة الجزائر في مسيرة جديدة: نرفض حكم العسكر https://t.co/alArXju9M8"/>
    <s v="https://www.maghrebvoices.com/a/508356.html"/>
    <s v="maghrebvoices.com"/>
    <x v="0"/>
    <m/>
    <s v="http://pbs.twimg.com/profile_images/1060719260107001856/BqrR4DYf_normal.jpg"/>
    <x v="18"/>
    <s v="https://twitter.com/#!/fadouamassat/status/1161278600726888448"/>
    <m/>
    <m/>
    <s v="1161278600726888448"/>
    <m/>
    <b v="0"/>
    <n v="0"/>
    <s v=""/>
    <b v="0"/>
    <s v="ar"/>
    <m/>
    <s v=""/>
    <b v="0"/>
    <n v="0"/>
    <s v=""/>
    <s v="Twitter Web Client"/>
    <b v="0"/>
    <s v="1161278600726888448"/>
    <s v="Tweet"/>
    <n v="0"/>
    <n v="0"/>
    <m/>
    <m/>
    <m/>
    <m/>
    <m/>
    <m/>
    <m/>
    <m/>
    <n v="18"/>
    <s v="9"/>
    <s v="9"/>
    <n v="0"/>
    <n v="0"/>
    <n v="0"/>
    <n v="0"/>
    <n v="0"/>
    <n v="0"/>
    <n v="8"/>
    <n v="100"/>
    <n v="8"/>
  </r>
  <r>
    <s v="fadouamassat"/>
    <s v="fadouamassat"/>
    <m/>
    <m/>
    <m/>
    <m/>
    <m/>
    <m/>
    <m/>
    <m/>
    <s v="No"/>
    <n v="25"/>
    <m/>
    <m/>
    <x v="0"/>
    <d v="2019-08-13T15:07:56.000"/>
    <s v="الشرطة الجزائرية تؤجل الاستماع إلى بن شمسي https://t.co/PLrLtZm6vl"/>
    <s v="https://www.maghrebvoices.com/a/508377.html"/>
    <s v="maghrebvoices.com"/>
    <x v="0"/>
    <m/>
    <s v="http://pbs.twimg.com/profile_images/1060719260107001856/BqrR4DYf_normal.jpg"/>
    <x v="19"/>
    <s v="https://twitter.com/#!/fadouamassat/status/1161293312327913474"/>
    <m/>
    <m/>
    <s v="1161293312327913474"/>
    <m/>
    <b v="0"/>
    <n v="0"/>
    <s v=""/>
    <b v="0"/>
    <s v="ar"/>
    <m/>
    <s v=""/>
    <b v="0"/>
    <n v="0"/>
    <s v=""/>
    <s v="Twitter Web Client"/>
    <b v="0"/>
    <s v="1161293312327913474"/>
    <s v="Tweet"/>
    <n v="0"/>
    <n v="0"/>
    <m/>
    <m/>
    <m/>
    <m/>
    <m/>
    <m/>
    <m/>
    <m/>
    <n v="18"/>
    <s v="9"/>
    <s v="9"/>
    <n v="0"/>
    <n v="0"/>
    <n v="0"/>
    <n v="0"/>
    <n v="0"/>
    <n v="0"/>
    <n v="7"/>
    <n v="100"/>
    <n v="7"/>
  </r>
  <r>
    <s v="fadouamassat"/>
    <s v="fadouamassat"/>
    <m/>
    <m/>
    <m/>
    <m/>
    <m/>
    <m/>
    <m/>
    <m/>
    <s v="No"/>
    <n v="26"/>
    <m/>
    <m/>
    <x v="0"/>
    <d v="2019-08-13T16:05:26.000"/>
    <s v="جزائريون يطالبون بإعادة فتح الحدود مع المغرب https://t.co/O1KNDVcZE8"/>
    <s v="https://www.maghrebvoices.com/a/508379.html"/>
    <s v="maghrebvoices.com"/>
    <x v="0"/>
    <m/>
    <s v="http://pbs.twimg.com/profile_images/1060719260107001856/BqrR4DYf_normal.jpg"/>
    <x v="20"/>
    <s v="https://twitter.com/#!/fadouamassat/status/1161307783939153921"/>
    <m/>
    <m/>
    <s v="1161307783939153921"/>
    <m/>
    <b v="0"/>
    <n v="0"/>
    <s v=""/>
    <b v="0"/>
    <s v="ar"/>
    <m/>
    <s v=""/>
    <b v="0"/>
    <n v="0"/>
    <s v=""/>
    <s v="Twitter Web Client"/>
    <b v="0"/>
    <s v="1161307783939153921"/>
    <s v="Tweet"/>
    <n v="0"/>
    <n v="0"/>
    <m/>
    <m/>
    <m/>
    <m/>
    <m/>
    <m/>
    <m/>
    <m/>
    <n v="18"/>
    <s v="9"/>
    <s v="9"/>
    <n v="0"/>
    <n v="0"/>
    <n v="0"/>
    <n v="0"/>
    <n v="0"/>
    <n v="0"/>
    <n v="7"/>
    <n v="100"/>
    <n v="7"/>
  </r>
  <r>
    <s v="fadouamassat"/>
    <s v="fadouamassat"/>
    <m/>
    <m/>
    <m/>
    <m/>
    <m/>
    <m/>
    <m/>
    <m/>
    <s v="No"/>
    <n v="27"/>
    <m/>
    <m/>
    <x v="0"/>
    <d v="2019-08-13T16:26:06.000"/>
    <s v="المشري: مصر تريد استمرار الحرب في ليبيا https://t.co/646rynFgPP"/>
    <s v="https://www.maghrebvoices.com/a/508381.html"/>
    <s v="maghrebvoices.com"/>
    <x v="0"/>
    <m/>
    <s v="http://pbs.twimg.com/profile_images/1060719260107001856/BqrR4DYf_normal.jpg"/>
    <x v="21"/>
    <s v="https://twitter.com/#!/fadouamassat/status/1161312986151227393"/>
    <m/>
    <m/>
    <s v="1161312986151227393"/>
    <m/>
    <b v="0"/>
    <n v="0"/>
    <s v=""/>
    <b v="0"/>
    <s v="ar"/>
    <m/>
    <s v=""/>
    <b v="0"/>
    <n v="0"/>
    <s v=""/>
    <s v="Twitter Web Client"/>
    <b v="0"/>
    <s v="1161312986151227393"/>
    <s v="Tweet"/>
    <n v="0"/>
    <n v="0"/>
    <m/>
    <m/>
    <m/>
    <m/>
    <m/>
    <m/>
    <m/>
    <m/>
    <n v="18"/>
    <s v="9"/>
    <s v="9"/>
    <n v="0"/>
    <n v="0"/>
    <n v="0"/>
    <n v="0"/>
    <n v="0"/>
    <n v="0"/>
    <n v="7"/>
    <n v="100"/>
    <n v="7"/>
  </r>
  <r>
    <s v="fadouamassat"/>
    <s v="fadouamassat"/>
    <m/>
    <m/>
    <m/>
    <m/>
    <m/>
    <m/>
    <m/>
    <m/>
    <s v="No"/>
    <n v="28"/>
    <m/>
    <m/>
    <x v="0"/>
    <d v="2019-08-13T17:51:09.000"/>
    <s v="متطوعات وبيكيني وكبت https://t.co/vBjxQDf8re"/>
    <s v="https://www.maghrebvoices.com/a/%d9%85%d8%aa%d8%b7%d9%88%d8%b9%d8%a7%d8%aa-%d9%88%d8%a8%d9%8a%d9%83%d9%8a%d9%86%d9%8a-%d9%88%d9%83%d8%a8%d8%aa/507892.html"/>
    <s v="maghrebvoices.com"/>
    <x v="0"/>
    <m/>
    <s v="http://pbs.twimg.com/profile_images/1060719260107001856/BqrR4DYf_normal.jpg"/>
    <x v="22"/>
    <s v="https://twitter.com/#!/fadouamassat/status/1161334387004366850"/>
    <m/>
    <m/>
    <s v="1161334387004366850"/>
    <m/>
    <b v="0"/>
    <n v="0"/>
    <s v=""/>
    <b v="0"/>
    <s v="ar"/>
    <m/>
    <s v=""/>
    <b v="0"/>
    <n v="0"/>
    <s v=""/>
    <s v="Twitter Web Client"/>
    <b v="0"/>
    <s v="1161334387004366850"/>
    <s v="Tweet"/>
    <n v="0"/>
    <n v="0"/>
    <m/>
    <m/>
    <m/>
    <m/>
    <m/>
    <m/>
    <m/>
    <m/>
    <n v="18"/>
    <s v="9"/>
    <s v="9"/>
    <n v="0"/>
    <n v="0"/>
    <n v="0"/>
    <n v="0"/>
    <n v="0"/>
    <n v="0"/>
    <n v="3"/>
    <n v="100"/>
    <n v="3"/>
  </r>
  <r>
    <s v="fadouamassat"/>
    <s v="fadouamassat"/>
    <m/>
    <m/>
    <m/>
    <m/>
    <m/>
    <m/>
    <m/>
    <m/>
    <s v="No"/>
    <n v="29"/>
    <m/>
    <m/>
    <x v="0"/>
    <d v="2019-08-14T13:07:16.000"/>
    <s v="الدولي الجزائري بن سبعيني ينتقل إلى الدوري الألماني https://t.co/jB4h1ZvV5v"/>
    <s v="https://www.maghrebvoices.com/a/508471.html"/>
    <s v="maghrebvoices.com"/>
    <x v="0"/>
    <m/>
    <s v="http://pbs.twimg.com/profile_images/1060719260107001856/BqrR4DYf_normal.jpg"/>
    <x v="23"/>
    <s v="https://twitter.com/#!/fadouamassat/status/1161625335877820417"/>
    <m/>
    <m/>
    <s v="1161625335877820417"/>
    <m/>
    <b v="0"/>
    <n v="0"/>
    <s v=""/>
    <b v="0"/>
    <s v="ar"/>
    <m/>
    <s v=""/>
    <b v="0"/>
    <n v="0"/>
    <s v=""/>
    <s v="Twitter Web Client"/>
    <b v="0"/>
    <s v="1161625335877820417"/>
    <s v="Tweet"/>
    <n v="0"/>
    <n v="0"/>
    <m/>
    <m/>
    <m/>
    <m/>
    <m/>
    <m/>
    <m/>
    <m/>
    <n v="18"/>
    <s v="9"/>
    <s v="9"/>
    <n v="0"/>
    <n v="0"/>
    <n v="0"/>
    <n v="0"/>
    <n v="0"/>
    <n v="0"/>
    <n v="8"/>
    <n v="100"/>
    <n v="8"/>
  </r>
  <r>
    <s v="fadouamassat"/>
    <s v="fadouamassat"/>
    <m/>
    <m/>
    <m/>
    <m/>
    <m/>
    <m/>
    <m/>
    <m/>
    <s v="No"/>
    <n v="30"/>
    <m/>
    <m/>
    <x v="0"/>
    <d v="2019-08-14T15:06:04.000"/>
    <s v="العلوي: عدد الأطباء المغاربة المستقيلين سيصل إلى 1300  https://t.co/xZMV2kVVGE"/>
    <s v="https://www.maghrebvoices.com/a/508478.html"/>
    <s v="maghrebvoices.com"/>
    <x v="0"/>
    <m/>
    <s v="http://pbs.twimg.com/profile_images/1060719260107001856/BqrR4DYf_normal.jpg"/>
    <x v="24"/>
    <s v="https://twitter.com/#!/fadouamassat/status/1161655234021744641"/>
    <m/>
    <m/>
    <s v="1161655234021744641"/>
    <m/>
    <b v="0"/>
    <n v="0"/>
    <s v=""/>
    <b v="0"/>
    <s v="ar"/>
    <m/>
    <s v=""/>
    <b v="0"/>
    <n v="1"/>
    <s v=""/>
    <s v="Twitter Web Client"/>
    <b v="0"/>
    <s v="1161655234021744641"/>
    <s v="Tweet"/>
    <n v="0"/>
    <n v="0"/>
    <m/>
    <m/>
    <m/>
    <m/>
    <m/>
    <m/>
    <m/>
    <m/>
    <n v="18"/>
    <s v="9"/>
    <s v="9"/>
    <n v="0"/>
    <n v="0"/>
    <n v="0"/>
    <n v="0"/>
    <n v="0"/>
    <n v="0"/>
    <n v="8"/>
    <n v="100"/>
    <n v="8"/>
  </r>
  <r>
    <s v="fadouamassat"/>
    <s v="fadouamassat"/>
    <m/>
    <m/>
    <m/>
    <m/>
    <m/>
    <m/>
    <m/>
    <m/>
    <s v="No"/>
    <n v="31"/>
    <m/>
    <m/>
    <x v="0"/>
    <d v="2019-08-14T16:46:22.000"/>
    <s v="مغاربة يطلقون حملة لتغيير اسم 'مول الزبل' https://t.co/WbDxauhnVT"/>
    <s v="https://www.maghrebvoices.com/a/508472.html"/>
    <s v="maghrebvoices.com"/>
    <x v="0"/>
    <m/>
    <s v="http://pbs.twimg.com/profile_images/1060719260107001856/BqrR4DYf_normal.jpg"/>
    <x v="25"/>
    <s v="https://twitter.com/#!/fadouamassat/status/1161680472977694722"/>
    <m/>
    <m/>
    <s v="1161680472977694722"/>
    <m/>
    <b v="0"/>
    <n v="0"/>
    <s v=""/>
    <b v="0"/>
    <s v="ar"/>
    <m/>
    <s v=""/>
    <b v="0"/>
    <n v="0"/>
    <s v=""/>
    <s v="Twitter Web Client"/>
    <b v="0"/>
    <s v="1161680472977694722"/>
    <s v="Tweet"/>
    <n v="0"/>
    <n v="0"/>
    <m/>
    <m/>
    <m/>
    <m/>
    <m/>
    <m/>
    <m/>
    <m/>
    <n v="18"/>
    <s v="9"/>
    <s v="9"/>
    <n v="0"/>
    <n v="0"/>
    <n v="0"/>
    <n v="0"/>
    <n v="0"/>
    <n v="0"/>
    <n v="7"/>
    <n v="100"/>
    <n v="7"/>
  </r>
  <r>
    <s v="fadouamassat"/>
    <s v="fadouamassat"/>
    <m/>
    <m/>
    <m/>
    <m/>
    <m/>
    <m/>
    <m/>
    <m/>
    <s v="No"/>
    <n v="32"/>
    <m/>
    <m/>
    <x v="0"/>
    <d v="2019-08-14T18:22:54.000"/>
    <s v="إقالات وتعيينات جديدة في الجيش الجزائري https://t.co/MiHyC2aChY"/>
    <s v="https://www.maghrebvoices.com/a/508517.html"/>
    <s v="maghrebvoices.com"/>
    <x v="0"/>
    <m/>
    <s v="http://pbs.twimg.com/profile_images/1060719260107001856/BqrR4DYf_normal.jpg"/>
    <x v="26"/>
    <s v="https://twitter.com/#!/fadouamassat/status/1161704764830375936"/>
    <m/>
    <m/>
    <s v="1161704764830375936"/>
    <m/>
    <b v="0"/>
    <n v="0"/>
    <s v=""/>
    <b v="0"/>
    <s v="ar"/>
    <m/>
    <s v=""/>
    <b v="0"/>
    <n v="0"/>
    <s v=""/>
    <s v="Twitter Web Client"/>
    <b v="0"/>
    <s v="1161704764830375936"/>
    <s v="Tweet"/>
    <n v="0"/>
    <n v="0"/>
    <m/>
    <m/>
    <m/>
    <m/>
    <m/>
    <m/>
    <m/>
    <m/>
    <n v="18"/>
    <s v="9"/>
    <s v="9"/>
    <n v="0"/>
    <n v="0"/>
    <n v="0"/>
    <n v="0"/>
    <n v="0"/>
    <n v="0"/>
    <n v="6"/>
    <n v="100"/>
    <n v="6"/>
  </r>
  <r>
    <s v="fadouamassat"/>
    <s v="fadouamassat"/>
    <m/>
    <m/>
    <m/>
    <m/>
    <m/>
    <m/>
    <m/>
    <m/>
    <s v="No"/>
    <n v="33"/>
    <m/>
    <m/>
    <x v="0"/>
    <d v="2019-08-14T19:48:12.000"/>
    <s v="حن المالح: لهذا أنا إسرائيلية مغربية https://t.co/sdqOZKc1Ys"/>
    <s v="https://www.maghrebvoices.com/a/508528.html"/>
    <s v="maghrebvoices.com"/>
    <x v="0"/>
    <m/>
    <s v="http://pbs.twimg.com/profile_images/1060719260107001856/BqrR4DYf_normal.jpg"/>
    <x v="27"/>
    <s v="https://twitter.com/#!/fadouamassat/status/1161726233593438212"/>
    <m/>
    <m/>
    <s v="1161726233593438212"/>
    <m/>
    <b v="0"/>
    <n v="0"/>
    <s v=""/>
    <b v="0"/>
    <s v="ar"/>
    <m/>
    <s v=""/>
    <b v="0"/>
    <n v="0"/>
    <s v=""/>
    <s v="Twitter Web Client"/>
    <b v="0"/>
    <s v="1161726233593438212"/>
    <s v="Tweet"/>
    <n v="0"/>
    <n v="0"/>
    <m/>
    <m/>
    <m/>
    <m/>
    <m/>
    <m/>
    <m/>
    <m/>
    <n v="18"/>
    <s v="9"/>
    <s v="9"/>
    <n v="0"/>
    <n v="0"/>
    <n v="0"/>
    <n v="0"/>
    <n v="0"/>
    <n v="0"/>
    <n v="6"/>
    <n v="100"/>
    <n v="6"/>
  </r>
  <r>
    <s v="fadouamassat"/>
    <s v="fadouamassat"/>
    <m/>
    <m/>
    <m/>
    <m/>
    <m/>
    <m/>
    <m/>
    <m/>
    <s v="No"/>
    <n v="34"/>
    <m/>
    <m/>
    <x v="0"/>
    <d v="2019-08-15T13:24:15.000"/>
    <s v="لخوض التشريعيات.. وزير تونسي يستقيل من منصبه https://t.co/UnVmQ1sCTW"/>
    <s v="https://www.maghrebvoices.com/a/508596.html"/>
    <s v="maghrebvoices.com"/>
    <x v="0"/>
    <m/>
    <s v="http://pbs.twimg.com/profile_images/1060719260107001856/BqrR4DYf_normal.jpg"/>
    <x v="28"/>
    <s v="https://twitter.com/#!/fadouamassat/status/1161991997923692544"/>
    <m/>
    <m/>
    <s v="1161991997923692544"/>
    <m/>
    <b v="0"/>
    <n v="0"/>
    <s v=""/>
    <b v="0"/>
    <s v="ar"/>
    <m/>
    <s v=""/>
    <b v="0"/>
    <n v="0"/>
    <s v=""/>
    <s v="Twitter Web Client"/>
    <b v="0"/>
    <s v="1161991997923692544"/>
    <s v="Tweet"/>
    <n v="0"/>
    <n v="0"/>
    <m/>
    <m/>
    <m/>
    <m/>
    <m/>
    <m/>
    <m/>
    <m/>
    <n v="18"/>
    <s v="9"/>
    <s v="9"/>
    <n v="0"/>
    <n v="0"/>
    <n v="0"/>
    <n v="0"/>
    <n v="0"/>
    <n v="0"/>
    <n v="7"/>
    <n v="100"/>
    <n v="7"/>
  </r>
  <r>
    <s v="fadouamassat"/>
    <s v="fadouamassat"/>
    <m/>
    <m/>
    <m/>
    <m/>
    <m/>
    <m/>
    <m/>
    <m/>
    <s v="No"/>
    <n v="35"/>
    <m/>
    <m/>
    <x v="0"/>
    <d v="2019-08-15T16:00:28.000"/>
    <s v="شكوك بتزوير تزكيات للترشح لرئاسيات تونس https://t.co/n9MhKpEruX"/>
    <s v="https://www.maghrebvoices.com/a/508614.html"/>
    <s v="maghrebvoices.com"/>
    <x v="0"/>
    <m/>
    <s v="http://pbs.twimg.com/profile_images/1060719260107001856/BqrR4DYf_normal.jpg"/>
    <x v="29"/>
    <s v="https://twitter.com/#!/fadouamassat/status/1162031311172845574"/>
    <m/>
    <m/>
    <s v="1162031311172845574"/>
    <m/>
    <b v="0"/>
    <n v="0"/>
    <s v=""/>
    <b v="0"/>
    <s v="ar"/>
    <m/>
    <s v=""/>
    <b v="0"/>
    <n v="0"/>
    <s v=""/>
    <s v="Twitter Web Client"/>
    <b v="0"/>
    <s v="1162031311172845574"/>
    <s v="Tweet"/>
    <n v="0"/>
    <n v="0"/>
    <m/>
    <m/>
    <m/>
    <m/>
    <m/>
    <m/>
    <m/>
    <m/>
    <n v="18"/>
    <s v="9"/>
    <s v="9"/>
    <n v="0"/>
    <n v="0"/>
    <n v="0"/>
    <n v="0"/>
    <n v="0"/>
    <n v="0"/>
    <n v="6"/>
    <n v="100"/>
    <n v="6"/>
  </r>
  <r>
    <s v="fadouamassat"/>
    <s v="fadouamassat"/>
    <m/>
    <m/>
    <m/>
    <m/>
    <m/>
    <m/>
    <m/>
    <m/>
    <s v="No"/>
    <n v="36"/>
    <m/>
    <m/>
    <x v="0"/>
    <d v="2019-08-15T18:40:38.000"/>
    <s v="بعد تسلل متشددين مغاربيين لموريتانيا.. هل انتهت 'المتاركة'؟ https://t.co/Z9lMo5EZjr"/>
    <s v="https://www.maghrebvoices.com/a/508652.html"/>
    <s v="maghrebvoices.com"/>
    <x v="0"/>
    <m/>
    <s v="http://pbs.twimg.com/profile_images/1060719260107001856/BqrR4DYf_normal.jpg"/>
    <x v="30"/>
    <s v="https://twitter.com/#!/fadouamassat/status/1162071618778271744"/>
    <m/>
    <m/>
    <s v="1162071618778271744"/>
    <m/>
    <b v="0"/>
    <n v="0"/>
    <s v=""/>
    <b v="0"/>
    <s v="ar"/>
    <m/>
    <s v=""/>
    <b v="0"/>
    <n v="0"/>
    <s v=""/>
    <s v="Twitter Web Client"/>
    <b v="0"/>
    <s v="1162071618778271744"/>
    <s v="Tweet"/>
    <n v="0"/>
    <n v="0"/>
    <m/>
    <m/>
    <m/>
    <m/>
    <m/>
    <m/>
    <m/>
    <m/>
    <n v="18"/>
    <s v="9"/>
    <s v="9"/>
    <n v="0"/>
    <n v="0"/>
    <n v="0"/>
    <n v="0"/>
    <n v="0"/>
    <n v="0"/>
    <n v="8"/>
    <n v="100"/>
    <n v="8"/>
  </r>
  <r>
    <s v="fadouamassat"/>
    <s v="fadouamassat"/>
    <m/>
    <m/>
    <m/>
    <m/>
    <m/>
    <m/>
    <m/>
    <m/>
    <s v="No"/>
    <n v="37"/>
    <m/>
    <m/>
    <x v="0"/>
    <d v="2019-08-16T20:21:32.000"/>
    <s v="بالصور.. حراك الجزائريين في الجمعة 26 https://t.co/fzRp3WJaG6"/>
    <s v="https://www.maghrebvoices.com/a/508775.html"/>
    <s v="maghrebvoices.com"/>
    <x v="0"/>
    <m/>
    <s v="http://pbs.twimg.com/profile_images/1060719260107001856/BqrR4DYf_normal.jpg"/>
    <x v="31"/>
    <s v="https://twitter.com/#!/fadouamassat/status/1162459396737249284"/>
    <m/>
    <m/>
    <s v="1162459396737249284"/>
    <m/>
    <b v="0"/>
    <n v="0"/>
    <s v=""/>
    <b v="0"/>
    <s v="ar"/>
    <m/>
    <s v=""/>
    <b v="0"/>
    <n v="0"/>
    <s v=""/>
    <s v="Twitter Web Client"/>
    <b v="0"/>
    <s v="1162459396737249284"/>
    <s v="Tweet"/>
    <n v="0"/>
    <n v="0"/>
    <m/>
    <m/>
    <m/>
    <m/>
    <m/>
    <m/>
    <m/>
    <m/>
    <n v="18"/>
    <s v="9"/>
    <s v="9"/>
    <n v="0"/>
    <n v="0"/>
    <n v="0"/>
    <n v="0"/>
    <n v="0"/>
    <n v="0"/>
    <n v="6"/>
    <n v="100"/>
    <n v="6"/>
  </r>
  <r>
    <s v="fadouamassat"/>
    <s v="fadouamassat"/>
    <m/>
    <m/>
    <m/>
    <m/>
    <m/>
    <m/>
    <m/>
    <m/>
    <s v="No"/>
    <n v="38"/>
    <m/>
    <m/>
    <x v="0"/>
    <d v="2019-08-16T20:24:39.000"/>
    <s v="رابحي: حل أزمة الجزائر بالحوار وانتخابات رئاسية https://t.co/DlMCzMZxUE"/>
    <s v="https://www.maghrebvoices.com/a/508776.html"/>
    <s v="maghrebvoices.com"/>
    <x v="0"/>
    <m/>
    <s v="http://pbs.twimg.com/profile_images/1060719260107001856/BqrR4DYf_normal.jpg"/>
    <x v="32"/>
    <s v="https://twitter.com/#!/fadouamassat/status/1162460180870848518"/>
    <m/>
    <m/>
    <s v="1162460180870848518"/>
    <m/>
    <b v="0"/>
    <n v="1"/>
    <s v=""/>
    <b v="0"/>
    <s v="ar"/>
    <m/>
    <s v=""/>
    <b v="0"/>
    <n v="0"/>
    <s v=""/>
    <s v="Twitter Web Client"/>
    <b v="0"/>
    <s v="1162460180870848518"/>
    <s v="Tweet"/>
    <n v="0"/>
    <n v="0"/>
    <m/>
    <m/>
    <m/>
    <m/>
    <m/>
    <m/>
    <m/>
    <m/>
    <n v="18"/>
    <s v="9"/>
    <s v="9"/>
    <n v="0"/>
    <n v="0"/>
    <n v="0"/>
    <n v="0"/>
    <n v="0"/>
    <n v="0"/>
    <n v="7"/>
    <n v="100"/>
    <n v="7"/>
  </r>
  <r>
    <s v="fadouamassat"/>
    <s v="fadouamassat"/>
    <m/>
    <m/>
    <m/>
    <m/>
    <m/>
    <m/>
    <m/>
    <m/>
    <s v="No"/>
    <n v="39"/>
    <m/>
    <m/>
    <x v="0"/>
    <d v="2019-08-19T12:21:59.000"/>
    <s v="إثر سرقة سيارة إسعاف ورادار.. توانسة: أين الأمن؟ https://t.co/p9Ix2ukKeg"/>
    <s v="https://www.maghrebvoices.com/a/508927.html"/>
    <s v="maghrebvoices.com"/>
    <x v="0"/>
    <m/>
    <s v="http://pbs.twimg.com/profile_images/1060719260107001856/BqrR4DYf_normal.jpg"/>
    <x v="33"/>
    <s v="https://twitter.com/#!/fadouamassat/status/1163425880330448897"/>
    <m/>
    <m/>
    <s v="1163425880330448897"/>
    <m/>
    <b v="0"/>
    <n v="0"/>
    <s v=""/>
    <b v="0"/>
    <s v="ar"/>
    <m/>
    <s v=""/>
    <b v="0"/>
    <n v="0"/>
    <s v=""/>
    <s v="Twitter for iPhone"/>
    <b v="0"/>
    <s v="1163425880330448897"/>
    <s v="Tweet"/>
    <n v="0"/>
    <n v="0"/>
    <m/>
    <m/>
    <m/>
    <m/>
    <m/>
    <m/>
    <m/>
    <m/>
    <n v="18"/>
    <s v="9"/>
    <s v="9"/>
    <n v="0"/>
    <n v="0"/>
    <n v="0"/>
    <n v="0"/>
    <n v="0"/>
    <n v="0"/>
    <n v="8"/>
    <n v="100"/>
    <n v="8"/>
  </r>
  <r>
    <s v="cramounim"/>
    <s v="maghrebvoices"/>
    <m/>
    <m/>
    <m/>
    <m/>
    <m/>
    <m/>
    <m/>
    <m/>
    <s v="No"/>
    <n v="40"/>
    <m/>
    <m/>
    <x v="1"/>
    <d v="2019-08-20T17:54:45.000"/>
    <s v="RT @maghrebvoices: رايتس ووتش تتهم الجزائر بـ&quot;إساءة معاملة&quot; أحد موظفيها_x000a_https://t.co/HdsD7BN9JO"/>
    <s v="https://www.maghrebvoices.com/a/509166.html"/>
    <s v="maghrebvoices.com"/>
    <x v="0"/>
    <m/>
    <s v="http://pbs.twimg.com/profile_images/1010085210246078464/qmNEd96I_normal.jpg"/>
    <x v="34"/>
    <s v="https://twitter.com/#!/cramounim/status/1163872011896139780"/>
    <m/>
    <m/>
    <s v="1163872011896139780"/>
    <m/>
    <b v="0"/>
    <n v="0"/>
    <s v=""/>
    <b v="0"/>
    <s v="ar"/>
    <m/>
    <s v=""/>
    <b v="0"/>
    <n v="1"/>
    <s v="1163847226830934016"/>
    <s v="Twitter for Android"/>
    <b v="0"/>
    <s v="1163847226830934016"/>
    <s v="Tweet"/>
    <n v="0"/>
    <n v="0"/>
    <m/>
    <m/>
    <m/>
    <m/>
    <m/>
    <m/>
    <m/>
    <m/>
    <n v="1"/>
    <s v="2"/>
    <s v="2"/>
    <n v="0"/>
    <n v="0"/>
    <n v="0"/>
    <n v="0"/>
    <n v="0"/>
    <n v="0"/>
    <n v="11"/>
    <n v="100"/>
    <n v="11"/>
  </r>
  <r>
    <s v="abed7611"/>
    <s v="abed7611"/>
    <m/>
    <m/>
    <m/>
    <m/>
    <m/>
    <m/>
    <m/>
    <m/>
    <s v="No"/>
    <n v="41"/>
    <m/>
    <m/>
    <x v="0"/>
    <d v="2019-08-20T21:05:21.000"/>
    <s v="إلياذة الجزائر'.. قصة أطول قصيدة عن تاريخ شعب https://t.co/EzFCbwTDho"/>
    <s v="https://www.maghrebvoices.com/a/Algeria-history/467350.html"/>
    <s v="maghrebvoices.com"/>
    <x v="0"/>
    <m/>
    <s v="http://pbs.twimg.com/profile_images/1135864896099409921/pfQuk-Tq_normal.png"/>
    <x v="35"/>
    <s v="https://twitter.com/#!/abed7611/status/1163919974899093504"/>
    <m/>
    <m/>
    <s v="1163919974899093504"/>
    <m/>
    <b v="0"/>
    <n v="1"/>
    <s v=""/>
    <b v="0"/>
    <s v="ar"/>
    <m/>
    <s v=""/>
    <b v="0"/>
    <n v="0"/>
    <s v=""/>
    <s v="Twitter Web Client"/>
    <b v="0"/>
    <s v="1163919974899093504"/>
    <s v="Tweet"/>
    <n v="0"/>
    <n v="0"/>
    <m/>
    <m/>
    <m/>
    <m/>
    <m/>
    <m/>
    <m/>
    <m/>
    <n v="1"/>
    <s v="1"/>
    <s v="1"/>
    <n v="0"/>
    <n v="0"/>
    <n v="0"/>
    <n v="0"/>
    <n v="0"/>
    <n v="0"/>
    <n v="8"/>
    <n v="100"/>
    <n v="8"/>
  </r>
  <r>
    <s v="ryadkarim2"/>
    <s v="ryadkarim2"/>
    <m/>
    <m/>
    <m/>
    <m/>
    <m/>
    <m/>
    <m/>
    <m/>
    <s v="No"/>
    <n v="42"/>
    <m/>
    <m/>
    <x v="0"/>
    <d v="2019-08-21T05:44:33.000"/>
    <s v="منظمة هيومن رايتس التي أسسها اليهودي روبرت برنشتين و شريكه الصهيوني ديفيد كيز لم تقدم شيأ ملموسا لضحايا رابعة، و لم توقف مجزار شعب الروهينغيا المسلم و حرب الإبادة الصينية ضد مسلمين الإيغور تتهم الجزائر ب....... ؟!_x000a__x000a_https://t.co/sV9znOar0W"/>
    <s v="https://www.maghrebvoices.com/a/509166.html"/>
    <s v="maghrebvoices.com"/>
    <x v="0"/>
    <m/>
    <s v="http://pbs.twimg.com/profile_images/1137363616909447168/o2DA06UI_normal.jpg"/>
    <x v="36"/>
    <s v="https://twitter.com/#!/ryadkarim2/status/1164050637400739841"/>
    <m/>
    <m/>
    <s v="1164050637400739841"/>
    <m/>
    <b v="0"/>
    <n v="0"/>
    <s v=""/>
    <b v="0"/>
    <s v="ar"/>
    <m/>
    <s v=""/>
    <b v="0"/>
    <n v="0"/>
    <s v=""/>
    <s v="Twitter for Android"/>
    <b v="0"/>
    <s v="1164050637400739841"/>
    <s v="Tweet"/>
    <n v="0"/>
    <n v="0"/>
    <m/>
    <m/>
    <m/>
    <m/>
    <m/>
    <m/>
    <m/>
    <m/>
    <n v="1"/>
    <s v="1"/>
    <s v="1"/>
    <n v="0"/>
    <n v="0"/>
    <n v="0"/>
    <n v="0"/>
    <n v="0"/>
    <n v="0"/>
    <n v="36"/>
    <n v="100"/>
    <n v="36"/>
  </r>
  <r>
    <s v="karim89639733"/>
    <s v="karim89639733"/>
    <m/>
    <m/>
    <m/>
    <m/>
    <m/>
    <m/>
    <m/>
    <m/>
    <s v="No"/>
    <n v="43"/>
    <m/>
    <m/>
    <x v="0"/>
    <d v="2019-08-21T17:35:57.000"/>
    <s v="بسبب فيديو لمريض.. الشرطة تستدعي ناشطة جزائرية! https://t.co/t7SeHsoNcD"/>
    <s v="https://www.maghrebvoices.com/a/509341.html"/>
    <s v="maghrebvoices.com"/>
    <x v="0"/>
    <m/>
    <s v="http://pbs.twimg.com/profile_images/880142677395865600/tQ0a4Y9P_normal.jpg"/>
    <x v="37"/>
    <s v="https://twitter.com/#!/karim89639733/status/1164229667622129665"/>
    <m/>
    <m/>
    <s v="1164229667622129665"/>
    <m/>
    <b v="0"/>
    <n v="0"/>
    <s v=""/>
    <b v="0"/>
    <s v="ar"/>
    <m/>
    <s v=""/>
    <b v="0"/>
    <n v="0"/>
    <s v=""/>
    <s v="Twitter Web Client"/>
    <b v="0"/>
    <s v="1164229667622129665"/>
    <s v="Tweet"/>
    <n v="0"/>
    <n v="0"/>
    <m/>
    <m/>
    <m/>
    <m/>
    <m/>
    <m/>
    <m/>
    <m/>
    <n v="1"/>
    <s v="1"/>
    <s v="1"/>
    <n v="0"/>
    <n v="0"/>
    <n v="0"/>
    <n v="0"/>
    <n v="0"/>
    <n v="0"/>
    <n v="7"/>
    <n v="100"/>
    <n v="7"/>
  </r>
  <r>
    <s v="elkentaoui2"/>
    <s v="elkentaoui2"/>
    <m/>
    <m/>
    <m/>
    <m/>
    <m/>
    <m/>
    <m/>
    <m/>
    <s v="No"/>
    <n v="44"/>
    <m/>
    <m/>
    <x v="0"/>
    <d v="2019-08-21T17:53:06.000"/>
    <s v="https://t.co/oJ9jYxkyGN"/>
    <s v="https://www.maghrebvoices.com/a/509326.html"/>
    <s v="maghrebvoices.com"/>
    <x v="0"/>
    <m/>
    <s v="http://pbs.twimg.com/profile_images/719914446089547777/L9dQK7PV_normal.jpg"/>
    <x v="38"/>
    <s v="https://twitter.com/#!/elkentaoui2/status/1164233983632248833"/>
    <m/>
    <m/>
    <s v="1164233983632248833"/>
    <m/>
    <b v="0"/>
    <n v="0"/>
    <s v=""/>
    <b v="0"/>
    <s v="und"/>
    <m/>
    <s v=""/>
    <b v="0"/>
    <n v="0"/>
    <s v=""/>
    <s v="Twitter for Android"/>
    <b v="0"/>
    <s v="1164233983632248833"/>
    <s v="Tweet"/>
    <n v="0"/>
    <n v="0"/>
    <m/>
    <m/>
    <m/>
    <m/>
    <m/>
    <m/>
    <m/>
    <m/>
    <n v="1"/>
    <s v="1"/>
    <s v="1"/>
    <n v="0"/>
    <n v="0"/>
    <n v="0"/>
    <n v="0"/>
    <n v="0"/>
    <n v="0"/>
    <n v="0"/>
    <n v="0"/>
    <n v="0"/>
  </r>
  <r>
    <s v="lyesdah"/>
    <s v="lyashallas"/>
    <m/>
    <m/>
    <m/>
    <m/>
    <m/>
    <m/>
    <m/>
    <m/>
    <s v="No"/>
    <n v="45"/>
    <m/>
    <m/>
    <x v="1"/>
    <d v="2019-08-21T18:22:12.000"/>
    <s v="RT @LyasHALLAS: #Algérie système est la pire perversion de la révolution de novembre 1954 , cette glorieuse qui a été la première à avoir u…"/>
    <m/>
    <m/>
    <x v="2"/>
    <m/>
    <s v="http://pbs.twimg.com/profile_images/1145418035198615552/9ONdyH_9_normal.jpg"/>
    <x v="39"/>
    <s v="https://twitter.com/#!/lyesdah/status/1164241305221963777"/>
    <m/>
    <m/>
    <s v="1164241305221963777"/>
    <m/>
    <b v="0"/>
    <n v="0"/>
    <s v=""/>
    <b v="0"/>
    <s v="fr"/>
    <m/>
    <s v=""/>
    <b v="0"/>
    <n v="8"/>
    <s v="1164240674159505408"/>
    <s v="Twitter for Android"/>
    <b v="0"/>
    <s v="1164240674159505408"/>
    <s v="Tweet"/>
    <n v="0"/>
    <n v="0"/>
    <m/>
    <m/>
    <m/>
    <m/>
    <m/>
    <m/>
    <m/>
    <m/>
    <n v="1"/>
    <s v="4"/>
    <s v="4"/>
    <n v="0"/>
    <n v="0"/>
    <n v="1"/>
    <n v="4.166666666666667"/>
    <n v="0"/>
    <n v="0"/>
    <n v="23"/>
    <n v="95.83333333333333"/>
    <n v="24"/>
  </r>
  <r>
    <s v="averroes_is"/>
    <s v="lyashallas"/>
    <m/>
    <m/>
    <m/>
    <m/>
    <m/>
    <m/>
    <m/>
    <m/>
    <s v="No"/>
    <n v="46"/>
    <m/>
    <m/>
    <x v="1"/>
    <d v="2019-08-21T19:02:53.000"/>
    <s v="RT @LyasHALLAS: #Algérie système est la pire perversion de la révolution de novembre 1954 , cette glorieuse qui a été la première à avoir u…"/>
    <m/>
    <m/>
    <x v="2"/>
    <m/>
    <s v="http://pbs.twimg.com/profile_images/665329926392963073/jAgimAnT_normal.jpg"/>
    <x v="40"/>
    <s v="https://twitter.com/#!/averroes_is/status/1164251545430609920"/>
    <m/>
    <m/>
    <s v="1164251545430609920"/>
    <m/>
    <b v="0"/>
    <n v="0"/>
    <s v=""/>
    <b v="0"/>
    <s v="fr"/>
    <m/>
    <s v=""/>
    <b v="0"/>
    <n v="8"/>
    <s v="1164240674159505408"/>
    <s v="Twitter Web App"/>
    <b v="0"/>
    <s v="1164240674159505408"/>
    <s v="Tweet"/>
    <n v="0"/>
    <n v="0"/>
    <m/>
    <m/>
    <m/>
    <m/>
    <m/>
    <m/>
    <m/>
    <m/>
    <n v="1"/>
    <s v="4"/>
    <s v="4"/>
    <n v="0"/>
    <n v="0"/>
    <n v="1"/>
    <n v="4.166666666666667"/>
    <n v="0"/>
    <n v="0"/>
    <n v="23"/>
    <n v="95.83333333333333"/>
    <n v="24"/>
  </r>
  <r>
    <s v="nasifadel"/>
    <s v="ryad_the_human"/>
    <m/>
    <m/>
    <m/>
    <m/>
    <m/>
    <m/>
    <m/>
    <m/>
    <s v="No"/>
    <n v="47"/>
    <m/>
    <m/>
    <x v="1"/>
    <d v="2019-08-21T19:36:52.000"/>
    <s v="RT @Ryad_the_Human: خرافة الأمازيغ، الأمازيغية و الأمازيغ السكان الأصليون 6_x000a__x000a_مولود قاسم نايت بلقاسم و رائد التعريب هو صاحب فكرة الالياذة و…"/>
    <m/>
    <m/>
    <x v="0"/>
    <m/>
    <s v="http://pbs.twimg.com/profile_images/773223414492459009/ThiwUkU1_normal.jpg"/>
    <x v="41"/>
    <s v="https://twitter.com/#!/nasifadel/status/1164260095544504321"/>
    <m/>
    <m/>
    <s v="1164260095544504321"/>
    <m/>
    <b v="0"/>
    <n v="0"/>
    <s v=""/>
    <b v="0"/>
    <s v="ar"/>
    <m/>
    <s v=""/>
    <b v="0"/>
    <n v="1"/>
    <s v="1163855688570953728"/>
    <s v="Twitter Web App"/>
    <b v="0"/>
    <s v="1163855688570953728"/>
    <s v="Tweet"/>
    <n v="0"/>
    <n v="0"/>
    <m/>
    <m/>
    <m/>
    <m/>
    <m/>
    <m/>
    <m/>
    <m/>
    <n v="1"/>
    <s v="7"/>
    <s v="7"/>
    <n v="0"/>
    <n v="0"/>
    <n v="0"/>
    <n v="0"/>
    <n v="0"/>
    <n v="0"/>
    <n v="22"/>
    <n v="100"/>
    <n v="22"/>
  </r>
  <r>
    <s v="drobble1"/>
    <s v="lyashallas"/>
    <m/>
    <m/>
    <m/>
    <m/>
    <m/>
    <m/>
    <m/>
    <m/>
    <s v="No"/>
    <n v="48"/>
    <m/>
    <m/>
    <x v="1"/>
    <d v="2019-08-21T21:06:49.000"/>
    <s v="RT @LyasHALLAS: #Algérie système est la pire perversion de la révolution de novembre 1954 , cette glorieuse qui a été la première à avoir u…"/>
    <m/>
    <m/>
    <x v="2"/>
    <m/>
    <s v="http://pbs.twimg.com/profile_images/1157201372783288326/kB4EcF5y_normal.jpg"/>
    <x v="42"/>
    <s v="https://twitter.com/#!/drobble1/status/1164282733843103744"/>
    <m/>
    <m/>
    <s v="1164282733843103744"/>
    <m/>
    <b v="0"/>
    <n v="0"/>
    <s v=""/>
    <b v="0"/>
    <s v="fr"/>
    <m/>
    <s v=""/>
    <b v="0"/>
    <n v="8"/>
    <s v="1164240674159505408"/>
    <s v="Twitter Web App"/>
    <b v="0"/>
    <s v="1164240674159505408"/>
    <s v="Tweet"/>
    <n v="0"/>
    <n v="0"/>
    <m/>
    <m/>
    <m/>
    <m/>
    <m/>
    <m/>
    <m/>
    <m/>
    <n v="1"/>
    <s v="4"/>
    <s v="4"/>
    <n v="0"/>
    <n v="0"/>
    <n v="1"/>
    <n v="4.166666666666667"/>
    <n v="0"/>
    <n v="0"/>
    <n v="23"/>
    <n v="95.83333333333333"/>
    <n v="24"/>
  </r>
  <r>
    <s v="sam_1935"/>
    <s v="lyashallas"/>
    <m/>
    <m/>
    <m/>
    <m/>
    <m/>
    <m/>
    <m/>
    <m/>
    <s v="No"/>
    <n v="49"/>
    <m/>
    <m/>
    <x v="1"/>
    <d v="2019-08-21T22:06:23.000"/>
    <s v="RT @LyasHALLAS: #Algérie système est la pire perversion de la révolution de novembre 1954 , cette glorieuse qui a été la première à avoir u…"/>
    <m/>
    <m/>
    <x v="2"/>
    <m/>
    <s v="http://pbs.twimg.com/profile_images/1110708799843770368/bRuzzhfb_normal.png"/>
    <x v="43"/>
    <s v="https://twitter.com/#!/sam_1935/status/1164297723564236800"/>
    <m/>
    <m/>
    <s v="1164297723564236800"/>
    <m/>
    <b v="0"/>
    <n v="0"/>
    <s v=""/>
    <b v="0"/>
    <s v="fr"/>
    <m/>
    <s v=""/>
    <b v="0"/>
    <n v="8"/>
    <s v="1164240674159505408"/>
    <s v="Twitter Web App"/>
    <b v="0"/>
    <s v="1164240674159505408"/>
    <s v="Tweet"/>
    <n v="0"/>
    <n v="0"/>
    <m/>
    <m/>
    <m/>
    <m/>
    <m/>
    <m/>
    <m/>
    <m/>
    <n v="1"/>
    <s v="4"/>
    <s v="4"/>
    <n v="0"/>
    <n v="0"/>
    <n v="1"/>
    <n v="4.166666666666667"/>
    <n v="0"/>
    <n v="0"/>
    <n v="23"/>
    <n v="95.83333333333333"/>
    <n v="24"/>
  </r>
  <r>
    <s v="hamed78054159"/>
    <s v="hamed78054159"/>
    <m/>
    <m/>
    <m/>
    <m/>
    <m/>
    <m/>
    <m/>
    <m/>
    <s v="No"/>
    <n v="50"/>
    <m/>
    <m/>
    <x v="0"/>
    <d v="2019-08-22T01:58:54.000"/>
    <s v="بالصور.. أول فوج من المدعويين للخدمة العسكرية بالمغرب_x000a_الأربعاء 21 أغسطس 2019_x000a_استقبلت القاعدة الجوية الثالثة للقوات المسلحة الملكية بمدينة القنيطرة المغربية أول أمس الإثنين أول فوج من 357 مدعوا ومدعوة للخدمة العسكرية برسم موسم 2019-2020._x000a_https://t.co/bNavqDWjri https://t.co/tadhAkUC9w"/>
    <s v="https://cuturl.in/3m01"/>
    <s v="cuturl.in"/>
    <x v="0"/>
    <s v="https://pbs.twimg.com/media/ECifz8iWwAAa_f2.jpg"/>
    <s v="https://pbs.twimg.com/media/ECifz8iWwAAa_f2.jpg"/>
    <x v="44"/>
    <s v="https://twitter.com/#!/hamed78054159/status/1164356235979894784"/>
    <m/>
    <m/>
    <s v="1164356235979894784"/>
    <m/>
    <b v="0"/>
    <n v="0"/>
    <s v=""/>
    <b v="0"/>
    <s v="ar"/>
    <m/>
    <s v=""/>
    <b v="0"/>
    <n v="0"/>
    <s v=""/>
    <s v="Twitter Web App"/>
    <b v="0"/>
    <s v="1164356235979894784"/>
    <s v="Tweet"/>
    <n v="0"/>
    <n v="0"/>
    <m/>
    <m/>
    <m/>
    <m/>
    <m/>
    <m/>
    <m/>
    <m/>
    <n v="1"/>
    <s v="1"/>
    <s v="1"/>
    <n v="0"/>
    <n v="0"/>
    <n v="0"/>
    <n v="0"/>
    <n v="0"/>
    <n v="0"/>
    <n v="37"/>
    <n v="100"/>
    <n v="37"/>
  </r>
  <r>
    <s v="ryad_the_human"/>
    <s v="ryad_the_human"/>
    <m/>
    <m/>
    <m/>
    <m/>
    <m/>
    <m/>
    <m/>
    <m/>
    <s v="No"/>
    <n v="51"/>
    <m/>
    <m/>
    <x v="0"/>
    <d v="2019-08-20T16:49:54.000"/>
    <s v="خرافة الأمازيغ، الأمازيغية و الأمازيغ السكان الأصليون 6_x000a__x000a_مولود قاسم نايت بلقاسم و رائد التعريب هو صاحب فكرة الالياذة و هو من طلب من مفدي زكرياء كتابة الالياذة سنة 72_x000a__x000a_مفدي لم يكن متمكنا في التاريخ فطلب من مولود و من عثمان الكعاك مساعدته في كتابة التاريخ_x000a__x000a_https://t.co/ZvJYDQuCfK"/>
    <s v="https://www.maghrebvoices.com/a/Algeria-history/467350.html"/>
    <s v="maghrebvoices.com"/>
    <x v="0"/>
    <m/>
    <s v="http://pbs.twimg.com/profile_images/1124659143493681154/19AGXmIL_normal.jpg"/>
    <x v="45"/>
    <s v="https://twitter.com/#!/ryad_the_human/status/1163855688570953728"/>
    <m/>
    <m/>
    <s v="1163855688570953728"/>
    <m/>
    <b v="0"/>
    <n v="3"/>
    <s v=""/>
    <b v="0"/>
    <s v="ar"/>
    <m/>
    <s v=""/>
    <b v="0"/>
    <n v="1"/>
    <s v=""/>
    <s v="Twitter for Android"/>
    <b v="0"/>
    <s v="1163855688570953728"/>
    <s v="Retweet"/>
    <n v="0"/>
    <n v="0"/>
    <m/>
    <m/>
    <m/>
    <m/>
    <m/>
    <m/>
    <m/>
    <m/>
    <n v="2"/>
    <s v="7"/>
    <s v="7"/>
    <n v="0"/>
    <n v="0"/>
    <n v="0"/>
    <n v="0"/>
    <n v="0"/>
    <n v="0"/>
    <n v="47"/>
    <n v="100"/>
    <n v="47"/>
  </r>
  <r>
    <s v="ryad_the_human"/>
    <s v="ryad_the_human"/>
    <m/>
    <m/>
    <m/>
    <m/>
    <m/>
    <m/>
    <m/>
    <m/>
    <s v="No"/>
    <n v="52"/>
    <m/>
    <m/>
    <x v="0"/>
    <d v="2019-08-22T02:15:37.000"/>
    <s v="إعادة الهيبة للصحة الجزائرية التي اختفت بنسبة 90% واجب وطني_x000a__x000a_إن حياة الإنسان لا تقدر بثمن_x000a__x000a_نتمنى من الذين يتباكون على النمر المقتول أن يطالبوا بإنقاذ أرواح الجزائريين من إهمال المستشفيات المغيبة ب 90%_x000a__x000a_https://t.co/X2THU2vPXl"/>
    <s v="https://www.maghrebvoices.com/a/509341.html"/>
    <s v="maghrebvoices.com"/>
    <x v="0"/>
    <m/>
    <s v="http://pbs.twimg.com/profile_images/1124659143493681154/19AGXmIL_normal.jpg"/>
    <x v="46"/>
    <s v="https://twitter.com/#!/ryad_the_human/status/1164360445635022848"/>
    <m/>
    <m/>
    <s v="1164360445635022848"/>
    <m/>
    <b v="0"/>
    <n v="0"/>
    <s v=""/>
    <b v="0"/>
    <s v="ar"/>
    <m/>
    <s v=""/>
    <b v="0"/>
    <n v="0"/>
    <s v=""/>
    <s v="Twitter for Android"/>
    <b v="0"/>
    <s v="1164360445635022848"/>
    <s v="Tweet"/>
    <n v="0"/>
    <n v="0"/>
    <m/>
    <m/>
    <m/>
    <m/>
    <m/>
    <m/>
    <m/>
    <m/>
    <n v="2"/>
    <s v="7"/>
    <s v="7"/>
    <n v="0"/>
    <n v="0"/>
    <n v="0"/>
    <n v="0"/>
    <n v="0"/>
    <n v="0"/>
    <n v="34"/>
    <n v="100"/>
    <n v="34"/>
  </r>
  <r>
    <s v="qssh55"/>
    <s v="2dldwbgskik6869"/>
    <m/>
    <m/>
    <m/>
    <m/>
    <m/>
    <m/>
    <m/>
    <m/>
    <s v="No"/>
    <n v="53"/>
    <m/>
    <m/>
    <x v="1"/>
    <d v="2019-08-22T06:07:46.000"/>
    <s v="@magelany1 @2DLDWBgSkIk6869 https://t.co/FoMcRvzAG9"/>
    <s v="https://www.maghrebvoices.com/a/amazigh/401345.html"/>
    <s v="maghrebvoices.com"/>
    <x v="0"/>
    <m/>
    <s v="http://pbs.twimg.com/profile_images/532044274419134464/A0iX69nj_normal.jpeg"/>
    <x v="47"/>
    <s v="https://twitter.com/#!/qssh55/status/1164418868930109440"/>
    <m/>
    <m/>
    <s v="1164418868930109440"/>
    <s v="1164393854130409472"/>
    <b v="0"/>
    <n v="0"/>
    <s v="824575760828620800"/>
    <b v="0"/>
    <s v="und"/>
    <m/>
    <s v=""/>
    <b v="0"/>
    <n v="0"/>
    <s v=""/>
    <s v="Twitter for Android"/>
    <b v="0"/>
    <s v="1164393854130409472"/>
    <s v="Tweet"/>
    <n v="0"/>
    <n v="0"/>
    <m/>
    <m/>
    <m/>
    <m/>
    <m/>
    <m/>
    <m/>
    <m/>
    <n v="1"/>
    <s v="6"/>
    <s v="6"/>
    <m/>
    <m/>
    <m/>
    <m/>
    <m/>
    <m/>
    <m/>
    <m/>
    <m/>
  </r>
  <r>
    <s v="lyashallas"/>
    <s v="lyashallas"/>
    <m/>
    <m/>
    <m/>
    <m/>
    <m/>
    <m/>
    <m/>
    <m/>
    <s v="No"/>
    <n v="55"/>
    <m/>
    <m/>
    <x v="0"/>
    <d v="2019-08-21T18:19:41.000"/>
    <s v="#Algérie système est la pire perversion de la révolution de novembre 1954 , cette glorieuse qui a été la première à avoir utilisé la question des droits de l'homme et la charte de l'ONU contre la #France coloniale.  #Yetnahaw_ga3... https://t.co/pdJlM2wAUE"/>
    <s v="https://www.maghrebvoices.com/a/509166.html"/>
    <s v="maghrebvoices.com"/>
    <x v="3"/>
    <m/>
    <s v="http://pbs.twimg.com/profile_images/926180733856739328/P01KdfTj_normal.jpg"/>
    <x v="48"/>
    <s v="https://twitter.com/#!/lyashallas/status/1164240674159505408"/>
    <m/>
    <m/>
    <s v="1164240674159505408"/>
    <m/>
    <b v="0"/>
    <n v="10"/>
    <s v=""/>
    <b v="0"/>
    <s v="fr"/>
    <m/>
    <s v=""/>
    <b v="0"/>
    <n v="8"/>
    <s v=""/>
    <s v="Facebook"/>
    <b v="0"/>
    <s v="1164240674159505408"/>
    <s v="Tweet"/>
    <n v="0"/>
    <n v="0"/>
    <m/>
    <m/>
    <m/>
    <m/>
    <m/>
    <m/>
    <m/>
    <m/>
    <n v="1"/>
    <s v="4"/>
    <s v="4"/>
    <n v="0"/>
    <n v="0"/>
    <n v="1"/>
    <n v="2.6315789473684212"/>
    <n v="0"/>
    <n v="0"/>
    <n v="37"/>
    <n v="97.36842105263158"/>
    <n v="38"/>
  </r>
  <r>
    <s v="salemamazigh"/>
    <s v="lyashallas"/>
    <m/>
    <m/>
    <m/>
    <m/>
    <m/>
    <m/>
    <m/>
    <m/>
    <s v="No"/>
    <n v="56"/>
    <m/>
    <m/>
    <x v="1"/>
    <d v="2019-08-22T06:47:22.000"/>
    <s v="RT @LyasHALLAS: #Algérie système est la pire perversion de la révolution de novembre 1954 , cette glorieuse qui a été la première à avoir u…"/>
    <m/>
    <m/>
    <x v="2"/>
    <m/>
    <s v="http://pbs.twimg.com/profile_images/1112073815033565185/0vDw_QT8_normal.jpg"/>
    <x v="49"/>
    <s v="https://twitter.com/#!/salemamazigh/status/1164428835091357698"/>
    <m/>
    <m/>
    <s v="1164428835091357698"/>
    <m/>
    <b v="0"/>
    <n v="0"/>
    <s v=""/>
    <b v="0"/>
    <s v="fr"/>
    <m/>
    <s v=""/>
    <b v="0"/>
    <n v="8"/>
    <s v="1164240674159505408"/>
    <s v="Twitter for Android"/>
    <b v="0"/>
    <s v="1164240674159505408"/>
    <s v="Tweet"/>
    <n v="0"/>
    <n v="0"/>
    <m/>
    <m/>
    <m/>
    <m/>
    <m/>
    <m/>
    <m/>
    <m/>
    <n v="1"/>
    <s v="4"/>
    <s v="4"/>
    <n v="0"/>
    <n v="0"/>
    <n v="1"/>
    <n v="4.166666666666667"/>
    <n v="0"/>
    <n v="0"/>
    <n v="23"/>
    <n v="95.83333333333333"/>
    <n v="24"/>
  </r>
  <r>
    <s v="abdellahbelghou"/>
    <s v="abdellahbelghou"/>
    <m/>
    <m/>
    <m/>
    <m/>
    <m/>
    <m/>
    <m/>
    <m/>
    <s v="No"/>
    <n v="57"/>
    <m/>
    <m/>
    <x v="0"/>
    <d v="2019-08-22T13:12:00.000"/>
    <s v="رايتس ووتش: الجزائر لا تريد أن يعرف العالم بالمظاهرات https://t.co/oGRsW9ZQNP"/>
    <s v="https://www.maghrebvoices.com/a/509166.html"/>
    <s v="maghrebvoices.com"/>
    <x v="0"/>
    <m/>
    <s v="http://pbs.twimg.com/profile_images/536167972729921536/XXHdLF19_normal.jpeg"/>
    <x v="50"/>
    <s v="https://twitter.com/#!/abdellahbelghou/status/1164525627543904257"/>
    <m/>
    <m/>
    <s v="1164525627543904257"/>
    <m/>
    <b v="0"/>
    <n v="0"/>
    <s v=""/>
    <b v="0"/>
    <s v="ar"/>
    <m/>
    <s v=""/>
    <b v="0"/>
    <n v="0"/>
    <s v=""/>
    <s v="Facebook"/>
    <b v="0"/>
    <s v="1164525627543904257"/>
    <s v="Tweet"/>
    <n v="0"/>
    <n v="0"/>
    <m/>
    <m/>
    <m/>
    <m/>
    <m/>
    <m/>
    <m/>
    <m/>
    <n v="1"/>
    <s v="1"/>
    <s v="1"/>
    <n v="0"/>
    <n v="0"/>
    <n v="0"/>
    <n v="0"/>
    <n v="0"/>
    <n v="0"/>
    <n v="9"/>
    <n v="100"/>
    <n v="9"/>
  </r>
  <r>
    <s v="elmass3oudy"/>
    <s v="elmass3oudy"/>
    <m/>
    <m/>
    <m/>
    <m/>
    <m/>
    <m/>
    <m/>
    <m/>
    <s v="No"/>
    <n v="58"/>
    <m/>
    <m/>
    <x v="0"/>
    <d v="2019-08-22T13:42:51.000"/>
    <s v="https://t.co/67Yt3oAVCw"/>
    <s v="https://www.maghrebvoices.com/a/509038.html?fbclid=IwAR0lNHW-eyEOiQ92ilhh5oN4OMjIEgjCbMZNm0CiRdmYUZAOO6PF9_o8l8I"/>
    <s v="maghrebvoices.com"/>
    <x v="0"/>
    <m/>
    <s v="http://pbs.twimg.com/profile_images/1086124148043235328/gtjwmMo7_normal.jpg"/>
    <x v="51"/>
    <s v="https://twitter.com/#!/elmass3oudy/status/1164533392152629248"/>
    <m/>
    <m/>
    <s v="1164533392152629248"/>
    <m/>
    <b v="0"/>
    <n v="2"/>
    <s v=""/>
    <b v="0"/>
    <s v="und"/>
    <m/>
    <s v=""/>
    <b v="0"/>
    <n v="0"/>
    <s v=""/>
    <s v="Twitter Web Client"/>
    <b v="0"/>
    <s v="1164533392152629248"/>
    <s v="Tweet"/>
    <n v="0"/>
    <n v="0"/>
    <s v="7.513203,30.230012 _x000a_11.599504,30.230012 _x000a_11.599504,37.559845 _x000a_7.513203,37.559845"/>
    <s v="Tunisia"/>
    <s v="TN"/>
    <s v="Tunisia"/>
    <s v="5ddc8b97bfa4fa9d"/>
    <s v="Tunisia"/>
    <s v="country"/>
    <s v="https://api.twitter.com/1.1/geo/id/5ddc8b97bfa4fa9d.json"/>
    <n v="1"/>
    <s v="1"/>
    <s v="1"/>
    <n v="0"/>
    <n v="0"/>
    <n v="0"/>
    <n v="0"/>
    <n v="0"/>
    <n v="0"/>
    <n v="0"/>
    <n v="0"/>
    <n v="0"/>
  </r>
  <r>
    <s v="hicham_albs"/>
    <s v="hicham_albs"/>
    <m/>
    <m/>
    <m/>
    <m/>
    <m/>
    <m/>
    <m/>
    <m/>
    <s v="No"/>
    <n v="59"/>
    <m/>
    <m/>
    <x v="0"/>
    <d v="2019-08-12T16:40:12.000"/>
    <s v="تزامنا مع العيد.. تونسيون غاضبون بسبب انقطاع الماء https://t.co/Wde27a1XTS"/>
    <s v="https://www.maghrebvoices.com/a/508248.html"/>
    <s v="maghrebvoices.com"/>
    <x v="0"/>
    <m/>
    <s v="http://pbs.twimg.com/profile_images/378800000679621723/6d3a62532aa4ee8b92543916e3cd2bf0_normal.jpeg"/>
    <x v="52"/>
    <s v="https://twitter.com/#!/hicham_albs/status/1160954147706933248"/>
    <m/>
    <m/>
    <s v="1160954147706933248"/>
    <m/>
    <b v="0"/>
    <n v="0"/>
    <s v=""/>
    <b v="0"/>
    <s v="ar"/>
    <m/>
    <s v=""/>
    <b v="0"/>
    <n v="0"/>
    <s v=""/>
    <s v="Facebook"/>
    <b v="0"/>
    <s v="1160954147706933248"/>
    <s v="Tweet"/>
    <n v="0"/>
    <n v="0"/>
    <m/>
    <m/>
    <m/>
    <m/>
    <m/>
    <m/>
    <m/>
    <m/>
    <n v="4"/>
    <s v="1"/>
    <s v="1"/>
    <n v="0"/>
    <n v="0"/>
    <n v="0"/>
    <n v="0"/>
    <n v="0"/>
    <n v="0"/>
    <n v="8"/>
    <n v="100"/>
    <n v="8"/>
  </r>
  <r>
    <s v="hicham_albs"/>
    <s v="hicham_albs"/>
    <m/>
    <m/>
    <m/>
    <m/>
    <m/>
    <m/>
    <m/>
    <m/>
    <s v="No"/>
    <n v="60"/>
    <m/>
    <m/>
    <x v="0"/>
    <d v="2019-08-12T22:01:44.000"/>
    <s v="في تونس.. محتجون يغلقون طريقا بسبب انقطاع الماء https://t.co/Wde27a1XTS"/>
    <s v="https://www.maghrebvoices.com/a/508248.html"/>
    <s v="maghrebvoices.com"/>
    <x v="0"/>
    <m/>
    <s v="http://pbs.twimg.com/profile_images/378800000679621723/6d3a62532aa4ee8b92543916e3cd2bf0_normal.jpeg"/>
    <x v="53"/>
    <s v="https://twitter.com/#!/hicham_albs/status/1161035060679774210"/>
    <m/>
    <m/>
    <s v="1161035060679774210"/>
    <m/>
    <b v="0"/>
    <n v="0"/>
    <s v=""/>
    <b v="0"/>
    <s v="ar"/>
    <m/>
    <s v=""/>
    <b v="0"/>
    <n v="0"/>
    <s v=""/>
    <s v="Facebook"/>
    <b v="0"/>
    <s v="1161035060679774210"/>
    <s v="Tweet"/>
    <n v="0"/>
    <n v="0"/>
    <m/>
    <m/>
    <m/>
    <m/>
    <m/>
    <m/>
    <m/>
    <m/>
    <n v="4"/>
    <s v="1"/>
    <s v="1"/>
    <n v="0"/>
    <n v="0"/>
    <n v="0"/>
    <n v="0"/>
    <n v="0"/>
    <n v="0"/>
    <n v="8"/>
    <n v="100"/>
    <n v="8"/>
  </r>
  <r>
    <s v="hicham_albs"/>
    <s v="hicham_albs"/>
    <m/>
    <m/>
    <m/>
    <m/>
    <m/>
    <m/>
    <m/>
    <m/>
    <s v="No"/>
    <n v="61"/>
    <m/>
    <m/>
    <x v="0"/>
    <d v="2019-08-14T22:05:15.000"/>
    <s v="حن المالح: لهذا أنا إسرائيلية مغربية https://t.co/qI0FkDI1AF"/>
    <s v="https://www.maghrebvoices.com/a/508528.html"/>
    <s v="maghrebvoices.com"/>
    <x v="0"/>
    <m/>
    <s v="http://pbs.twimg.com/profile_images/378800000679621723/6d3a62532aa4ee8b92543916e3cd2bf0_normal.jpeg"/>
    <x v="54"/>
    <s v="https://twitter.com/#!/hicham_albs/status/1161760722650566656"/>
    <m/>
    <m/>
    <s v="1161760722650566656"/>
    <m/>
    <b v="0"/>
    <n v="0"/>
    <s v=""/>
    <b v="0"/>
    <s v="ar"/>
    <m/>
    <s v=""/>
    <b v="0"/>
    <n v="0"/>
    <s v=""/>
    <s v="Facebook"/>
    <b v="0"/>
    <s v="1161760722650566656"/>
    <s v="Tweet"/>
    <n v="0"/>
    <n v="0"/>
    <m/>
    <m/>
    <m/>
    <m/>
    <m/>
    <m/>
    <m/>
    <m/>
    <n v="4"/>
    <s v="1"/>
    <s v="1"/>
    <n v="0"/>
    <n v="0"/>
    <n v="0"/>
    <n v="0"/>
    <n v="0"/>
    <n v="0"/>
    <n v="6"/>
    <n v="100"/>
    <n v="6"/>
  </r>
  <r>
    <s v="hicham_albs"/>
    <s v="hicham_albs"/>
    <m/>
    <m/>
    <m/>
    <m/>
    <m/>
    <m/>
    <m/>
    <m/>
    <s v="No"/>
    <n v="62"/>
    <m/>
    <m/>
    <x v="0"/>
    <d v="2019-08-22T21:33:29.000"/>
    <s v="تقرير دولي: المغرب من بين أكثر البلدان المسببة للتلوث https://t.co/r6y3jJQbMV"/>
    <s v="https://www.maghrebvoices.com/a/509430.html"/>
    <s v="maghrebvoices.com"/>
    <x v="0"/>
    <m/>
    <s v="http://pbs.twimg.com/profile_images/378800000679621723/6d3a62532aa4ee8b92543916e3cd2bf0_normal.jpeg"/>
    <x v="55"/>
    <s v="https://twitter.com/#!/hicham_albs/status/1164651832934895621"/>
    <m/>
    <m/>
    <s v="1164651832934895621"/>
    <m/>
    <b v="0"/>
    <n v="0"/>
    <s v=""/>
    <b v="0"/>
    <s v="ar"/>
    <m/>
    <s v=""/>
    <b v="0"/>
    <n v="0"/>
    <s v=""/>
    <s v="Facebook"/>
    <b v="0"/>
    <s v="1164651832934895621"/>
    <s v="Tweet"/>
    <n v="0"/>
    <n v="0"/>
    <m/>
    <m/>
    <m/>
    <m/>
    <m/>
    <m/>
    <m/>
    <m/>
    <n v="4"/>
    <s v="1"/>
    <s v="1"/>
    <n v="0"/>
    <n v="0"/>
    <n v="0"/>
    <n v="0"/>
    <n v="0"/>
    <n v="0"/>
    <n v="9"/>
    <n v="100"/>
    <n v="9"/>
  </r>
  <r>
    <s v="salmathaleb"/>
    <s v="shoocov"/>
    <m/>
    <m/>
    <m/>
    <m/>
    <m/>
    <m/>
    <m/>
    <m/>
    <s v="No"/>
    <n v="63"/>
    <m/>
    <m/>
    <x v="1"/>
    <d v="2019-08-22T22:07:27.000"/>
    <s v="RT @shoocov: ملكة جمال الجزائر تروج للسياحة _x000a_https://t.co/Paedk2lanc https://t.co/GuVzOj2sN7"/>
    <s v="https://www.maghrebvoices.com/a/509342.html"/>
    <s v="maghrebvoices.com"/>
    <x v="0"/>
    <s v="https://pbs.twimg.com/media/EClk5xIX4AAoTHV.jpg"/>
    <s v="https://pbs.twimg.com/media/EClk5xIX4AAoTHV.jpg"/>
    <x v="56"/>
    <s v="https://twitter.com/#!/salmathaleb/status/1164660378158161922"/>
    <m/>
    <m/>
    <s v="1164660378158161922"/>
    <m/>
    <b v="0"/>
    <n v="0"/>
    <s v=""/>
    <b v="0"/>
    <s v="ar"/>
    <m/>
    <s v=""/>
    <b v="0"/>
    <n v="0"/>
    <s v="1164572929725784065"/>
    <s v="Twitter for iPhone"/>
    <b v="0"/>
    <s v="1164572929725784065"/>
    <s v="Tweet"/>
    <n v="0"/>
    <n v="0"/>
    <m/>
    <m/>
    <m/>
    <m/>
    <m/>
    <m/>
    <m/>
    <m/>
    <n v="1"/>
    <s v="3"/>
    <s v="3"/>
    <n v="0"/>
    <n v="0"/>
    <n v="0"/>
    <n v="0"/>
    <n v="0"/>
    <n v="0"/>
    <n v="7"/>
    <n v="100"/>
    <n v="7"/>
  </r>
  <r>
    <s v="mansriahm"/>
    <s v="mansriahm"/>
    <m/>
    <m/>
    <m/>
    <m/>
    <m/>
    <m/>
    <m/>
    <m/>
    <s v="No"/>
    <n v="64"/>
    <m/>
    <m/>
    <x v="0"/>
    <d v="2019-08-22T22:23:54.000"/>
    <s v="https://t.co/r4m9tshlHV https://t.co/r4m9tshlHV"/>
    <s v="https://www.maghrebvoices.com/a/509166.html https://www.maghrebvoices.com/a/509166.html"/>
    <s v="maghrebvoices.com maghrebvoices.com"/>
    <x v="0"/>
    <m/>
    <s v="http://pbs.twimg.com/profile_images/747130226581323776/7eNhoVxq_normal.jpg"/>
    <x v="57"/>
    <s v="https://twitter.com/#!/mansriahm/status/1164664520641536000"/>
    <m/>
    <m/>
    <s v="1164664520641536000"/>
    <m/>
    <b v="0"/>
    <n v="0"/>
    <s v=""/>
    <b v="0"/>
    <s v="und"/>
    <m/>
    <s v=""/>
    <b v="0"/>
    <n v="0"/>
    <s v=""/>
    <s v="Facebook"/>
    <b v="0"/>
    <s v="1164664520641536000"/>
    <s v="Tweet"/>
    <n v="0"/>
    <n v="0"/>
    <m/>
    <m/>
    <m/>
    <m/>
    <m/>
    <m/>
    <m/>
    <m/>
    <n v="1"/>
    <s v="1"/>
    <s v="1"/>
    <n v="0"/>
    <n v="0"/>
    <n v="0"/>
    <n v="0"/>
    <n v="0"/>
    <n v="0"/>
    <n v="0"/>
    <n v="0"/>
    <n v="0"/>
  </r>
  <r>
    <s v="josefyroyaliste"/>
    <s v="shoocov"/>
    <m/>
    <m/>
    <m/>
    <m/>
    <m/>
    <m/>
    <m/>
    <m/>
    <s v="Yes"/>
    <n v="65"/>
    <m/>
    <m/>
    <x v="1"/>
    <d v="2019-08-22T16:30:20.000"/>
    <s v="RT @shoocov: ملكة جمال الجزائر تروج للسياحة _x000a_https://t.co/Paedk2lanc https://t.co/GuVzOj2sN7"/>
    <s v="https://www.maghrebvoices.com/a/509342.html"/>
    <s v="maghrebvoices.com"/>
    <x v="0"/>
    <s v="https://pbs.twimg.com/media/EClk5xIX4AAoTHV.jpg"/>
    <s v="https://pbs.twimg.com/media/EClk5xIX4AAoTHV.jpg"/>
    <x v="58"/>
    <s v="https://twitter.com/#!/josefyroyaliste/status/1164575542290649088"/>
    <m/>
    <m/>
    <s v="1164575542290649088"/>
    <m/>
    <b v="0"/>
    <n v="0"/>
    <s v=""/>
    <b v="0"/>
    <s v="ar"/>
    <m/>
    <s v=""/>
    <b v="0"/>
    <n v="0"/>
    <s v="1164572929725784065"/>
    <s v="Twitter for Android"/>
    <b v="0"/>
    <s v="1164572929725784065"/>
    <s v="Tweet"/>
    <n v="0"/>
    <n v="0"/>
    <m/>
    <m/>
    <m/>
    <m/>
    <m/>
    <m/>
    <m/>
    <m/>
    <n v="1"/>
    <s v="3"/>
    <s v="3"/>
    <n v="0"/>
    <n v="0"/>
    <n v="0"/>
    <n v="0"/>
    <n v="0"/>
    <n v="0"/>
    <n v="7"/>
    <n v="100"/>
    <n v="7"/>
  </r>
  <r>
    <s v="shoocov"/>
    <s v="shoocov"/>
    <m/>
    <m/>
    <m/>
    <m/>
    <m/>
    <m/>
    <m/>
    <m/>
    <s v="No"/>
    <n v="66"/>
    <m/>
    <m/>
    <x v="0"/>
    <d v="2019-08-22T16:19:57.000"/>
    <s v="ملكة جمال الجزائر تروج للسياحة _x000a_https://t.co/Paedk2lanc https://t.co/GuVzOj2sN7"/>
    <s v="https://www.maghrebvoices.com/a/509342.html"/>
    <s v="maghrebvoices.com"/>
    <x v="0"/>
    <s v="https://pbs.twimg.com/media/EClk5xIX4AAoTHV.jpg"/>
    <s v="https://pbs.twimg.com/media/EClk5xIX4AAoTHV.jpg"/>
    <x v="59"/>
    <s v="https://twitter.com/#!/shoocov/status/1164572929725784065"/>
    <m/>
    <m/>
    <s v="1164572929725784065"/>
    <m/>
    <b v="0"/>
    <n v="0"/>
    <s v=""/>
    <b v="0"/>
    <s v="ar"/>
    <m/>
    <s v=""/>
    <b v="0"/>
    <n v="0"/>
    <s v=""/>
    <s v="Twitter for Android"/>
    <b v="0"/>
    <s v="1164572929725784065"/>
    <s v="Tweet"/>
    <n v="0"/>
    <n v="0"/>
    <m/>
    <m/>
    <m/>
    <m/>
    <m/>
    <m/>
    <m/>
    <m/>
    <n v="1"/>
    <s v="3"/>
    <s v="3"/>
    <n v="0"/>
    <n v="0"/>
    <n v="0"/>
    <n v="0"/>
    <n v="0"/>
    <n v="0"/>
    <n v="5"/>
    <n v="100"/>
    <n v="5"/>
  </r>
  <r>
    <s v="shoocov"/>
    <s v="josefyroyaliste"/>
    <m/>
    <m/>
    <m/>
    <m/>
    <m/>
    <m/>
    <m/>
    <m/>
    <s v="Yes"/>
    <n v="67"/>
    <m/>
    <m/>
    <x v="1"/>
    <d v="2019-08-23T10:44:03.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4"/>
    <m/>
    <s v="http://pbs.twimg.com/profile_images/1117028537465298950/qk5gAhI9_normal.jpg"/>
    <x v="60"/>
    <s v="https://twitter.com/#!/shoocov/status/1164850782405058560"/>
    <m/>
    <m/>
    <s v="1164850782405058560"/>
    <m/>
    <b v="0"/>
    <n v="0"/>
    <s v=""/>
    <b v="0"/>
    <s v="ar"/>
    <m/>
    <s v=""/>
    <b v="0"/>
    <n v="0"/>
    <s v="1164711467075194885"/>
    <s v="Twitter for Android"/>
    <b v="0"/>
    <s v="1164711467075194885"/>
    <s v="Tweet"/>
    <n v="0"/>
    <n v="0"/>
    <m/>
    <m/>
    <m/>
    <m/>
    <m/>
    <m/>
    <m/>
    <m/>
    <n v="1"/>
    <s v="3"/>
    <s v="3"/>
    <n v="0"/>
    <n v="0"/>
    <n v="0"/>
    <n v="0"/>
    <n v="0"/>
    <n v="0"/>
    <n v="16"/>
    <n v="100"/>
    <n v="16"/>
  </r>
  <r>
    <s v="mobel30"/>
    <s v="maghrebvoices"/>
    <m/>
    <m/>
    <m/>
    <m/>
    <m/>
    <m/>
    <m/>
    <m/>
    <s v="No"/>
    <n v="68"/>
    <m/>
    <m/>
    <x v="1"/>
    <d v="2019-08-16T12:57:01.000"/>
    <s v="RT @maghrebvoices: متظاهرون يطالبون بحل لجنة الحوار في الجزائر_x000a_https://t.co/pKSMo3P1TO"/>
    <s v="https://www.maghrebvoices.com/a/508725.html"/>
    <s v="maghrebvoices.com"/>
    <x v="0"/>
    <m/>
    <s v="http://pbs.twimg.com/profile_images/2459424067/an31fztcwwbseys3f8lm_normal.jpeg"/>
    <x v="61"/>
    <s v="https://twitter.com/#!/mobel30/status/1162347532388904960"/>
    <m/>
    <m/>
    <s v="1162347532388904960"/>
    <m/>
    <b v="0"/>
    <n v="0"/>
    <s v=""/>
    <b v="0"/>
    <s v="ar"/>
    <m/>
    <s v=""/>
    <b v="0"/>
    <n v="2"/>
    <s v="1162344826324574208"/>
    <s v="Twitter Web App"/>
    <b v="0"/>
    <s v="1162344826324574208"/>
    <s v="Tweet"/>
    <n v="0"/>
    <n v="0"/>
    <m/>
    <m/>
    <m/>
    <m/>
    <m/>
    <m/>
    <m/>
    <m/>
    <n v="1"/>
    <s v="2"/>
    <s v="2"/>
    <n v="0"/>
    <n v="0"/>
    <n v="0"/>
    <n v="0"/>
    <n v="0"/>
    <n v="0"/>
    <n v="9"/>
    <n v="100"/>
    <n v="9"/>
  </r>
  <r>
    <s v="mobel30"/>
    <s v="mobel30"/>
    <m/>
    <m/>
    <m/>
    <m/>
    <m/>
    <m/>
    <m/>
    <m/>
    <s v="No"/>
    <n v="69"/>
    <m/>
    <m/>
    <x v="0"/>
    <d v="2019-08-23T11:35:44.000"/>
    <s v="الجهاز السري'.. هل يربك حسابات النهضة في الرئاسيات؟ https://t.co/jmUAeNbOEj"/>
    <s v="https://www.maghrebvoices.com/a/509446.html"/>
    <s v="maghrebvoices.com"/>
    <x v="0"/>
    <m/>
    <s v="http://pbs.twimg.com/profile_images/2459424067/an31fztcwwbseys3f8lm_normal.jpeg"/>
    <x v="62"/>
    <s v="https://twitter.com/#!/mobel30/status/1164863792813133824"/>
    <m/>
    <m/>
    <s v="1164863792813133824"/>
    <m/>
    <b v="0"/>
    <n v="0"/>
    <s v=""/>
    <b v="0"/>
    <s v="ar"/>
    <m/>
    <s v=""/>
    <b v="0"/>
    <n v="0"/>
    <s v=""/>
    <s v="Twitter Web Client"/>
    <b v="0"/>
    <s v="1164863792813133824"/>
    <s v="Tweet"/>
    <n v="0"/>
    <n v="0"/>
    <m/>
    <m/>
    <m/>
    <m/>
    <m/>
    <m/>
    <m/>
    <m/>
    <n v="1"/>
    <s v="2"/>
    <s v="2"/>
    <n v="0"/>
    <n v="0"/>
    <n v="0"/>
    <n v="0"/>
    <n v="0"/>
    <n v="0"/>
    <n v="8"/>
    <n v="100"/>
    <n v="8"/>
  </r>
  <r>
    <s v="mohamedbouhaja3"/>
    <s v="josefyroyaliste"/>
    <m/>
    <m/>
    <m/>
    <m/>
    <m/>
    <m/>
    <m/>
    <m/>
    <s v="No"/>
    <n v="70"/>
    <m/>
    <m/>
    <x v="1"/>
    <d v="2019-08-23T12:05:10.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4"/>
    <m/>
    <s v="http://pbs.twimg.com/profile_images/1140248224537763840/2uQ77X8A_normal.jpg"/>
    <x v="63"/>
    <s v="https://twitter.com/#!/mohamedbouhaja3/status/1164871197961666563"/>
    <m/>
    <m/>
    <s v="1164871197961666563"/>
    <m/>
    <b v="0"/>
    <n v="0"/>
    <s v=""/>
    <b v="0"/>
    <s v="ar"/>
    <m/>
    <s v=""/>
    <b v="0"/>
    <n v="4"/>
    <s v="1164711467075194885"/>
    <s v="Twitter for Android"/>
    <b v="0"/>
    <s v="1164711467075194885"/>
    <s v="Tweet"/>
    <n v="0"/>
    <n v="0"/>
    <m/>
    <m/>
    <m/>
    <m/>
    <m/>
    <m/>
    <m/>
    <m/>
    <n v="1"/>
    <s v="3"/>
    <s v="3"/>
    <n v="0"/>
    <n v="0"/>
    <n v="0"/>
    <n v="0"/>
    <n v="0"/>
    <n v="0"/>
    <n v="16"/>
    <n v="100"/>
    <n v="16"/>
  </r>
  <r>
    <s v="abdou_ramdaoui"/>
    <s v="josefyroyaliste"/>
    <m/>
    <m/>
    <m/>
    <m/>
    <m/>
    <m/>
    <m/>
    <m/>
    <s v="No"/>
    <n v="71"/>
    <m/>
    <m/>
    <x v="1"/>
    <d v="2019-08-23T14:09:58.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4"/>
    <m/>
    <s v="http://pbs.twimg.com/profile_images/777845866925268992/aXcogjl9_normal.jpg"/>
    <x v="64"/>
    <s v="https://twitter.com/#!/abdou_ramdaoui/status/1164902603504967680"/>
    <m/>
    <m/>
    <s v="1164902603504967680"/>
    <m/>
    <b v="0"/>
    <n v="0"/>
    <s v=""/>
    <b v="0"/>
    <s v="ar"/>
    <m/>
    <s v=""/>
    <b v="0"/>
    <n v="4"/>
    <s v="1164711467075194885"/>
    <s v="Twitter for Android"/>
    <b v="0"/>
    <s v="1164711467075194885"/>
    <s v="Tweet"/>
    <n v="0"/>
    <n v="0"/>
    <m/>
    <m/>
    <m/>
    <m/>
    <m/>
    <m/>
    <m/>
    <m/>
    <n v="1"/>
    <s v="3"/>
    <s v="3"/>
    <n v="0"/>
    <n v="0"/>
    <n v="0"/>
    <n v="0"/>
    <n v="0"/>
    <n v="0"/>
    <n v="16"/>
    <n v="100"/>
    <n v="16"/>
  </r>
  <r>
    <s v="haddataha"/>
    <s v="haddataha"/>
    <m/>
    <m/>
    <m/>
    <m/>
    <m/>
    <m/>
    <m/>
    <m/>
    <s v="No"/>
    <n v="72"/>
    <m/>
    <m/>
    <x v="0"/>
    <d v="2019-08-23T16:33:03.000"/>
    <s v="تونس.. منع 3 مؤسسات إعلامية من تغطية الانتخابات https://t.co/KhCaQmi2ap"/>
    <s v="https://www.maghrebvoices.com/a/509572.html"/>
    <s v="maghrebvoices.com"/>
    <x v="0"/>
    <m/>
    <s v="http://pbs.twimg.com/profile_images/1036223912198201344/Ax7_qNWg_normal.jpg"/>
    <x v="65"/>
    <s v="https://twitter.com/#!/haddataha/status/1164938613643186178"/>
    <m/>
    <m/>
    <s v="1164938613643186178"/>
    <m/>
    <b v="0"/>
    <n v="0"/>
    <s v=""/>
    <b v="0"/>
    <s v="ar"/>
    <m/>
    <s v=""/>
    <b v="0"/>
    <n v="0"/>
    <s v=""/>
    <s v="Facebook"/>
    <b v="0"/>
    <s v="1164938613643186178"/>
    <s v="Tweet"/>
    <n v="0"/>
    <n v="0"/>
    <m/>
    <m/>
    <m/>
    <m/>
    <m/>
    <m/>
    <m/>
    <m/>
    <n v="1"/>
    <s v="1"/>
    <s v="1"/>
    <n v="0"/>
    <n v="0"/>
    <n v="0"/>
    <n v="0"/>
    <n v="0"/>
    <n v="0"/>
    <n v="8"/>
    <n v="100"/>
    <n v="8"/>
  </r>
  <r>
    <s v="josefyroyaliste"/>
    <s v="josefyroyaliste"/>
    <m/>
    <m/>
    <m/>
    <m/>
    <m/>
    <m/>
    <m/>
    <m/>
    <s v="No"/>
    <n v="73"/>
    <m/>
    <m/>
    <x v="0"/>
    <d v="2019-08-23T01:30:27.000"/>
    <s v="حسب ما نقلته صحيفة &quot;الغارديان&quot; البريطانية_x000a_بقايا ديناصورات ب #المغرب الأقدم في العالم 🌎 _x000a_https://t.co/SSWh4HhF2n https://t.co/DW7ufsbspF"/>
    <s v="https://www.maghrebvoices.com/a/509445.html"/>
    <s v="maghrebvoices.com"/>
    <x v="4"/>
    <s v="https://pbs.twimg.com/media/ECni55pVAAEnXSn.jpg"/>
    <s v="https://pbs.twimg.com/media/ECni55pVAAEnXSn.jpg"/>
    <x v="66"/>
    <s v="https://twitter.com/#!/josefyroyaliste/status/1164711467075194885"/>
    <m/>
    <m/>
    <s v="1164711467075194885"/>
    <m/>
    <b v="0"/>
    <n v="0"/>
    <s v=""/>
    <b v="0"/>
    <s v="ar"/>
    <m/>
    <s v=""/>
    <b v="0"/>
    <n v="0"/>
    <s v=""/>
    <s v="Twitter for Android"/>
    <b v="0"/>
    <s v="1164711467075194885"/>
    <s v="Tweet"/>
    <n v="0"/>
    <n v="0"/>
    <m/>
    <m/>
    <m/>
    <m/>
    <m/>
    <m/>
    <m/>
    <m/>
    <n v="1"/>
    <s v="3"/>
    <s v="3"/>
    <n v="0"/>
    <n v="0"/>
    <n v="0"/>
    <n v="0"/>
    <n v="0"/>
    <n v="0"/>
    <n v="13"/>
    <n v="100"/>
    <n v="13"/>
  </r>
  <r>
    <s v="kaswid2019"/>
    <s v="josefyroyaliste"/>
    <m/>
    <m/>
    <m/>
    <m/>
    <m/>
    <m/>
    <m/>
    <m/>
    <s v="No"/>
    <n v="74"/>
    <m/>
    <m/>
    <x v="1"/>
    <d v="2019-08-23T19:25:58.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4"/>
    <m/>
    <s v="http://pbs.twimg.com/profile_images/1147961929631248384/Nr3gwfJ6_normal.jpg"/>
    <x v="67"/>
    <s v="https://twitter.com/#!/kaswid2019/status/1164982127148097536"/>
    <m/>
    <m/>
    <s v="1164982127148097536"/>
    <m/>
    <b v="0"/>
    <n v="0"/>
    <s v=""/>
    <b v="0"/>
    <s v="ar"/>
    <m/>
    <s v=""/>
    <b v="0"/>
    <n v="0"/>
    <s v="1164711467075194885"/>
    <s v="Twitter for iPhone"/>
    <b v="0"/>
    <s v="1164711467075194885"/>
    <s v="Tweet"/>
    <n v="0"/>
    <n v="0"/>
    <m/>
    <m/>
    <m/>
    <m/>
    <m/>
    <m/>
    <m/>
    <m/>
    <n v="1"/>
    <s v="3"/>
    <s v="3"/>
    <n v="0"/>
    <n v="0"/>
    <n v="0"/>
    <n v="0"/>
    <n v="0"/>
    <n v="0"/>
    <n v="16"/>
    <n v="100"/>
    <n v="16"/>
  </r>
  <r>
    <s v="khenelmaleh"/>
    <s v="maghrebvoices"/>
    <m/>
    <m/>
    <m/>
    <m/>
    <m/>
    <m/>
    <m/>
    <m/>
    <s v="No"/>
    <n v="75"/>
    <m/>
    <m/>
    <x v="1"/>
    <d v="2019-08-15T06:56:48.000"/>
    <s v="Morning! A short interview i made with @maghrebvoices following my visit to Morocco _x000a__x000a_https://t.co/BJAGBuux04"/>
    <s v="https://www.maghrebvoices.com/a/508528.html?fbclid=IwAR3OC_uyhaRuInEtqPOdrJUkCffjQ16UV_gTqumV2euXOq5sUwsu-Mc3JlE"/>
    <s v="maghrebvoices.com"/>
    <x v="0"/>
    <m/>
    <s v="http://pbs.twimg.com/profile_images/1161893573547220992/MBvmfAMb_normal.jpg"/>
    <x v="68"/>
    <s v="https://twitter.com/#!/khenelmaleh/status/1161894493064507392"/>
    <m/>
    <m/>
    <s v="1161894493064507392"/>
    <m/>
    <b v="0"/>
    <n v="0"/>
    <s v=""/>
    <b v="0"/>
    <s v="en"/>
    <m/>
    <s v=""/>
    <b v="0"/>
    <n v="0"/>
    <s v=""/>
    <s v="Twitter Web App"/>
    <b v="0"/>
    <s v="1161894493064507392"/>
    <s v="Tweet"/>
    <n v="0"/>
    <n v="0"/>
    <m/>
    <m/>
    <m/>
    <m/>
    <m/>
    <m/>
    <m/>
    <m/>
    <n v="1"/>
    <s v="2"/>
    <s v="2"/>
    <n v="0"/>
    <n v="0"/>
    <n v="0"/>
    <n v="0"/>
    <n v="0"/>
    <n v="0"/>
    <n v="13"/>
    <n v="100"/>
    <n v="13"/>
  </r>
  <r>
    <s v="maghrebvoices"/>
    <s v="maghrebvoices"/>
    <m/>
    <m/>
    <m/>
    <m/>
    <m/>
    <m/>
    <m/>
    <m/>
    <s v="No"/>
    <n v="76"/>
    <m/>
    <m/>
    <x v="0"/>
    <d v="2019-08-14T13:02:22.000"/>
    <s v="الجزائري بن سبعيني يتعاقد مع بوروسيا مونشنغلادباخ_x000a_https://t.co/G4VSqiqD8F"/>
    <s v="https://www.maghrebvoices.com/a/508471.html"/>
    <s v="maghrebvoices.com"/>
    <x v="0"/>
    <m/>
    <s v="http://pbs.twimg.com/profile_images/847478321059418112/ryxr2qUM_normal.jpg"/>
    <x v="69"/>
    <s v="https://twitter.com/#!/maghrebvoices/status/1161624103842930691"/>
    <m/>
    <m/>
    <s v="1161624103842930691"/>
    <m/>
    <b v="0"/>
    <n v="2"/>
    <s v=""/>
    <b v="0"/>
    <s v="ar"/>
    <m/>
    <s v=""/>
    <b v="0"/>
    <n v="0"/>
    <s v=""/>
    <s v="Hootsuite Inc."/>
    <b v="0"/>
    <s v="1161624103842930691"/>
    <s v="Tweet"/>
    <n v="0"/>
    <n v="0"/>
    <m/>
    <m/>
    <m/>
    <m/>
    <m/>
    <m/>
    <m/>
    <m/>
    <n v="23"/>
    <s v="2"/>
    <s v="2"/>
    <n v="0"/>
    <n v="0"/>
    <n v="0"/>
    <n v="0"/>
    <n v="0"/>
    <n v="0"/>
    <n v="7"/>
    <n v="100"/>
    <n v="7"/>
  </r>
  <r>
    <s v="maghrebvoices"/>
    <s v="maghrebvoices"/>
    <m/>
    <m/>
    <m/>
    <m/>
    <m/>
    <m/>
    <m/>
    <m/>
    <s v="No"/>
    <n v="77"/>
    <m/>
    <m/>
    <x v="0"/>
    <d v="2019-08-15T13:30:01.000"/>
    <s v="قصف مطار معيتيقة الدولي بطرابلس_x000a_https://t.co/WcwrOxO7VR"/>
    <s v="https://www.maghrebvoices.com/a/508589.html"/>
    <s v="maghrebvoices.com"/>
    <x v="0"/>
    <m/>
    <s v="http://pbs.twimg.com/profile_images/847478321059418112/ryxr2qUM_normal.jpg"/>
    <x v="70"/>
    <s v="https://twitter.com/#!/maghrebvoices/status/1161993450037886977"/>
    <m/>
    <m/>
    <s v="1161993450037886977"/>
    <m/>
    <b v="0"/>
    <n v="1"/>
    <s v=""/>
    <b v="0"/>
    <s v="ar"/>
    <m/>
    <s v=""/>
    <b v="0"/>
    <n v="0"/>
    <s v=""/>
    <s v="Hootsuite Inc."/>
    <b v="0"/>
    <s v="1161993450037886977"/>
    <s v="Tweet"/>
    <n v="0"/>
    <n v="0"/>
    <m/>
    <m/>
    <m/>
    <m/>
    <m/>
    <m/>
    <m/>
    <m/>
    <n v="23"/>
    <s v="2"/>
    <s v="2"/>
    <n v="0"/>
    <n v="0"/>
    <n v="0"/>
    <n v="0"/>
    <n v="0"/>
    <n v="0"/>
    <n v="5"/>
    <n v="100"/>
    <n v="5"/>
  </r>
  <r>
    <s v="maghrebvoices"/>
    <s v="maghrebvoices"/>
    <m/>
    <m/>
    <m/>
    <m/>
    <m/>
    <m/>
    <m/>
    <m/>
    <s v="No"/>
    <n v="78"/>
    <m/>
    <m/>
    <x v="0"/>
    <d v="2019-08-15T15:18:27.000"/>
    <s v="تونسيون يؤكدون استعمال هوياتهم دون موافقتهم  لتزكية مرشحين للرئاسة_x000a_https://t.co/ke6p0hW7TO"/>
    <s v="https://www.maghrebvoices.com/a/508614.html"/>
    <s v="maghrebvoices.com"/>
    <x v="0"/>
    <m/>
    <s v="http://pbs.twimg.com/profile_images/847478321059418112/ryxr2qUM_normal.jpg"/>
    <x v="71"/>
    <s v="https://twitter.com/#!/maghrebvoices/status/1162020735818379264"/>
    <m/>
    <m/>
    <s v="1162020735818379264"/>
    <m/>
    <b v="0"/>
    <n v="3"/>
    <s v=""/>
    <b v="0"/>
    <s v="ar"/>
    <m/>
    <s v=""/>
    <b v="0"/>
    <n v="0"/>
    <s v=""/>
    <s v="Hootsuite Inc."/>
    <b v="0"/>
    <s v="1162020735818379264"/>
    <s v="Tweet"/>
    <n v="0"/>
    <n v="0"/>
    <m/>
    <m/>
    <m/>
    <m/>
    <m/>
    <m/>
    <m/>
    <m/>
    <n v="23"/>
    <s v="2"/>
    <s v="2"/>
    <n v="0"/>
    <n v="0"/>
    <n v="0"/>
    <n v="0"/>
    <n v="0"/>
    <n v="0"/>
    <n v="9"/>
    <n v="100"/>
    <n v="9"/>
  </r>
  <r>
    <s v="maghrebvoices"/>
    <s v="maghrebvoices"/>
    <m/>
    <m/>
    <m/>
    <m/>
    <m/>
    <m/>
    <m/>
    <m/>
    <s v="No"/>
    <n v="79"/>
    <m/>
    <m/>
    <x v="0"/>
    <d v="2019-08-15T16:30:14.000"/>
    <s v="إعفاء مكلف بمهمة بالرئاسة الجزائرية وتوقيف مسؤول أمني بوهران_x000a_https://t.co/m7poSckd85"/>
    <s v="https://www.maghrebvoices.com/a/508629.html"/>
    <s v="maghrebvoices.com"/>
    <x v="0"/>
    <m/>
    <s v="http://pbs.twimg.com/profile_images/847478321059418112/ryxr2qUM_normal.jpg"/>
    <x v="72"/>
    <s v="https://twitter.com/#!/maghrebvoices/status/1162038802065629184"/>
    <m/>
    <m/>
    <s v="1162038802065629184"/>
    <m/>
    <b v="0"/>
    <n v="0"/>
    <s v=""/>
    <b v="0"/>
    <s v="ar"/>
    <m/>
    <s v=""/>
    <b v="0"/>
    <n v="0"/>
    <s v=""/>
    <s v="Hootsuite Inc."/>
    <b v="0"/>
    <s v="1162038802065629184"/>
    <s v="Tweet"/>
    <n v="0"/>
    <n v="0"/>
    <m/>
    <m/>
    <m/>
    <m/>
    <m/>
    <m/>
    <m/>
    <m/>
    <n v="23"/>
    <s v="2"/>
    <s v="2"/>
    <n v="0"/>
    <n v="0"/>
    <n v="0"/>
    <n v="0"/>
    <n v="0"/>
    <n v="0"/>
    <n v="9"/>
    <n v="100"/>
    <n v="9"/>
  </r>
  <r>
    <s v="maghrebvoices"/>
    <s v="maghrebvoices"/>
    <m/>
    <m/>
    <m/>
    <m/>
    <m/>
    <m/>
    <m/>
    <m/>
    <s v="No"/>
    <n v="80"/>
    <m/>
    <m/>
    <x v="0"/>
    <d v="2019-08-16T12:46:16.000"/>
    <s v="متظاهرون يطالبون بحل لجنة الحوار في الجزائر_x000a_https://t.co/pKSMo3P1TO"/>
    <s v="https://www.maghrebvoices.com/a/508725.html"/>
    <s v="maghrebvoices.com"/>
    <x v="0"/>
    <m/>
    <s v="http://pbs.twimg.com/profile_images/847478321059418112/ryxr2qUM_normal.jpg"/>
    <x v="73"/>
    <s v="https://twitter.com/#!/maghrebvoices/status/1162344826324574208"/>
    <m/>
    <m/>
    <s v="1162344826324574208"/>
    <m/>
    <b v="0"/>
    <n v="2"/>
    <s v=""/>
    <b v="0"/>
    <s v="ar"/>
    <m/>
    <s v=""/>
    <b v="0"/>
    <n v="2"/>
    <s v=""/>
    <s v="Hootsuite Inc."/>
    <b v="0"/>
    <s v="1162344826324574208"/>
    <s v="Tweet"/>
    <n v="0"/>
    <n v="0"/>
    <m/>
    <m/>
    <m/>
    <m/>
    <m/>
    <m/>
    <m/>
    <m/>
    <n v="23"/>
    <s v="2"/>
    <s v="2"/>
    <n v="0"/>
    <n v="0"/>
    <n v="0"/>
    <n v="0"/>
    <n v="0"/>
    <n v="0"/>
    <n v="7"/>
    <n v="100"/>
    <n v="7"/>
  </r>
  <r>
    <s v="maghrebvoices"/>
    <s v="maghrebvoices"/>
    <m/>
    <m/>
    <m/>
    <m/>
    <m/>
    <m/>
    <m/>
    <m/>
    <s v="No"/>
    <n v="81"/>
    <m/>
    <m/>
    <x v="0"/>
    <d v="2019-08-16T13:45:05.000"/>
    <s v="منظمة حقوقية تتهم قوات حفتر باختطاف برلمانية_x000a_https://t.co/1jDU5YckQl"/>
    <s v="https://www.maghrebvoices.com/a/508728.html"/>
    <s v="maghrebvoices.com"/>
    <x v="0"/>
    <m/>
    <s v="http://pbs.twimg.com/profile_images/847478321059418112/ryxr2qUM_normal.jpg"/>
    <x v="74"/>
    <s v="https://twitter.com/#!/maghrebvoices/status/1162359626177941504"/>
    <m/>
    <m/>
    <s v="1162359626177941504"/>
    <m/>
    <b v="0"/>
    <n v="1"/>
    <s v=""/>
    <b v="0"/>
    <s v="ar"/>
    <m/>
    <s v=""/>
    <b v="0"/>
    <n v="0"/>
    <s v=""/>
    <s v="Hootsuite Inc."/>
    <b v="0"/>
    <s v="1162359626177941504"/>
    <s v="Tweet"/>
    <n v="0"/>
    <n v="0"/>
    <m/>
    <m/>
    <m/>
    <m/>
    <m/>
    <m/>
    <m/>
    <m/>
    <n v="23"/>
    <s v="2"/>
    <s v="2"/>
    <n v="0"/>
    <n v="0"/>
    <n v="0"/>
    <n v="0"/>
    <n v="0"/>
    <n v="0"/>
    <n v="7"/>
    <n v="100"/>
    <n v="7"/>
  </r>
  <r>
    <s v="maghrebvoices"/>
    <s v="maghrebvoices"/>
    <m/>
    <m/>
    <m/>
    <m/>
    <m/>
    <m/>
    <m/>
    <m/>
    <s v="No"/>
    <n v="82"/>
    <m/>
    <m/>
    <x v="0"/>
    <d v="2019-08-16T15:51:27.000"/>
    <s v="بعثة الأمم المتحدة في ليبيا تدين قصف المستشفيات _x000a_https://t.co/WFkmcvIHla"/>
    <s v="https://www.maghrebvoices.com/a/508643.html"/>
    <s v="maghrebvoices.com"/>
    <x v="0"/>
    <m/>
    <s v="http://pbs.twimg.com/profile_images/847478321059418112/ryxr2qUM_normal.jpg"/>
    <x v="75"/>
    <s v="https://twitter.com/#!/maghrebvoices/status/1162391427759988743"/>
    <m/>
    <m/>
    <s v="1162391427759988743"/>
    <m/>
    <b v="0"/>
    <n v="0"/>
    <s v=""/>
    <b v="0"/>
    <s v="ar"/>
    <m/>
    <s v=""/>
    <b v="0"/>
    <n v="0"/>
    <s v=""/>
    <s v="Hootsuite Inc."/>
    <b v="0"/>
    <s v="1162391427759988743"/>
    <s v="Tweet"/>
    <n v="0"/>
    <n v="0"/>
    <m/>
    <m/>
    <m/>
    <m/>
    <m/>
    <m/>
    <m/>
    <m/>
    <n v="23"/>
    <s v="2"/>
    <s v="2"/>
    <n v="0"/>
    <n v="0"/>
    <n v="0"/>
    <n v="0"/>
    <n v="0"/>
    <n v="0"/>
    <n v="8"/>
    <n v="100"/>
    <n v="8"/>
  </r>
  <r>
    <s v="maghrebvoices"/>
    <s v="maghrebvoices"/>
    <m/>
    <m/>
    <m/>
    <m/>
    <m/>
    <m/>
    <m/>
    <m/>
    <s v="No"/>
    <n v="83"/>
    <m/>
    <m/>
    <x v="0"/>
    <d v="2019-08-16T17:10:04.000"/>
    <s v="الأمن الجزائري يوقف شقيق عبد الغني هامل_x000a_https://t.co/u6vJSKBdKC"/>
    <s v="https://www.maghrebvoices.com/a/508760.html"/>
    <s v="maghrebvoices.com"/>
    <x v="0"/>
    <m/>
    <s v="http://pbs.twimg.com/profile_images/847478321059418112/ryxr2qUM_normal.jpg"/>
    <x v="76"/>
    <s v="https://twitter.com/#!/maghrebvoices/status/1162411212484808705"/>
    <m/>
    <m/>
    <s v="1162411212484808705"/>
    <m/>
    <b v="0"/>
    <n v="1"/>
    <s v=""/>
    <b v="0"/>
    <s v="ar"/>
    <m/>
    <s v=""/>
    <b v="0"/>
    <n v="0"/>
    <s v=""/>
    <s v="Hootsuite Inc."/>
    <b v="0"/>
    <s v="1162411212484808705"/>
    <s v="Tweet"/>
    <n v="0"/>
    <n v="0"/>
    <m/>
    <m/>
    <m/>
    <m/>
    <m/>
    <m/>
    <m/>
    <m/>
    <n v="23"/>
    <s v="2"/>
    <s v="2"/>
    <n v="0"/>
    <n v="0"/>
    <n v="0"/>
    <n v="0"/>
    <n v="0"/>
    <n v="0"/>
    <n v="7"/>
    <n v="100"/>
    <n v="7"/>
  </r>
  <r>
    <s v="maghrebvoices"/>
    <s v="maghrebvoices"/>
    <m/>
    <m/>
    <m/>
    <m/>
    <m/>
    <m/>
    <m/>
    <m/>
    <s v="No"/>
    <n v="84"/>
    <m/>
    <m/>
    <x v="0"/>
    <d v="2019-08-17T14:01:15.000"/>
    <s v="أمنستي تعبر عن &quot;مخاوف&quot; على سلامة يرلمانية ليبية_x000a_https://t.co/lbWVdJyjQl"/>
    <s v="https://www.maghrebvoices.com/a/508830.html"/>
    <s v="maghrebvoices.com"/>
    <x v="0"/>
    <m/>
    <s v="http://pbs.twimg.com/profile_images/847478321059418112/ryxr2qUM_normal.jpg"/>
    <x v="77"/>
    <s v="https://twitter.com/#!/maghrebvoices/status/1162726083436957696"/>
    <m/>
    <m/>
    <s v="1162726083436957696"/>
    <m/>
    <b v="0"/>
    <n v="0"/>
    <s v=""/>
    <b v="0"/>
    <s v="ar"/>
    <m/>
    <s v=""/>
    <b v="0"/>
    <n v="0"/>
    <s v=""/>
    <s v="Hootsuite Inc."/>
    <b v="0"/>
    <s v="1162726083436957696"/>
    <s v="Tweet"/>
    <n v="0"/>
    <n v="0"/>
    <m/>
    <m/>
    <m/>
    <m/>
    <m/>
    <m/>
    <m/>
    <m/>
    <n v="23"/>
    <s v="2"/>
    <s v="2"/>
    <n v="0"/>
    <n v="0"/>
    <n v="0"/>
    <n v="0"/>
    <n v="0"/>
    <n v="0"/>
    <n v="8"/>
    <n v="100"/>
    <n v="8"/>
  </r>
  <r>
    <s v="maghrebvoices"/>
    <s v="maghrebvoices"/>
    <m/>
    <m/>
    <m/>
    <m/>
    <m/>
    <m/>
    <m/>
    <m/>
    <s v="No"/>
    <n v="85"/>
    <m/>
    <m/>
    <x v="0"/>
    <d v="2019-08-17T15:21:32.000"/>
    <s v="طلاب جزائريون يوقفون اجتماعا للجنة الحوار الوطني_x000a_https://t.co/s6y6C5aYaj"/>
    <s v="https://bit.ly/2z6MAKI"/>
    <s v="bit.ly"/>
    <x v="0"/>
    <m/>
    <s v="http://pbs.twimg.com/profile_images/847478321059418112/ryxr2qUM_normal.jpg"/>
    <x v="78"/>
    <s v="https://twitter.com/#!/maghrebvoices/status/1162746286317158400"/>
    <m/>
    <m/>
    <s v="1162746286317158400"/>
    <m/>
    <b v="0"/>
    <n v="1"/>
    <s v=""/>
    <b v="0"/>
    <s v="ar"/>
    <m/>
    <s v=""/>
    <b v="0"/>
    <n v="0"/>
    <s v=""/>
    <s v="Hootsuite Inc."/>
    <b v="0"/>
    <s v="1162746286317158400"/>
    <s v="Tweet"/>
    <n v="0"/>
    <n v="0"/>
    <m/>
    <m/>
    <m/>
    <m/>
    <m/>
    <m/>
    <m/>
    <m/>
    <n v="23"/>
    <s v="2"/>
    <s v="2"/>
    <n v="0"/>
    <n v="0"/>
    <n v="0"/>
    <n v="0"/>
    <n v="0"/>
    <n v="0"/>
    <n v="7"/>
    <n v="100"/>
    <n v="7"/>
  </r>
  <r>
    <s v="maghrebvoices"/>
    <s v="maghrebvoices"/>
    <m/>
    <m/>
    <m/>
    <m/>
    <m/>
    <m/>
    <m/>
    <m/>
    <s v="No"/>
    <n v="86"/>
    <m/>
    <m/>
    <x v="0"/>
    <d v="2019-08-17T17:04:41.000"/>
    <s v="الوفاق تعلن توقيف &quot;خلايا نائمة&quot; موالية لحفتر_x000a_https://t.co/wrPIEXMOXy"/>
    <s v="https://www.maghrebvoices.com/a/508865.html"/>
    <s v="maghrebvoices.com"/>
    <x v="0"/>
    <m/>
    <s v="http://pbs.twimg.com/profile_images/847478321059418112/ryxr2qUM_normal.jpg"/>
    <x v="79"/>
    <s v="https://twitter.com/#!/maghrebvoices/status/1162772246194196481"/>
    <m/>
    <m/>
    <s v="1162772246194196481"/>
    <m/>
    <b v="0"/>
    <n v="0"/>
    <s v=""/>
    <b v="0"/>
    <s v="ar"/>
    <m/>
    <s v=""/>
    <b v="0"/>
    <n v="0"/>
    <s v=""/>
    <s v="Hootsuite Inc."/>
    <b v="0"/>
    <s v="1162772246194196481"/>
    <s v="Tweet"/>
    <n v="0"/>
    <n v="0"/>
    <m/>
    <m/>
    <m/>
    <m/>
    <m/>
    <m/>
    <m/>
    <m/>
    <n v="23"/>
    <s v="2"/>
    <s v="2"/>
    <n v="0"/>
    <n v="0"/>
    <n v="0"/>
    <n v="0"/>
    <n v="0"/>
    <n v="0"/>
    <n v="7"/>
    <n v="100"/>
    <n v="7"/>
  </r>
  <r>
    <s v="maghrebvoices"/>
    <s v="maghrebvoices"/>
    <m/>
    <m/>
    <m/>
    <m/>
    <m/>
    <m/>
    <m/>
    <m/>
    <s v="No"/>
    <n v="87"/>
    <m/>
    <m/>
    <x v="0"/>
    <d v="2019-08-20T13:12:30.000"/>
    <s v="حزب البديل التونسي ينفي انسحاب رئيسه من السباق الرئاسي_x000a_https://t.co/BdkWhisFxg"/>
    <s v="https://www.maghrebvoices.com/a/509128.html"/>
    <s v="maghrebvoices.com"/>
    <x v="0"/>
    <m/>
    <s v="http://pbs.twimg.com/profile_images/847478321059418112/ryxr2qUM_normal.jpg"/>
    <x v="80"/>
    <s v="https://twitter.com/#!/maghrebvoices/status/1163800979206234112"/>
    <m/>
    <m/>
    <s v="1163800979206234112"/>
    <m/>
    <b v="0"/>
    <n v="2"/>
    <s v=""/>
    <b v="0"/>
    <s v="ar"/>
    <m/>
    <s v=""/>
    <b v="0"/>
    <n v="0"/>
    <s v=""/>
    <s v="Hootsuite Inc."/>
    <b v="0"/>
    <s v="1163800979206234112"/>
    <s v="Tweet"/>
    <n v="0"/>
    <n v="0"/>
    <m/>
    <m/>
    <m/>
    <m/>
    <m/>
    <m/>
    <m/>
    <m/>
    <n v="23"/>
    <s v="2"/>
    <s v="2"/>
    <n v="0"/>
    <n v="0"/>
    <n v="0"/>
    <n v="0"/>
    <n v="0"/>
    <n v="0"/>
    <n v="9"/>
    <n v="100"/>
    <n v="9"/>
  </r>
  <r>
    <s v="maghrebvoices"/>
    <s v="maghrebvoices"/>
    <m/>
    <m/>
    <m/>
    <m/>
    <m/>
    <m/>
    <m/>
    <m/>
    <s v="No"/>
    <n v="88"/>
    <m/>
    <m/>
    <x v="0"/>
    <d v="2019-08-20T16:16:16.000"/>
    <s v="رايتس ووتش تتهم الجزائر بـ&quot;إساءة معاملة&quot; أحد موظفيها_x000a_https://t.co/HdsD7BN9JO"/>
    <s v="https://www.maghrebvoices.com/a/509166.html"/>
    <s v="maghrebvoices.com"/>
    <x v="0"/>
    <m/>
    <s v="http://pbs.twimg.com/profile_images/847478321059418112/ryxr2qUM_normal.jpg"/>
    <x v="81"/>
    <s v="https://twitter.com/#!/maghrebvoices/status/1163847226830934016"/>
    <m/>
    <m/>
    <s v="1163847226830934016"/>
    <m/>
    <b v="0"/>
    <n v="0"/>
    <s v=""/>
    <b v="0"/>
    <s v="ar"/>
    <m/>
    <s v=""/>
    <b v="0"/>
    <n v="1"/>
    <s v=""/>
    <s v="Hootsuite Inc."/>
    <b v="0"/>
    <s v="1163847226830934016"/>
    <s v="Tweet"/>
    <n v="0"/>
    <n v="0"/>
    <m/>
    <m/>
    <m/>
    <m/>
    <m/>
    <m/>
    <m/>
    <m/>
    <n v="23"/>
    <s v="2"/>
    <s v="2"/>
    <n v="0"/>
    <n v="0"/>
    <n v="0"/>
    <n v="0"/>
    <n v="0"/>
    <n v="0"/>
    <n v="9"/>
    <n v="100"/>
    <n v="9"/>
  </r>
  <r>
    <s v="maghrebvoices"/>
    <s v="maghrebvoices"/>
    <m/>
    <m/>
    <m/>
    <m/>
    <m/>
    <m/>
    <m/>
    <m/>
    <s v="No"/>
    <n v="89"/>
    <m/>
    <m/>
    <x v="0"/>
    <d v="2019-08-21T14:31:18.000"/>
    <s v="القضاء يستدعي وزير العدل الجزائري السابق_x000a_https://t.co/GDj5IHZaCf"/>
    <s v="https://www.maghrebvoices.com/a/509311.html"/>
    <s v="maghrebvoices.com"/>
    <x v="0"/>
    <m/>
    <s v="http://pbs.twimg.com/profile_images/847478321059418112/ryxr2qUM_normal.jpg"/>
    <x v="82"/>
    <s v="https://twitter.com/#!/maghrebvoices/status/1164183198710075395"/>
    <m/>
    <m/>
    <s v="1164183198710075395"/>
    <m/>
    <b v="0"/>
    <n v="0"/>
    <s v=""/>
    <b v="0"/>
    <s v="ar"/>
    <m/>
    <s v=""/>
    <b v="0"/>
    <n v="0"/>
    <s v=""/>
    <s v="Hootsuite Inc."/>
    <b v="0"/>
    <s v="1164183198710075395"/>
    <s v="Tweet"/>
    <n v="0"/>
    <n v="0"/>
    <m/>
    <m/>
    <m/>
    <m/>
    <m/>
    <m/>
    <m/>
    <m/>
    <n v="23"/>
    <s v="2"/>
    <s v="2"/>
    <n v="0"/>
    <n v="0"/>
    <n v="0"/>
    <n v="0"/>
    <n v="0"/>
    <n v="0"/>
    <n v="6"/>
    <n v="100"/>
    <n v="6"/>
  </r>
  <r>
    <s v="maghrebvoices"/>
    <s v="maghrebvoices"/>
    <m/>
    <m/>
    <m/>
    <m/>
    <m/>
    <m/>
    <m/>
    <m/>
    <s v="No"/>
    <n v="90"/>
    <m/>
    <m/>
    <x v="0"/>
    <d v="2019-08-21T17:19:44.000"/>
    <s v="المنتخب التونسي لكرة القدم ينهي عقده مع الفرنسي آلان جيراس_x000a_https://t.co/HMA9uRByzn"/>
    <s v="https://www.maghrebvoices.com/a/509339.html"/>
    <s v="maghrebvoices.com"/>
    <x v="0"/>
    <m/>
    <s v="http://pbs.twimg.com/profile_images/847478321059418112/ryxr2qUM_normal.jpg"/>
    <x v="83"/>
    <s v="https://twitter.com/#!/maghrebvoices/status/1164225585729679360"/>
    <m/>
    <m/>
    <s v="1164225585729679360"/>
    <m/>
    <b v="0"/>
    <n v="0"/>
    <s v=""/>
    <b v="0"/>
    <s v="ar"/>
    <m/>
    <s v=""/>
    <b v="0"/>
    <n v="1"/>
    <s v=""/>
    <s v="Hootsuite Inc."/>
    <b v="0"/>
    <s v="1164225585729679360"/>
    <s v="Tweet"/>
    <n v="0"/>
    <n v="0"/>
    <m/>
    <m/>
    <m/>
    <m/>
    <m/>
    <m/>
    <m/>
    <m/>
    <n v="23"/>
    <s v="2"/>
    <s v="2"/>
    <n v="0"/>
    <n v="0"/>
    <n v="0"/>
    <n v="0"/>
    <n v="0"/>
    <n v="0"/>
    <n v="10"/>
    <n v="100"/>
    <n v="10"/>
  </r>
  <r>
    <s v="maghrebvoices"/>
    <s v="maghrebvoices"/>
    <m/>
    <m/>
    <m/>
    <m/>
    <m/>
    <m/>
    <m/>
    <m/>
    <s v="No"/>
    <n v="91"/>
    <m/>
    <m/>
    <x v="0"/>
    <d v="2019-08-21T17:43:41.000"/>
    <s v="الدولي المغربي منديل ينتقل لديجون الفرنسي_x000a_https://t.co/w8Yu9eLXw3"/>
    <s v="https://www.maghrebvoices.com/a/509367.html"/>
    <s v="maghrebvoices.com"/>
    <x v="0"/>
    <m/>
    <s v="http://pbs.twimg.com/profile_images/847478321059418112/ryxr2qUM_normal.jpg"/>
    <x v="84"/>
    <s v="https://twitter.com/#!/maghrebvoices/status/1164231614131527680"/>
    <m/>
    <m/>
    <s v="1164231614131527680"/>
    <m/>
    <b v="0"/>
    <n v="0"/>
    <s v=""/>
    <b v="0"/>
    <s v="ar"/>
    <m/>
    <s v=""/>
    <b v="0"/>
    <n v="0"/>
    <s v=""/>
    <s v="Hootsuite Inc."/>
    <b v="0"/>
    <s v="1164231614131527680"/>
    <s v="Tweet"/>
    <n v="0"/>
    <n v="0"/>
    <m/>
    <m/>
    <m/>
    <m/>
    <m/>
    <m/>
    <m/>
    <m/>
    <n v="23"/>
    <s v="2"/>
    <s v="2"/>
    <n v="0"/>
    <n v="0"/>
    <n v="0"/>
    <n v="0"/>
    <n v="0"/>
    <n v="0"/>
    <n v="6"/>
    <n v="100"/>
    <n v="6"/>
  </r>
  <r>
    <s v="maghrebvoices"/>
    <s v="maghrebvoices"/>
    <m/>
    <m/>
    <m/>
    <m/>
    <m/>
    <m/>
    <m/>
    <m/>
    <s v="No"/>
    <n v="92"/>
    <m/>
    <m/>
    <x v="0"/>
    <d v="2019-08-22T12:59:19.000"/>
    <s v="المحكمة العليا بالجزائر تستمع لوزير العدل السابق_x000a_https://t.co/mMvHuU7KAp"/>
    <s v="https://www.maghrebvoices.com/a/509422.html"/>
    <s v="maghrebvoices.com"/>
    <x v="0"/>
    <m/>
    <s v="http://pbs.twimg.com/profile_images/847478321059418112/ryxr2qUM_normal.jpg"/>
    <x v="85"/>
    <s v="https://twitter.com/#!/maghrebvoices/status/1164522437104586752"/>
    <m/>
    <m/>
    <s v="1164522437104586752"/>
    <m/>
    <b v="0"/>
    <n v="0"/>
    <s v=""/>
    <b v="0"/>
    <s v="ar"/>
    <m/>
    <s v=""/>
    <b v="0"/>
    <n v="0"/>
    <s v=""/>
    <s v="Hootsuite Inc."/>
    <b v="0"/>
    <s v="1164522437104586752"/>
    <s v="Tweet"/>
    <n v="0"/>
    <n v="0"/>
    <m/>
    <m/>
    <m/>
    <m/>
    <m/>
    <m/>
    <m/>
    <m/>
    <n v="23"/>
    <s v="2"/>
    <s v="2"/>
    <n v="0"/>
    <n v="0"/>
    <n v="0"/>
    <n v="0"/>
    <n v="0"/>
    <n v="0"/>
    <n v="7"/>
    <n v="100"/>
    <n v="7"/>
  </r>
  <r>
    <s v="maghrebvoices"/>
    <s v="maghrebvoices"/>
    <m/>
    <m/>
    <m/>
    <m/>
    <m/>
    <m/>
    <m/>
    <m/>
    <s v="No"/>
    <n v="93"/>
    <m/>
    <m/>
    <x v="0"/>
    <d v="2019-08-22T14:30:08.000"/>
    <s v="البرلمان التونسي يصادق على تعديل القانون الانتخابي_x000a_https://t.co/jOn9LS1LKX"/>
    <s v="https://www.maghrebvoices.com/a/509443.html"/>
    <s v="maghrebvoices.com"/>
    <x v="0"/>
    <m/>
    <s v="http://pbs.twimg.com/profile_images/847478321059418112/ryxr2qUM_normal.jpg"/>
    <x v="86"/>
    <s v="https://twitter.com/#!/maghrebvoices/status/1164545291388968960"/>
    <m/>
    <m/>
    <s v="1164545291388968960"/>
    <m/>
    <b v="0"/>
    <n v="0"/>
    <s v=""/>
    <b v="0"/>
    <s v="ar"/>
    <m/>
    <s v=""/>
    <b v="0"/>
    <n v="0"/>
    <s v=""/>
    <s v="Hootsuite Inc."/>
    <b v="0"/>
    <s v="1164545291388968960"/>
    <s v="Tweet"/>
    <n v="0"/>
    <n v="0"/>
    <m/>
    <m/>
    <m/>
    <m/>
    <m/>
    <m/>
    <m/>
    <m/>
    <n v="23"/>
    <s v="2"/>
    <s v="2"/>
    <n v="0"/>
    <n v="0"/>
    <n v="0"/>
    <n v="0"/>
    <n v="0"/>
    <n v="0"/>
    <n v="7"/>
    <n v="100"/>
    <n v="7"/>
  </r>
  <r>
    <s v="maghrebvoices"/>
    <s v="maghrebvoices"/>
    <m/>
    <m/>
    <m/>
    <m/>
    <m/>
    <m/>
    <m/>
    <m/>
    <s v="No"/>
    <n v="94"/>
    <m/>
    <m/>
    <x v="0"/>
    <d v="2019-08-22T16:55:30.000"/>
    <s v="القضاء الجزائري يأمر بحبس وزير العدل السابق_x000a_https://t.co/A4K4Npyi93"/>
    <s v="https://www.maghrebvoices.com/a/509468.html"/>
    <s v="maghrebvoices.com"/>
    <x v="0"/>
    <m/>
    <s v="http://pbs.twimg.com/profile_images/847478321059418112/ryxr2qUM_normal.jpg"/>
    <x v="87"/>
    <s v="https://twitter.com/#!/maghrebvoices/status/1164581874775101440"/>
    <m/>
    <m/>
    <s v="1164581874775101440"/>
    <m/>
    <b v="0"/>
    <n v="0"/>
    <s v=""/>
    <b v="0"/>
    <s v="ar"/>
    <m/>
    <s v=""/>
    <b v="0"/>
    <n v="0"/>
    <s v=""/>
    <s v="Hootsuite Inc."/>
    <b v="0"/>
    <s v="1164581874775101440"/>
    <s v="Tweet"/>
    <n v="0"/>
    <n v="0"/>
    <m/>
    <m/>
    <m/>
    <m/>
    <m/>
    <m/>
    <m/>
    <m/>
    <n v="23"/>
    <s v="2"/>
    <s v="2"/>
    <n v="0"/>
    <n v="0"/>
    <n v="0"/>
    <n v="0"/>
    <n v="0"/>
    <n v="0"/>
    <n v="7"/>
    <n v="100"/>
    <n v="7"/>
  </r>
  <r>
    <s v="maghrebvoices"/>
    <s v="maghrebvoices"/>
    <m/>
    <m/>
    <m/>
    <m/>
    <m/>
    <m/>
    <m/>
    <m/>
    <s v="No"/>
    <n v="95"/>
    <m/>
    <m/>
    <x v="0"/>
    <d v="2019-08-22T17:25:39.000"/>
    <s v="رئيس الحكومة التونسية يفوض مهامه _x000a_https://t.co/avdHDGY7AY"/>
    <s v="https://www.maghrebvoices.com/a/509482.html"/>
    <s v="maghrebvoices.com"/>
    <x v="0"/>
    <m/>
    <s v="http://pbs.twimg.com/profile_images/847478321059418112/ryxr2qUM_normal.jpg"/>
    <x v="88"/>
    <s v="https://twitter.com/#!/maghrebvoices/status/1164589463357534209"/>
    <m/>
    <m/>
    <s v="1164589463357534209"/>
    <m/>
    <b v="0"/>
    <n v="0"/>
    <s v=""/>
    <b v="0"/>
    <s v="ar"/>
    <m/>
    <s v=""/>
    <b v="0"/>
    <n v="0"/>
    <s v=""/>
    <s v="Hootsuite Inc."/>
    <b v="0"/>
    <s v="1164589463357534209"/>
    <s v="Tweet"/>
    <n v="0"/>
    <n v="0"/>
    <m/>
    <m/>
    <m/>
    <m/>
    <m/>
    <m/>
    <m/>
    <m/>
    <n v="23"/>
    <s v="2"/>
    <s v="2"/>
    <n v="0"/>
    <n v="0"/>
    <n v="0"/>
    <n v="0"/>
    <n v="0"/>
    <n v="0"/>
    <n v="5"/>
    <n v="100"/>
    <n v="5"/>
  </r>
  <r>
    <s v="maghrebvoices"/>
    <s v="maghrebvoices"/>
    <m/>
    <m/>
    <m/>
    <m/>
    <m/>
    <m/>
    <m/>
    <m/>
    <s v="No"/>
    <n v="96"/>
    <m/>
    <m/>
    <x v="0"/>
    <d v="2019-08-23T13:57:34.000"/>
    <s v="منع مؤسسات إعلامية من تغطية الرئاسيات في تونس_x000a_https://t.co/7VOEHCnXme"/>
    <s v="https://www.maghrebvoices.com/a/509572.html"/>
    <s v="maghrebvoices.com"/>
    <x v="0"/>
    <m/>
    <s v="http://pbs.twimg.com/profile_images/847478321059418112/ryxr2qUM_normal.jpg"/>
    <x v="89"/>
    <s v="https://twitter.com/#!/maghrebvoices/status/1164899483362168834"/>
    <m/>
    <m/>
    <s v="1164899483362168834"/>
    <m/>
    <b v="0"/>
    <n v="0"/>
    <s v=""/>
    <b v="0"/>
    <s v="ar"/>
    <m/>
    <s v=""/>
    <b v="0"/>
    <n v="0"/>
    <s v=""/>
    <s v="Hootsuite Inc."/>
    <b v="0"/>
    <s v="1164899483362168834"/>
    <s v="Tweet"/>
    <n v="0"/>
    <n v="0"/>
    <m/>
    <m/>
    <m/>
    <m/>
    <m/>
    <m/>
    <m/>
    <m/>
    <n v="23"/>
    <s v="2"/>
    <s v="2"/>
    <n v="0"/>
    <n v="0"/>
    <n v="0"/>
    <n v="0"/>
    <n v="0"/>
    <n v="0"/>
    <n v="8"/>
    <n v="100"/>
    <n v="8"/>
  </r>
  <r>
    <s v="maghrebvoices"/>
    <s v="maghrebvoices"/>
    <m/>
    <m/>
    <m/>
    <m/>
    <m/>
    <m/>
    <m/>
    <m/>
    <s v="No"/>
    <n v="97"/>
    <m/>
    <m/>
    <x v="0"/>
    <d v="2019-08-23T14:47:12.000"/>
    <s v="النيابة العامة الجزائرية تفتح تحقيقا في حادث تدافع بحفل فني_x000a_https://t.co/mnaCYw8Fqm"/>
    <s v="https://www.maghrebvoices.com/a/509575.html"/>
    <s v="maghrebvoices.com"/>
    <x v="0"/>
    <m/>
    <s v="http://pbs.twimg.com/profile_images/847478321059418112/ryxr2qUM_normal.jpg"/>
    <x v="90"/>
    <s v="https://twitter.com/#!/maghrebvoices/status/1164911974368579584"/>
    <m/>
    <m/>
    <s v="1164911974368579584"/>
    <m/>
    <b v="0"/>
    <n v="0"/>
    <s v=""/>
    <b v="0"/>
    <s v="ar"/>
    <m/>
    <s v=""/>
    <b v="0"/>
    <n v="0"/>
    <s v=""/>
    <s v="Hootsuite Inc."/>
    <b v="0"/>
    <s v="1164911974368579584"/>
    <s v="Tweet"/>
    <n v="0"/>
    <n v="0"/>
    <m/>
    <m/>
    <m/>
    <m/>
    <m/>
    <m/>
    <m/>
    <m/>
    <n v="23"/>
    <s v="2"/>
    <s v="2"/>
    <n v="0"/>
    <n v="0"/>
    <n v="0"/>
    <n v="0"/>
    <n v="0"/>
    <n v="0"/>
    <n v="10"/>
    <n v="100"/>
    <n v="10"/>
  </r>
  <r>
    <s v="maghrebvoices"/>
    <s v="maghrebvoices"/>
    <m/>
    <m/>
    <m/>
    <m/>
    <m/>
    <m/>
    <m/>
    <m/>
    <s v="No"/>
    <n v="98"/>
    <m/>
    <m/>
    <x v="0"/>
    <d v="2019-08-23T17:55:40.000"/>
    <s v="توقيف المرشح الرئاسي في تونس نبيل قروي_x000a_https://t.co/98NEl2qxBB"/>
    <s v="https://www.maghrebvoices.com/a/509603.html"/>
    <s v="maghrebvoices.com"/>
    <x v="0"/>
    <m/>
    <s v="http://pbs.twimg.com/profile_images/847478321059418112/ryxr2qUM_normal.jpg"/>
    <x v="91"/>
    <s v="https://twitter.com/#!/maghrebvoices/status/1164959405248602112"/>
    <m/>
    <m/>
    <s v="1164959405248602112"/>
    <m/>
    <b v="0"/>
    <n v="0"/>
    <s v=""/>
    <b v="0"/>
    <s v="ar"/>
    <m/>
    <s v=""/>
    <b v="0"/>
    <n v="0"/>
    <s v=""/>
    <s v="Hootsuite Inc."/>
    <b v="0"/>
    <s v="1164959405248602112"/>
    <s v="Tweet"/>
    <n v="0"/>
    <n v="0"/>
    <m/>
    <m/>
    <m/>
    <m/>
    <m/>
    <m/>
    <m/>
    <m/>
    <n v="23"/>
    <s v="2"/>
    <s v="2"/>
    <n v="0"/>
    <n v="0"/>
    <n v="0"/>
    <n v="0"/>
    <n v="0"/>
    <n v="0"/>
    <n v="7"/>
    <n v="100"/>
    <n v="7"/>
  </r>
  <r>
    <s v="azizelomari"/>
    <s v="maghrebvoices"/>
    <m/>
    <m/>
    <m/>
    <m/>
    <m/>
    <m/>
    <m/>
    <m/>
    <s v="No"/>
    <n v="99"/>
    <m/>
    <m/>
    <x v="1"/>
    <d v="2019-08-24T20:02:41.000"/>
    <s v="@KhenElmaleh @maghrebvoices I've read that your dad is originally from Ouedzem my hometown. Actually, I lived one b… https://t.co/Nw8d96awty"/>
    <s v="https://twitter.com/i/web/status/1165353758248898560"/>
    <s v="twitter.com"/>
    <x v="0"/>
    <m/>
    <s v="http://pbs.twimg.com/profile_images/902727061420302338/P5zHoor3_normal.jpg"/>
    <x v="92"/>
    <s v="https://twitter.com/#!/azizelomari/status/1165353758248898560"/>
    <m/>
    <m/>
    <s v="1165353758248898560"/>
    <s v="1161894493064507392"/>
    <b v="0"/>
    <n v="0"/>
    <s v="43969408"/>
    <b v="0"/>
    <s v="en"/>
    <m/>
    <s v=""/>
    <b v="0"/>
    <n v="0"/>
    <s v=""/>
    <s v="Twitter Web App"/>
    <b v="1"/>
    <s v="11618944930645073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0">
    <i>
      <x v="1"/>
    </i>
    <i r="1">
      <x v="2"/>
    </i>
    <i r="2">
      <x v="38"/>
    </i>
    <i r="3">
      <x v="21"/>
    </i>
    <i r="1">
      <x v="8"/>
    </i>
    <i r="2">
      <x v="224"/>
    </i>
    <i r="3">
      <x v="6"/>
    </i>
    <i r="2">
      <x v="225"/>
    </i>
    <i r="3">
      <x v="16"/>
    </i>
    <i r="3">
      <x v="17"/>
    </i>
    <i r="3">
      <x v="20"/>
    </i>
    <i r="3">
      <x v="22"/>
    </i>
    <i r="3">
      <x v="23"/>
    </i>
    <i r="2">
      <x v="226"/>
    </i>
    <i r="3">
      <x v="15"/>
    </i>
    <i r="3">
      <x v="16"/>
    </i>
    <i r="3">
      <x v="17"/>
    </i>
    <i r="3">
      <x v="18"/>
    </i>
    <i r="3">
      <x v="19"/>
    </i>
    <i r="2">
      <x v="227"/>
    </i>
    <i r="3">
      <x v="14"/>
    </i>
    <i r="3">
      <x v="15"/>
    </i>
    <i r="3">
      <x v="16"/>
    </i>
    <i r="3">
      <x v="17"/>
    </i>
    <i r="3">
      <x v="19"/>
    </i>
    <i r="3">
      <x v="20"/>
    </i>
    <i r="3">
      <x v="22"/>
    </i>
    <i r="3">
      <x v="23"/>
    </i>
    <i r="2">
      <x v="228"/>
    </i>
    <i r="3">
      <x v="7"/>
    </i>
    <i r="3">
      <x v="12"/>
    </i>
    <i r="3">
      <x v="14"/>
    </i>
    <i r="3">
      <x v="16"/>
    </i>
    <i r="3">
      <x v="17"/>
    </i>
    <i r="3">
      <x v="19"/>
    </i>
    <i r="2">
      <x v="229"/>
    </i>
    <i r="3">
      <x v="5"/>
    </i>
    <i r="3">
      <x v="13"/>
    </i>
    <i r="3">
      <x v="14"/>
    </i>
    <i r="3">
      <x v="16"/>
    </i>
    <i r="3">
      <x v="18"/>
    </i>
    <i r="3">
      <x v="21"/>
    </i>
    <i r="2">
      <x v="230"/>
    </i>
    <i r="3">
      <x v="1"/>
    </i>
    <i r="3">
      <x v="15"/>
    </i>
    <i r="3">
      <x v="16"/>
    </i>
    <i r="3">
      <x v="18"/>
    </i>
    <i r="3">
      <x v="21"/>
    </i>
    <i r="2">
      <x v="231"/>
    </i>
    <i r="3">
      <x v="22"/>
    </i>
    <i r="2">
      <x v="232"/>
    </i>
    <i r="3">
      <x v="2"/>
    </i>
    <i r="3">
      <x v="13"/>
    </i>
    <i r="2">
      <x v="233"/>
    </i>
    <i r="3">
      <x v="14"/>
    </i>
    <i r="3">
      <x v="17"/>
    </i>
    <i r="3">
      <x v="18"/>
    </i>
    <i r="3">
      <x v="22"/>
    </i>
    <i r="2">
      <x v="234"/>
    </i>
    <i r="3">
      <x v="6"/>
    </i>
    <i r="3">
      <x v="15"/>
    </i>
    <i r="3">
      <x v="18"/>
    </i>
    <i r="3">
      <x v="19"/>
    </i>
    <i r="3">
      <x v="20"/>
    </i>
    <i r="3">
      <x v="22"/>
    </i>
    <i r="3">
      <x v="23"/>
    </i>
    <i r="2">
      <x v="235"/>
    </i>
    <i r="3">
      <x v="2"/>
    </i>
    <i r="3">
      <x v="3"/>
    </i>
    <i r="3">
      <x v="7"/>
    </i>
    <i r="3">
      <x v="13"/>
    </i>
    <i r="3">
      <x v="14"/>
    </i>
    <i r="3">
      <x v="15"/>
    </i>
    <i r="3">
      <x v="17"/>
    </i>
    <i r="3">
      <x v="18"/>
    </i>
    <i r="3">
      <x v="22"/>
    </i>
    <i r="3">
      <x v="23"/>
    </i>
    <i r="2">
      <x v="236"/>
    </i>
    <i r="3">
      <x v="2"/>
    </i>
    <i r="3">
      <x v="11"/>
    </i>
    <i r="3">
      <x v="12"/>
    </i>
    <i r="3">
      <x v="13"/>
    </i>
    <i r="3">
      <x v="14"/>
    </i>
    <i r="3">
      <x v="15"/>
    </i>
    <i r="3">
      <x v="17"/>
    </i>
    <i r="3">
      <x v="18"/>
    </i>
    <i r="3">
      <x v="20"/>
    </i>
    <i r="2">
      <x v="23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0" totalsRowShown="0" headerRowDxfId="480" dataDxfId="479">
  <autoFilter ref="A2:BL100"/>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18" totalsRowShown="0" headerRowDxfId="312" dataDxfId="311">
  <autoFilter ref="A14:T18"/>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T26" totalsRowShown="0" headerRowDxfId="289" dataDxfId="288">
  <autoFilter ref="A21:T26"/>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T39" totalsRowShown="0" headerRowDxfId="266" dataDxfId="265">
  <autoFilter ref="A29:T39"/>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T52" totalsRowShown="0" headerRowDxfId="243" dataDxfId="242">
  <autoFilter ref="A42:T52"/>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T59" totalsRowShown="0" headerRowDxfId="220" dataDxfId="219">
  <autoFilter ref="A55:T59"/>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2:T72" totalsRowShown="0" headerRowDxfId="217" dataDxfId="216">
  <autoFilter ref="A62:T72"/>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T85" totalsRowShown="0" headerRowDxfId="174" dataDxfId="173">
  <autoFilter ref="A75:T85"/>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7" totalsRowShown="0" headerRowDxfId="141" dataDxfId="140">
  <autoFilter ref="A1:G31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5" totalsRowShown="0" headerRowDxfId="427" dataDxfId="426">
  <autoFilter ref="A2:BS55"/>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5" totalsRowShown="0" headerRowDxfId="132" dataDxfId="131">
  <autoFilter ref="A1:L20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88" dataDxfId="87">
  <autoFilter ref="A2:C1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5" totalsRowShown="0" headerRowDxfId="64" dataDxfId="63">
  <autoFilter ref="A2:BL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81" dataDxfId="380">
  <autoFilter ref="A1:C54"/>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oJ9jYxkyGN" TargetMode="External" /><Relationship Id="rId2" Type="http://schemas.openxmlformats.org/officeDocument/2006/relationships/hyperlink" Target="https://t.co/67Yt3oAVCw" TargetMode="External" /><Relationship Id="rId3" Type="http://schemas.openxmlformats.org/officeDocument/2006/relationships/hyperlink" Target="https://www.maghrebvoices.com/a/507848.html" TargetMode="External" /><Relationship Id="rId4" Type="http://schemas.openxmlformats.org/officeDocument/2006/relationships/hyperlink" Target="https://www.maghrebvoices.com/a/508112.html" TargetMode="External" /><Relationship Id="rId5" Type="http://schemas.openxmlformats.org/officeDocument/2006/relationships/hyperlink" Target="https://www.maghrebvoices.com/a/502882.html" TargetMode="External" /><Relationship Id="rId6" Type="http://schemas.openxmlformats.org/officeDocument/2006/relationships/hyperlink" Target="https://www.maghrebvoices.com/a/502882.html" TargetMode="External" /><Relationship Id="rId7" Type="http://schemas.openxmlformats.org/officeDocument/2006/relationships/hyperlink" Target="https://www.maghrebvoices.com/a/%d9%85%d8%aa%d8%b7%d9%88%d8%b9%d8%a7%d8%aa-%d9%88%d8%a8%d9%8a%d9%83%d9%8a%d9%86%d9%8a-%d9%88%d9%83%d8%a8%d8%aa/507892.html" TargetMode="External" /><Relationship Id="rId8" Type="http://schemas.openxmlformats.org/officeDocument/2006/relationships/hyperlink" Target="https://www.maghrebvoices.com/a/383194.html" TargetMode="External" /><Relationship Id="rId9" Type="http://schemas.openxmlformats.org/officeDocument/2006/relationships/hyperlink" Target="https://www.maghrebvoices.com/a/383194.html" TargetMode="External" /><Relationship Id="rId10" Type="http://schemas.openxmlformats.org/officeDocument/2006/relationships/hyperlink" Target="https://www.maghrebvoices.com/a/383194.html" TargetMode="External" /><Relationship Id="rId11" Type="http://schemas.openxmlformats.org/officeDocument/2006/relationships/hyperlink" Target="https://www.maghrebvoices.com/a/383194.html" TargetMode="External" /><Relationship Id="rId12" Type="http://schemas.openxmlformats.org/officeDocument/2006/relationships/hyperlink" Target="https://www.maghrebvoices.com/a/508268.html" TargetMode="External" /><Relationship Id="rId13" Type="http://schemas.openxmlformats.org/officeDocument/2006/relationships/hyperlink" Target="https://twitter.com/i/web/status/1161966862386782208" TargetMode="External" /><Relationship Id="rId14" Type="http://schemas.openxmlformats.org/officeDocument/2006/relationships/hyperlink" Target="https://www.maghrebvoices.com/a/508614.html" TargetMode="External" /><Relationship Id="rId15" Type="http://schemas.openxmlformats.org/officeDocument/2006/relationships/hyperlink" Target="https://www.maghrebvoices.com/a/508411.html" TargetMode="External" /><Relationship Id="rId16" Type="http://schemas.openxmlformats.org/officeDocument/2006/relationships/hyperlink" Target="https://www.maghrebvoices.com/a/508411.html" TargetMode="External" /><Relationship Id="rId17" Type="http://schemas.openxmlformats.org/officeDocument/2006/relationships/hyperlink" Target="https://www.maghrebvoices.com/a/508522.html" TargetMode="External" /><Relationship Id="rId18" Type="http://schemas.openxmlformats.org/officeDocument/2006/relationships/hyperlink" Target="https://www.maghrebvoices.com/a/Libya-tribe/478934.html" TargetMode="External" /><Relationship Id="rId19" Type="http://schemas.openxmlformats.org/officeDocument/2006/relationships/hyperlink" Target="https://www.maghrebvoices.com/a/Libya-tribe/478934.html" TargetMode="External" /><Relationship Id="rId20" Type="http://schemas.openxmlformats.org/officeDocument/2006/relationships/hyperlink" Target="https://www.maghrebvoices.com/a/388467.html" TargetMode="External" /><Relationship Id="rId21" Type="http://schemas.openxmlformats.org/officeDocument/2006/relationships/hyperlink" Target="https://www.maghrebvoices.com/a/508255.html" TargetMode="External" /><Relationship Id="rId22" Type="http://schemas.openxmlformats.org/officeDocument/2006/relationships/hyperlink" Target="https://www.maghrebvoices.com/a/508286.html" TargetMode="External" /><Relationship Id="rId23" Type="http://schemas.openxmlformats.org/officeDocument/2006/relationships/hyperlink" Target="https://www.maghrebvoices.com/a/508356.html" TargetMode="External" /><Relationship Id="rId24" Type="http://schemas.openxmlformats.org/officeDocument/2006/relationships/hyperlink" Target="https://www.maghrebvoices.com/a/508377.html" TargetMode="External" /><Relationship Id="rId25" Type="http://schemas.openxmlformats.org/officeDocument/2006/relationships/hyperlink" Target="https://www.maghrebvoices.com/a/508379.html" TargetMode="External" /><Relationship Id="rId26" Type="http://schemas.openxmlformats.org/officeDocument/2006/relationships/hyperlink" Target="https://www.maghrebvoices.com/a/508381.html" TargetMode="External" /><Relationship Id="rId27" Type="http://schemas.openxmlformats.org/officeDocument/2006/relationships/hyperlink" Target="https://www.maghrebvoices.com/a/%d9%85%d8%aa%d8%b7%d9%88%d8%b9%d8%a7%d8%aa-%d9%88%d8%a8%d9%8a%d9%83%d9%8a%d9%86%d9%8a-%d9%88%d9%83%d8%a8%d8%aa/507892.html" TargetMode="External" /><Relationship Id="rId28" Type="http://schemas.openxmlformats.org/officeDocument/2006/relationships/hyperlink" Target="https://www.maghrebvoices.com/a/508471.html" TargetMode="External" /><Relationship Id="rId29" Type="http://schemas.openxmlformats.org/officeDocument/2006/relationships/hyperlink" Target="https://www.maghrebvoices.com/a/508478.html" TargetMode="External" /><Relationship Id="rId30" Type="http://schemas.openxmlformats.org/officeDocument/2006/relationships/hyperlink" Target="https://www.maghrebvoices.com/a/508472.html" TargetMode="External" /><Relationship Id="rId31" Type="http://schemas.openxmlformats.org/officeDocument/2006/relationships/hyperlink" Target="https://www.maghrebvoices.com/a/508517.html" TargetMode="External" /><Relationship Id="rId32" Type="http://schemas.openxmlformats.org/officeDocument/2006/relationships/hyperlink" Target="https://www.maghrebvoices.com/a/508528.html" TargetMode="External" /><Relationship Id="rId33" Type="http://schemas.openxmlformats.org/officeDocument/2006/relationships/hyperlink" Target="https://www.maghrebvoices.com/a/508596.html" TargetMode="External" /><Relationship Id="rId34" Type="http://schemas.openxmlformats.org/officeDocument/2006/relationships/hyperlink" Target="https://www.maghrebvoices.com/a/508614.html" TargetMode="External" /><Relationship Id="rId35" Type="http://schemas.openxmlformats.org/officeDocument/2006/relationships/hyperlink" Target="https://www.maghrebvoices.com/a/508652.html" TargetMode="External" /><Relationship Id="rId36" Type="http://schemas.openxmlformats.org/officeDocument/2006/relationships/hyperlink" Target="https://www.maghrebvoices.com/a/508775.html" TargetMode="External" /><Relationship Id="rId37" Type="http://schemas.openxmlformats.org/officeDocument/2006/relationships/hyperlink" Target="https://www.maghrebvoices.com/a/508776.html" TargetMode="External" /><Relationship Id="rId38" Type="http://schemas.openxmlformats.org/officeDocument/2006/relationships/hyperlink" Target="https://www.maghrebvoices.com/a/508927.html" TargetMode="External" /><Relationship Id="rId39" Type="http://schemas.openxmlformats.org/officeDocument/2006/relationships/hyperlink" Target="https://www.maghrebvoices.com/a/509166.html" TargetMode="External" /><Relationship Id="rId40" Type="http://schemas.openxmlformats.org/officeDocument/2006/relationships/hyperlink" Target="https://www.maghrebvoices.com/a/Algeria-history/467350.html" TargetMode="External" /><Relationship Id="rId41" Type="http://schemas.openxmlformats.org/officeDocument/2006/relationships/hyperlink" Target="https://www.maghrebvoices.com/a/509166.html" TargetMode="External" /><Relationship Id="rId42" Type="http://schemas.openxmlformats.org/officeDocument/2006/relationships/hyperlink" Target="https://www.maghrebvoices.com/a/509341.html" TargetMode="External" /><Relationship Id="rId43" Type="http://schemas.openxmlformats.org/officeDocument/2006/relationships/hyperlink" Target="https://www.maghrebvoices.com/a/509326.html" TargetMode="External" /><Relationship Id="rId44" Type="http://schemas.openxmlformats.org/officeDocument/2006/relationships/hyperlink" Target="https://cuturl.in/3m01" TargetMode="External" /><Relationship Id="rId45" Type="http://schemas.openxmlformats.org/officeDocument/2006/relationships/hyperlink" Target="https://www.maghrebvoices.com/a/Algeria-history/467350.html" TargetMode="External" /><Relationship Id="rId46" Type="http://schemas.openxmlformats.org/officeDocument/2006/relationships/hyperlink" Target="https://www.maghrebvoices.com/a/509341.html" TargetMode="External" /><Relationship Id="rId47" Type="http://schemas.openxmlformats.org/officeDocument/2006/relationships/hyperlink" Target="https://www.maghrebvoices.com/a/amazigh/401345.html" TargetMode="External" /><Relationship Id="rId48" Type="http://schemas.openxmlformats.org/officeDocument/2006/relationships/hyperlink" Target="https://www.maghrebvoices.com/a/amazigh/401345.html" TargetMode="External" /><Relationship Id="rId49" Type="http://schemas.openxmlformats.org/officeDocument/2006/relationships/hyperlink" Target="https://www.maghrebvoices.com/a/509166.html" TargetMode="External" /><Relationship Id="rId50" Type="http://schemas.openxmlformats.org/officeDocument/2006/relationships/hyperlink" Target="https://www.maghrebvoices.com/a/509166.html" TargetMode="External" /><Relationship Id="rId51" Type="http://schemas.openxmlformats.org/officeDocument/2006/relationships/hyperlink" Target="https://www.maghrebvoices.com/a/509038.html?fbclid=IwAR0lNHW-eyEOiQ92ilhh5oN4OMjIEgjCbMZNm0CiRdmYUZAOO6PF9_o8l8I" TargetMode="External" /><Relationship Id="rId52" Type="http://schemas.openxmlformats.org/officeDocument/2006/relationships/hyperlink" Target="https://www.maghrebvoices.com/a/508248.html" TargetMode="External" /><Relationship Id="rId53" Type="http://schemas.openxmlformats.org/officeDocument/2006/relationships/hyperlink" Target="https://www.maghrebvoices.com/a/508248.html" TargetMode="External" /><Relationship Id="rId54" Type="http://schemas.openxmlformats.org/officeDocument/2006/relationships/hyperlink" Target="https://www.maghrebvoices.com/a/508528.html" TargetMode="External" /><Relationship Id="rId55" Type="http://schemas.openxmlformats.org/officeDocument/2006/relationships/hyperlink" Target="https://www.maghrebvoices.com/a/509430.html" TargetMode="External" /><Relationship Id="rId56" Type="http://schemas.openxmlformats.org/officeDocument/2006/relationships/hyperlink" Target="https://www.maghrebvoices.com/a/509342.html" TargetMode="External" /><Relationship Id="rId57" Type="http://schemas.openxmlformats.org/officeDocument/2006/relationships/hyperlink" Target="https://www.maghrebvoices.com/a/509342.html" TargetMode="External" /><Relationship Id="rId58" Type="http://schemas.openxmlformats.org/officeDocument/2006/relationships/hyperlink" Target="https://www.maghrebvoices.com/a/509342.html" TargetMode="External" /><Relationship Id="rId59" Type="http://schemas.openxmlformats.org/officeDocument/2006/relationships/hyperlink" Target="https://www.maghrebvoices.com/a/509445.html" TargetMode="External" /><Relationship Id="rId60" Type="http://schemas.openxmlformats.org/officeDocument/2006/relationships/hyperlink" Target="https://www.maghrebvoices.com/a/508725.html" TargetMode="External" /><Relationship Id="rId61" Type="http://schemas.openxmlformats.org/officeDocument/2006/relationships/hyperlink" Target="https://www.maghrebvoices.com/a/509446.html" TargetMode="External" /><Relationship Id="rId62" Type="http://schemas.openxmlformats.org/officeDocument/2006/relationships/hyperlink" Target="https://www.maghrebvoices.com/a/509445.html" TargetMode="External" /><Relationship Id="rId63" Type="http://schemas.openxmlformats.org/officeDocument/2006/relationships/hyperlink" Target="https://www.maghrebvoices.com/a/509445.html" TargetMode="External" /><Relationship Id="rId64" Type="http://schemas.openxmlformats.org/officeDocument/2006/relationships/hyperlink" Target="https://www.maghrebvoices.com/a/509572.html" TargetMode="External" /><Relationship Id="rId65" Type="http://schemas.openxmlformats.org/officeDocument/2006/relationships/hyperlink" Target="https://www.maghrebvoices.com/a/509445.html" TargetMode="External" /><Relationship Id="rId66" Type="http://schemas.openxmlformats.org/officeDocument/2006/relationships/hyperlink" Target="https://www.maghrebvoices.com/a/509445.html" TargetMode="External" /><Relationship Id="rId67" Type="http://schemas.openxmlformats.org/officeDocument/2006/relationships/hyperlink" Target="https://www.maghrebvoices.com/a/508528.html?fbclid=IwAR3OC_uyhaRuInEtqPOdrJUkCffjQ16UV_gTqumV2euXOq5sUwsu-Mc3JlE" TargetMode="External" /><Relationship Id="rId68" Type="http://schemas.openxmlformats.org/officeDocument/2006/relationships/hyperlink" Target="https://www.maghrebvoices.com/a/508471.html" TargetMode="External" /><Relationship Id="rId69" Type="http://schemas.openxmlformats.org/officeDocument/2006/relationships/hyperlink" Target="https://www.maghrebvoices.com/a/508589.html" TargetMode="External" /><Relationship Id="rId70" Type="http://schemas.openxmlformats.org/officeDocument/2006/relationships/hyperlink" Target="https://www.maghrebvoices.com/a/508614.html" TargetMode="External" /><Relationship Id="rId71" Type="http://schemas.openxmlformats.org/officeDocument/2006/relationships/hyperlink" Target="https://www.maghrebvoices.com/a/508629.html" TargetMode="External" /><Relationship Id="rId72" Type="http://schemas.openxmlformats.org/officeDocument/2006/relationships/hyperlink" Target="https://www.maghrebvoices.com/a/508725.html" TargetMode="External" /><Relationship Id="rId73" Type="http://schemas.openxmlformats.org/officeDocument/2006/relationships/hyperlink" Target="https://www.maghrebvoices.com/a/508728.html" TargetMode="External" /><Relationship Id="rId74" Type="http://schemas.openxmlformats.org/officeDocument/2006/relationships/hyperlink" Target="https://www.maghrebvoices.com/a/508643.html" TargetMode="External" /><Relationship Id="rId75" Type="http://schemas.openxmlformats.org/officeDocument/2006/relationships/hyperlink" Target="https://www.maghrebvoices.com/a/508760.html" TargetMode="External" /><Relationship Id="rId76" Type="http://schemas.openxmlformats.org/officeDocument/2006/relationships/hyperlink" Target="https://www.maghrebvoices.com/a/508830.html" TargetMode="External" /><Relationship Id="rId77" Type="http://schemas.openxmlformats.org/officeDocument/2006/relationships/hyperlink" Target="https://bit.ly/2z6MAKI" TargetMode="External" /><Relationship Id="rId78" Type="http://schemas.openxmlformats.org/officeDocument/2006/relationships/hyperlink" Target="https://www.maghrebvoices.com/a/508865.html" TargetMode="External" /><Relationship Id="rId79" Type="http://schemas.openxmlformats.org/officeDocument/2006/relationships/hyperlink" Target="https://www.maghrebvoices.com/a/509128.html" TargetMode="External" /><Relationship Id="rId80" Type="http://schemas.openxmlformats.org/officeDocument/2006/relationships/hyperlink" Target="https://www.maghrebvoices.com/a/509166.html" TargetMode="External" /><Relationship Id="rId81" Type="http://schemas.openxmlformats.org/officeDocument/2006/relationships/hyperlink" Target="https://www.maghrebvoices.com/a/509311.html" TargetMode="External" /><Relationship Id="rId82" Type="http://schemas.openxmlformats.org/officeDocument/2006/relationships/hyperlink" Target="https://www.maghrebvoices.com/a/509339.html" TargetMode="External" /><Relationship Id="rId83" Type="http://schemas.openxmlformats.org/officeDocument/2006/relationships/hyperlink" Target="https://www.maghrebvoices.com/a/509367.html" TargetMode="External" /><Relationship Id="rId84" Type="http://schemas.openxmlformats.org/officeDocument/2006/relationships/hyperlink" Target="https://www.maghrebvoices.com/a/509422.html" TargetMode="External" /><Relationship Id="rId85" Type="http://schemas.openxmlformats.org/officeDocument/2006/relationships/hyperlink" Target="https://www.maghrebvoices.com/a/509443.html" TargetMode="External" /><Relationship Id="rId86" Type="http://schemas.openxmlformats.org/officeDocument/2006/relationships/hyperlink" Target="https://www.maghrebvoices.com/a/509468.html" TargetMode="External" /><Relationship Id="rId87" Type="http://schemas.openxmlformats.org/officeDocument/2006/relationships/hyperlink" Target="https://www.maghrebvoices.com/a/509482.html" TargetMode="External" /><Relationship Id="rId88" Type="http://schemas.openxmlformats.org/officeDocument/2006/relationships/hyperlink" Target="https://www.maghrebvoices.com/a/509572.html" TargetMode="External" /><Relationship Id="rId89" Type="http://schemas.openxmlformats.org/officeDocument/2006/relationships/hyperlink" Target="https://www.maghrebvoices.com/a/509575.html" TargetMode="External" /><Relationship Id="rId90" Type="http://schemas.openxmlformats.org/officeDocument/2006/relationships/hyperlink" Target="https://www.maghrebvoices.com/a/509603.html" TargetMode="External" /><Relationship Id="rId91" Type="http://schemas.openxmlformats.org/officeDocument/2006/relationships/hyperlink" Target="https://twitter.com/i/web/status/1165353758248898560" TargetMode="External" /><Relationship Id="rId92" Type="http://schemas.openxmlformats.org/officeDocument/2006/relationships/hyperlink" Target="https://twitter.com/i/web/status/1165353758248898560" TargetMode="External" /><Relationship Id="rId93" Type="http://schemas.openxmlformats.org/officeDocument/2006/relationships/hyperlink" Target="https://pbs.twimg.com/media/Dy1ErhkWoAEfrdy.jpg" TargetMode="External" /><Relationship Id="rId94" Type="http://schemas.openxmlformats.org/officeDocument/2006/relationships/hyperlink" Target="https://pbs.twimg.com/media/Dy1ErhkWoAEfrdy.jpg" TargetMode="External" /><Relationship Id="rId95" Type="http://schemas.openxmlformats.org/officeDocument/2006/relationships/hyperlink" Target="https://pbs.twimg.com/media/ECifz8iWwAAa_f2.jpg" TargetMode="External" /><Relationship Id="rId96" Type="http://schemas.openxmlformats.org/officeDocument/2006/relationships/hyperlink" Target="https://pbs.twimg.com/media/EClk5xIX4AAoTHV.jpg" TargetMode="External" /><Relationship Id="rId97" Type="http://schemas.openxmlformats.org/officeDocument/2006/relationships/hyperlink" Target="https://pbs.twimg.com/media/EClk5xIX4AAoTHV.jpg" TargetMode="External" /><Relationship Id="rId98" Type="http://schemas.openxmlformats.org/officeDocument/2006/relationships/hyperlink" Target="https://pbs.twimg.com/media/EClk5xIX4AAoTHV.jpg" TargetMode="External" /><Relationship Id="rId99" Type="http://schemas.openxmlformats.org/officeDocument/2006/relationships/hyperlink" Target="https://pbs.twimg.com/media/ECni55pVAAEnXSn.jpg" TargetMode="External" /><Relationship Id="rId100" Type="http://schemas.openxmlformats.org/officeDocument/2006/relationships/hyperlink" Target="http://pbs.twimg.com/profile_images/821352650381950976/IPIn31oR_normal.jpg" TargetMode="External" /><Relationship Id="rId101" Type="http://schemas.openxmlformats.org/officeDocument/2006/relationships/hyperlink" Target="http://pbs.twimg.com/profile_images/1102515357401649152/AoQhZB1x_normal.png" TargetMode="External" /><Relationship Id="rId102" Type="http://schemas.openxmlformats.org/officeDocument/2006/relationships/hyperlink" Target="http://pbs.twimg.com/profile_images/717812670880157700/tTlLrnSn_normal.jpg" TargetMode="External" /><Relationship Id="rId103" Type="http://schemas.openxmlformats.org/officeDocument/2006/relationships/hyperlink" Target="http://pbs.twimg.com/profile_images/378800000652380624/83dc0b70cb4e8028993dc1af88e8f40f_normal.jpeg" TargetMode="External" /><Relationship Id="rId104" Type="http://schemas.openxmlformats.org/officeDocument/2006/relationships/hyperlink" Target="http://pbs.twimg.com/profile_images/877264336884031488/uWeHJR2O_normal.jpg" TargetMode="External" /><Relationship Id="rId105" Type="http://schemas.openxmlformats.org/officeDocument/2006/relationships/hyperlink" Target="http://pbs.twimg.com/profile_images/1144685498314764289/TnSt3SwP_normal.jpg" TargetMode="External" /><Relationship Id="rId106" Type="http://schemas.openxmlformats.org/officeDocument/2006/relationships/hyperlink" Target="http://pbs.twimg.com/profile_images/1144685498314764289/TnSt3SwP_normal.jpg" TargetMode="External" /><Relationship Id="rId107" Type="http://schemas.openxmlformats.org/officeDocument/2006/relationships/hyperlink" Target="http://pbs.twimg.com/profile_images/1144685498314764289/TnSt3SwP_normal.jpg" TargetMode="External" /><Relationship Id="rId108" Type="http://schemas.openxmlformats.org/officeDocument/2006/relationships/hyperlink" Target="http://pbs.twimg.com/profile_images/1144685498314764289/TnSt3SwP_normal.jpg" TargetMode="External" /><Relationship Id="rId109" Type="http://schemas.openxmlformats.org/officeDocument/2006/relationships/hyperlink" Target="http://pbs.twimg.com/profile_images/870079811611480064/5FTyCHb7_normal.jpg" TargetMode="External" /><Relationship Id="rId110" Type="http://schemas.openxmlformats.org/officeDocument/2006/relationships/hyperlink" Target="http://pbs.twimg.com/profile_images/628637231700250624/KLECtxx5_normal.jpg" TargetMode="External" /><Relationship Id="rId111" Type="http://schemas.openxmlformats.org/officeDocument/2006/relationships/hyperlink" Target="http://pbs.twimg.com/profile_images/1162679797509763072/vH2tgmol_normal.jpg" TargetMode="External" /><Relationship Id="rId112" Type="http://schemas.openxmlformats.org/officeDocument/2006/relationships/hyperlink" Target="http://pbs.twimg.com/profile_images/1165060237377835008/dLRLRw-R_normal.jpg" TargetMode="External" /><Relationship Id="rId113" Type="http://schemas.openxmlformats.org/officeDocument/2006/relationships/hyperlink" Target="http://pbs.twimg.com/profile_images/1129971346715357185/cMxXYMnK_normal.jpg" TargetMode="External" /><Relationship Id="rId114" Type="http://schemas.openxmlformats.org/officeDocument/2006/relationships/hyperlink" Target="http://pbs.twimg.com/profile_images/653930769312817152/okj9g28o_normal.jpg" TargetMode="External" /><Relationship Id="rId115" Type="http://schemas.openxmlformats.org/officeDocument/2006/relationships/hyperlink" Target="http://pbs.twimg.com/profile_images/930056740963483648/kZnwZE2N_normal.jpg" TargetMode="External" /><Relationship Id="rId116" Type="http://schemas.openxmlformats.org/officeDocument/2006/relationships/hyperlink" Target="https://pbs.twimg.com/media/Dy1ErhkWoAEfrdy.jpg" TargetMode="External" /><Relationship Id="rId117" Type="http://schemas.openxmlformats.org/officeDocument/2006/relationships/hyperlink" Target="https://pbs.twimg.com/media/Dy1ErhkWoAEfrdy.jpg" TargetMode="External" /><Relationship Id="rId118" Type="http://schemas.openxmlformats.org/officeDocument/2006/relationships/hyperlink" Target="http://pbs.twimg.com/profile_images/1114616816368803847/CWR8UfXq_normal.jpg" TargetMode="External" /><Relationship Id="rId119" Type="http://schemas.openxmlformats.org/officeDocument/2006/relationships/hyperlink" Target="http://pbs.twimg.com/profile_images/1060719260107001856/BqrR4DYf_normal.jpg" TargetMode="External" /><Relationship Id="rId120" Type="http://schemas.openxmlformats.org/officeDocument/2006/relationships/hyperlink" Target="http://pbs.twimg.com/profile_images/1060719260107001856/BqrR4DYf_normal.jpg" TargetMode="External" /><Relationship Id="rId121" Type="http://schemas.openxmlformats.org/officeDocument/2006/relationships/hyperlink" Target="http://pbs.twimg.com/profile_images/1060719260107001856/BqrR4DYf_normal.jpg" TargetMode="External" /><Relationship Id="rId122" Type="http://schemas.openxmlformats.org/officeDocument/2006/relationships/hyperlink" Target="http://pbs.twimg.com/profile_images/1060719260107001856/BqrR4DYf_normal.jpg" TargetMode="External" /><Relationship Id="rId123" Type="http://schemas.openxmlformats.org/officeDocument/2006/relationships/hyperlink" Target="http://pbs.twimg.com/profile_images/1060719260107001856/BqrR4DYf_normal.jpg" TargetMode="External" /><Relationship Id="rId124" Type="http://schemas.openxmlformats.org/officeDocument/2006/relationships/hyperlink" Target="http://pbs.twimg.com/profile_images/1060719260107001856/BqrR4DYf_normal.jpg" TargetMode="External" /><Relationship Id="rId125" Type="http://schemas.openxmlformats.org/officeDocument/2006/relationships/hyperlink" Target="http://pbs.twimg.com/profile_images/1060719260107001856/BqrR4DYf_normal.jpg" TargetMode="External" /><Relationship Id="rId126" Type="http://schemas.openxmlformats.org/officeDocument/2006/relationships/hyperlink" Target="http://pbs.twimg.com/profile_images/1060719260107001856/BqrR4DYf_normal.jpg" TargetMode="External" /><Relationship Id="rId127" Type="http://schemas.openxmlformats.org/officeDocument/2006/relationships/hyperlink" Target="http://pbs.twimg.com/profile_images/1060719260107001856/BqrR4DYf_normal.jpg" TargetMode="External" /><Relationship Id="rId128" Type="http://schemas.openxmlformats.org/officeDocument/2006/relationships/hyperlink" Target="http://pbs.twimg.com/profile_images/1060719260107001856/BqrR4DYf_normal.jpg" TargetMode="External" /><Relationship Id="rId129" Type="http://schemas.openxmlformats.org/officeDocument/2006/relationships/hyperlink" Target="http://pbs.twimg.com/profile_images/1060719260107001856/BqrR4DYf_normal.jpg" TargetMode="External" /><Relationship Id="rId130" Type="http://schemas.openxmlformats.org/officeDocument/2006/relationships/hyperlink" Target="http://pbs.twimg.com/profile_images/1060719260107001856/BqrR4DYf_normal.jpg" TargetMode="External" /><Relationship Id="rId131" Type="http://schemas.openxmlformats.org/officeDocument/2006/relationships/hyperlink" Target="http://pbs.twimg.com/profile_images/1060719260107001856/BqrR4DYf_normal.jpg" TargetMode="External" /><Relationship Id="rId132" Type="http://schemas.openxmlformats.org/officeDocument/2006/relationships/hyperlink" Target="http://pbs.twimg.com/profile_images/1060719260107001856/BqrR4DYf_normal.jpg" TargetMode="External" /><Relationship Id="rId133" Type="http://schemas.openxmlformats.org/officeDocument/2006/relationships/hyperlink" Target="http://pbs.twimg.com/profile_images/1060719260107001856/BqrR4DYf_normal.jpg" TargetMode="External" /><Relationship Id="rId134" Type="http://schemas.openxmlformats.org/officeDocument/2006/relationships/hyperlink" Target="http://pbs.twimg.com/profile_images/1060719260107001856/BqrR4DYf_normal.jpg" TargetMode="External" /><Relationship Id="rId135" Type="http://schemas.openxmlformats.org/officeDocument/2006/relationships/hyperlink" Target="http://pbs.twimg.com/profile_images/1060719260107001856/BqrR4DYf_normal.jpg" TargetMode="External" /><Relationship Id="rId136" Type="http://schemas.openxmlformats.org/officeDocument/2006/relationships/hyperlink" Target="http://pbs.twimg.com/profile_images/1060719260107001856/BqrR4DYf_normal.jpg" TargetMode="External" /><Relationship Id="rId137" Type="http://schemas.openxmlformats.org/officeDocument/2006/relationships/hyperlink" Target="http://pbs.twimg.com/profile_images/1010085210246078464/qmNEd96I_normal.jpg" TargetMode="External" /><Relationship Id="rId138" Type="http://schemas.openxmlformats.org/officeDocument/2006/relationships/hyperlink" Target="http://pbs.twimg.com/profile_images/1135864896099409921/pfQuk-Tq_normal.png" TargetMode="External" /><Relationship Id="rId139" Type="http://schemas.openxmlformats.org/officeDocument/2006/relationships/hyperlink" Target="http://pbs.twimg.com/profile_images/1137363616909447168/o2DA06UI_normal.jpg" TargetMode="External" /><Relationship Id="rId140" Type="http://schemas.openxmlformats.org/officeDocument/2006/relationships/hyperlink" Target="http://pbs.twimg.com/profile_images/880142677395865600/tQ0a4Y9P_normal.jpg" TargetMode="External" /><Relationship Id="rId141" Type="http://schemas.openxmlformats.org/officeDocument/2006/relationships/hyperlink" Target="http://pbs.twimg.com/profile_images/719914446089547777/L9dQK7PV_normal.jpg" TargetMode="External" /><Relationship Id="rId142" Type="http://schemas.openxmlformats.org/officeDocument/2006/relationships/hyperlink" Target="http://pbs.twimg.com/profile_images/1145418035198615552/9ONdyH_9_normal.jpg" TargetMode="External" /><Relationship Id="rId143" Type="http://schemas.openxmlformats.org/officeDocument/2006/relationships/hyperlink" Target="http://pbs.twimg.com/profile_images/665329926392963073/jAgimAnT_normal.jpg" TargetMode="External" /><Relationship Id="rId144" Type="http://schemas.openxmlformats.org/officeDocument/2006/relationships/hyperlink" Target="http://pbs.twimg.com/profile_images/773223414492459009/ThiwUkU1_normal.jpg" TargetMode="External" /><Relationship Id="rId145" Type="http://schemas.openxmlformats.org/officeDocument/2006/relationships/hyperlink" Target="http://pbs.twimg.com/profile_images/1157201372783288326/kB4EcF5y_normal.jpg" TargetMode="External" /><Relationship Id="rId146" Type="http://schemas.openxmlformats.org/officeDocument/2006/relationships/hyperlink" Target="http://pbs.twimg.com/profile_images/1110708799843770368/bRuzzhfb_normal.png" TargetMode="External" /><Relationship Id="rId147" Type="http://schemas.openxmlformats.org/officeDocument/2006/relationships/hyperlink" Target="https://pbs.twimg.com/media/ECifz8iWwAAa_f2.jpg" TargetMode="External" /><Relationship Id="rId148" Type="http://schemas.openxmlformats.org/officeDocument/2006/relationships/hyperlink" Target="http://pbs.twimg.com/profile_images/1124659143493681154/19AGXmIL_normal.jpg" TargetMode="External" /><Relationship Id="rId149" Type="http://schemas.openxmlformats.org/officeDocument/2006/relationships/hyperlink" Target="http://pbs.twimg.com/profile_images/1124659143493681154/19AGXmIL_normal.jpg" TargetMode="External" /><Relationship Id="rId150" Type="http://schemas.openxmlformats.org/officeDocument/2006/relationships/hyperlink" Target="http://pbs.twimg.com/profile_images/532044274419134464/A0iX69nj_normal.jpeg" TargetMode="External" /><Relationship Id="rId151" Type="http://schemas.openxmlformats.org/officeDocument/2006/relationships/hyperlink" Target="http://pbs.twimg.com/profile_images/532044274419134464/A0iX69nj_normal.jpeg" TargetMode="External" /><Relationship Id="rId152" Type="http://schemas.openxmlformats.org/officeDocument/2006/relationships/hyperlink" Target="http://pbs.twimg.com/profile_images/926180733856739328/P01KdfTj_normal.jpg" TargetMode="External" /><Relationship Id="rId153" Type="http://schemas.openxmlformats.org/officeDocument/2006/relationships/hyperlink" Target="http://pbs.twimg.com/profile_images/1112073815033565185/0vDw_QT8_normal.jpg" TargetMode="External" /><Relationship Id="rId154" Type="http://schemas.openxmlformats.org/officeDocument/2006/relationships/hyperlink" Target="http://pbs.twimg.com/profile_images/536167972729921536/XXHdLF19_normal.jpeg" TargetMode="External" /><Relationship Id="rId155" Type="http://schemas.openxmlformats.org/officeDocument/2006/relationships/hyperlink" Target="http://pbs.twimg.com/profile_images/1086124148043235328/gtjwmMo7_normal.jpg" TargetMode="External" /><Relationship Id="rId156" Type="http://schemas.openxmlformats.org/officeDocument/2006/relationships/hyperlink" Target="http://pbs.twimg.com/profile_images/378800000679621723/6d3a62532aa4ee8b92543916e3cd2bf0_normal.jpeg" TargetMode="External" /><Relationship Id="rId157" Type="http://schemas.openxmlformats.org/officeDocument/2006/relationships/hyperlink" Target="http://pbs.twimg.com/profile_images/378800000679621723/6d3a62532aa4ee8b92543916e3cd2bf0_normal.jpeg" TargetMode="External" /><Relationship Id="rId158" Type="http://schemas.openxmlformats.org/officeDocument/2006/relationships/hyperlink" Target="http://pbs.twimg.com/profile_images/378800000679621723/6d3a62532aa4ee8b92543916e3cd2bf0_normal.jpeg" TargetMode="External" /><Relationship Id="rId159" Type="http://schemas.openxmlformats.org/officeDocument/2006/relationships/hyperlink" Target="http://pbs.twimg.com/profile_images/378800000679621723/6d3a62532aa4ee8b92543916e3cd2bf0_normal.jpeg" TargetMode="External" /><Relationship Id="rId160" Type="http://schemas.openxmlformats.org/officeDocument/2006/relationships/hyperlink" Target="https://pbs.twimg.com/media/EClk5xIX4AAoTHV.jpg" TargetMode="External" /><Relationship Id="rId161" Type="http://schemas.openxmlformats.org/officeDocument/2006/relationships/hyperlink" Target="http://pbs.twimg.com/profile_images/747130226581323776/7eNhoVxq_normal.jpg" TargetMode="External" /><Relationship Id="rId162" Type="http://schemas.openxmlformats.org/officeDocument/2006/relationships/hyperlink" Target="https://pbs.twimg.com/media/EClk5xIX4AAoTHV.jpg" TargetMode="External" /><Relationship Id="rId163" Type="http://schemas.openxmlformats.org/officeDocument/2006/relationships/hyperlink" Target="https://pbs.twimg.com/media/EClk5xIX4AAoTHV.jpg" TargetMode="External" /><Relationship Id="rId164" Type="http://schemas.openxmlformats.org/officeDocument/2006/relationships/hyperlink" Target="http://pbs.twimg.com/profile_images/1117028537465298950/qk5gAhI9_normal.jpg" TargetMode="External" /><Relationship Id="rId165" Type="http://schemas.openxmlformats.org/officeDocument/2006/relationships/hyperlink" Target="http://pbs.twimg.com/profile_images/2459424067/an31fztcwwbseys3f8lm_normal.jpeg" TargetMode="External" /><Relationship Id="rId166" Type="http://schemas.openxmlformats.org/officeDocument/2006/relationships/hyperlink" Target="http://pbs.twimg.com/profile_images/2459424067/an31fztcwwbseys3f8lm_normal.jpeg" TargetMode="External" /><Relationship Id="rId167" Type="http://schemas.openxmlformats.org/officeDocument/2006/relationships/hyperlink" Target="http://pbs.twimg.com/profile_images/1140248224537763840/2uQ77X8A_normal.jpg" TargetMode="External" /><Relationship Id="rId168" Type="http://schemas.openxmlformats.org/officeDocument/2006/relationships/hyperlink" Target="http://pbs.twimg.com/profile_images/777845866925268992/aXcogjl9_normal.jpg" TargetMode="External" /><Relationship Id="rId169" Type="http://schemas.openxmlformats.org/officeDocument/2006/relationships/hyperlink" Target="http://pbs.twimg.com/profile_images/1036223912198201344/Ax7_qNWg_normal.jpg" TargetMode="External" /><Relationship Id="rId170" Type="http://schemas.openxmlformats.org/officeDocument/2006/relationships/hyperlink" Target="https://pbs.twimg.com/media/ECni55pVAAEnXSn.jpg" TargetMode="External" /><Relationship Id="rId171" Type="http://schemas.openxmlformats.org/officeDocument/2006/relationships/hyperlink" Target="http://pbs.twimg.com/profile_images/1147961929631248384/Nr3gwfJ6_normal.jpg" TargetMode="External" /><Relationship Id="rId172" Type="http://schemas.openxmlformats.org/officeDocument/2006/relationships/hyperlink" Target="http://pbs.twimg.com/profile_images/1161893573547220992/MBvmfAMb_normal.jpg" TargetMode="External" /><Relationship Id="rId173" Type="http://schemas.openxmlformats.org/officeDocument/2006/relationships/hyperlink" Target="http://pbs.twimg.com/profile_images/847478321059418112/ryxr2qUM_normal.jpg" TargetMode="External" /><Relationship Id="rId174" Type="http://schemas.openxmlformats.org/officeDocument/2006/relationships/hyperlink" Target="http://pbs.twimg.com/profile_images/847478321059418112/ryxr2qUM_normal.jpg" TargetMode="External" /><Relationship Id="rId175" Type="http://schemas.openxmlformats.org/officeDocument/2006/relationships/hyperlink" Target="http://pbs.twimg.com/profile_images/847478321059418112/ryxr2qUM_normal.jpg" TargetMode="External" /><Relationship Id="rId176" Type="http://schemas.openxmlformats.org/officeDocument/2006/relationships/hyperlink" Target="http://pbs.twimg.com/profile_images/847478321059418112/ryxr2qUM_normal.jpg" TargetMode="External" /><Relationship Id="rId177" Type="http://schemas.openxmlformats.org/officeDocument/2006/relationships/hyperlink" Target="http://pbs.twimg.com/profile_images/847478321059418112/ryxr2qUM_normal.jpg" TargetMode="External" /><Relationship Id="rId178" Type="http://schemas.openxmlformats.org/officeDocument/2006/relationships/hyperlink" Target="http://pbs.twimg.com/profile_images/847478321059418112/ryxr2qUM_normal.jpg" TargetMode="External" /><Relationship Id="rId179" Type="http://schemas.openxmlformats.org/officeDocument/2006/relationships/hyperlink" Target="http://pbs.twimg.com/profile_images/847478321059418112/ryxr2qUM_normal.jpg" TargetMode="External" /><Relationship Id="rId180" Type="http://schemas.openxmlformats.org/officeDocument/2006/relationships/hyperlink" Target="http://pbs.twimg.com/profile_images/847478321059418112/ryxr2qUM_normal.jpg" TargetMode="External" /><Relationship Id="rId181" Type="http://schemas.openxmlformats.org/officeDocument/2006/relationships/hyperlink" Target="http://pbs.twimg.com/profile_images/847478321059418112/ryxr2qUM_normal.jpg" TargetMode="External" /><Relationship Id="rId182" Type="http://schemas.openxmlformats.org/officeDocument/2006/relationships/hyperlink" Target="http://pbs.twimg.com/profile_images/847478321059418112/ryxr2qUM_normal.jpg" TargetMode="External" /><Relationship Id="rId183" Type="http://schemas.openxmlformats.org/officeDocument/2006/relationships/hyperlink" Target="http://pbs.twimg.com/profile_images/847478321059418112/ryxr2qUM_normal.jpg" TargetMode="External" /><Relationship Id="rId184" Type="http://schemas.openxmlformats.org/officeDocument/2006/relationships/hyperlink" Target="http://pbs.twimg.com/profile_images/847478321059418112/ryxr2qUM_normal.jpg" TargetMode="External" /><Relationship Id="rId185" Type="http://schemas.openxmlformats.org/officeDocument/2006/relationships/hyperlink" Target="http://pbs.twimg.com/profile_images/847478321059418112/ryxr2qUM_normal.jpg" TargetMode="External" /><Relationship Id="rId186" Type="http://schemas.openxmlformats.org/officeDocument/2006/relationships/hyperlink" Target="http://pbs.twimg.com/profile_images/847478321059418112/ryxr2qUM_normal.jpg" TargetMode="External" /><Relationship Id="rId187" Type="http://schemas.openxmlformats.org/officeDocument/2006/relationships/hyperlink" Target="http://pbs.twimg.com/profile_images/847478321059418112/ryxr2qUM_normal.jpg" TargetMode="External" /><Relationship Id="rId188" Type="http://schemas.openxmlformats.org/officeDocument/2006/relationships/hyperlink" Target="http://pbs.twimg.com/profile_images/847478321059418112/ryxr2qUM_normal.jpg" TargetMode="External" /><Relationship Id="rId189" Type="http://schemas.openxmlformats.org/officeDocument/2006/relationships/hyperlink" Target="http://pbs.twimg.com/profile_images/847478321059418112/ryxr2qUM_normal.jpg" TargetMode="External" /><Relationship Id="rId190" Type="http://schemas.openxmlformats.org/officeDocument/2006/relationships/hyperlink" Target="http://pbs.twimg.com/profile_images/847478321059418112/ryxr2qUM_normal.jpg" TargetMode="External" /><Relationship Id="rId191" Type="http://schemas.openxmlformats.org/officeDocument/2006/relationships/hyperlink" Target="http://pbs.twimg.com/profile_images/847478321059418112/ryxr2qUM_normal.jpg" TargetMode="External" /><Relationship Id="rId192" Type="http://schemas.openxmlformats.org/officeDocument/2006/relationships/hyperlink" Target="http://pbs.twimg.com/profile_images/847478321059418112/ryxr2qUM_normal.jpg" TargetMode="External" /><Relationship Id="rId193" Type="http://schemas.openxmlformats.org/officeDocument/2006/relationships/hyperlink" Target="http://pbs.twimg.com/profile_images/847478321059418112/ryxr2qUM_normal.jpg" TargetMode="External" /><Relationship Id="rId194" Type="http://schemas.openxmlformats.org/officeDocument/2006/relationships/hyperlink" Target="http://pbs.twimg.com/profile_images/847478321059418112/ryxr2qUM_normal.jpg" TargetMode="External" /><Relationship Id="rId195" Type="http://schemas.openxmlformats.org/officeDocument/2006/relationships/hyperlink" Target="http://pbs.twimg.com/profile_images/847478321059418112/ryxr2qUM_normal.jpg" TargetMode="External" /><Relationship Id="rId196" Type="http://schemas.openxmlformats.org/officeDocument/2006/relationships/hyperlink" Target="http://pbs.twimg.com/profile_images/902727061420302338/P5zHoor3_normal.jpg" TargetMode="External" /><Relationship Id="rId197" Type="http://schemas.openxmlformats.org/officeDocument/2006/relationships/hyperlink" Target="http://pbs.twimg.com/profile_images/902727061420302338/P5zHoor3_normal.jpg" TargetMode="External" /><Relationship Id="rId198" Type="http://schemas.openxmlformats.org/officeDocument/2006/relationships/hyperlink" Target="https://twitter.com/#!/cyberkarim19881/status/1160415578491932672" TargetMode="External" /><Relationship Id="rId199" Type="http://schemas.openxmlformats.org/officeDocument/2006/relationships/hyperlink" Target="https://twitter.com/#!/bamourbaaziz/status/1160950716409745415" TargetMode="External" /><Relationship Id="rId200" Type="http://schemas.openxmlformats.org/officeDocument/2006/relationships/hyperlink" Target="https://twitter.com/#!/khorshe_d/status/1161000536684027909" TargetMode="External" /><Relationship Id="rId201" Type="http://schemas.openxmlformats.org/officeDocument/2006/relationships/hyperlink" Target="https://twitter.com/#!/khorotosophe/status/1161025695511908354" TargetMode="External" /><Relationship Id="rId202" Type="http://schemas.openxmlformats.org/officeDocument/2006/relationships/hyperlink" Target="https://twitter.com/#!/voafarag/status/1161339456315633664" TargetMode="External" /><Relationship Id="rId203" Type="http://schemas.openxmlformats.org/officeDocument/2006/relationships/hyperlink" Target="https://twitter.com/#!/sofianehamimi1/status/1161644714157846529" TargetMode="External" /><Relationship Id="rId204" Type="http://schemas.openxmlformats.org/officeDocument/2006/relationships/hyperlink" Target="https://twitter.com/#!/sofianehamimi1/status/1161644714157846529" TargetMode="External" /><Relationship Id="rId205" Type="http://schemas.openxmlformats.org/officeDocument/2006/relationships/hyperlink" Target="https://twitter.com/#!/sofianehamimi1/status/1161644714157846529" TargetMode="External" /><Relationship Id="rId206" Type="http://schemas.openxmlformats.org/officeDocument/2006/relationships/hyperlink" Target="https://twitter.com/#!/sofianehamimi1/status/1161644714157846529" TargetMode="External" /><Relationship Id="rId207" Type="http://schemas.openxmlformats.org/officeDocument/2006/relationships/hyperlink" Target="https://twitter.com/#!/nacersetra46/status/1161757608178589697" TargetMode="External" /><Relationship Id="rId208" Type="http://schemas.openxmlformats.org/officeDocument/2006/relationships/hyperlink" Target="https://twitter.com/#!/ikhbari11/status/1161966862386782208" TargetMode="External" /><Relationship Id="rId209" Type="http://schemas.openxmlformats.org/officeDocument/2006/relationships/hyperlink" Target="https://twitter.com/#!/assadounalla/status/1162022560160198657" TargetMode="External" /><Relationship Id="rId210" Type="http://schemas.openxmlformats.org/officeDocument/2006/relationships/hyperlink" Target="https://twitter.com/#!/89hyx/status/1162213445741117440" TargetMode="External" /><Relationship Id="rId211" Type="http://schemas.openxmlformats.org/officeDocument/2006/relationships/hyperlink" Target="https://twitter.com/#!/aissatimustapha/status/1162347084831440897" TargetMode="External" /><Relationship Id="rId212" Type="http://schemas.openxmlformats.org/officeDocument/2006/relationships/hyperlink" Target="https://twitter.com/#!/bentaherdernas/status/1162521494892830720" TargetMode="External" /><Relationship Id="rId213" Type="http://schemas.openxmlformats.org/officeDocument/2006/relationships/hyperlink" Target="https://twitter.com/#!/eldaghili/status/1162831042706907142" TargetMode="External" /><Relationship Id="rId214" Type="http://schemas.openxmlformats.org/officeDocument/2006/relationships/hyperlink" Target="https://twitter.com/#!/al_tbawy/status/1093606014241439748" TargetMode="External" /><Relationship Id="rId215" Type="http://schemas.openxmlformats.org/officeDocument/2006/relationships/hyperlink" Target="https://twitter.com/#!/4o0z4zw8xnxaxfu/status/1163201703308595202" TargetMode="External" /><Relationship Id="rId216" Type="http://schemas.openxmlformats.org/officeDocument/2006/relationships/hyperlink" Target="https://twitter.com/#!/ibrabouh/status/1163257973759795200" TargetMode="External" /><Relationship Id="rId217" Type="http://schemas.openxmlformats.org/officeDocument/2006/relationships/hyperlink" Target="https://twitter.com/#!/fadouamassat/status/1160940561685200897" TargetMode="External" /><Relationship Id="rId218" Type="http://schemas.openxmlformats.org/officeDocument/2006/relationships/hyperlink" Target="https://twitter.com/#!/fadouamassat/status/1161001502120534016" TargetMode="External" /><Relationship Id="rId219" Type="http://schemas.openxmlformats.org/officeDocument/2006/relationships/hyperlink" Target="https://twitter.com/#!/fadouamassat/status/1161278600726888448" TargetMode="External" /><Relationship Id="rId220" Type="http://schemas.openxmlformats.org/officeDocument/2006/relationships/hyperlink" Target="https://twitter.com/#!/fadouamassat/status/1161293312327913474" TargetMode="External" /><Relationship Id="rId221" Type="http://schemas.openxmlformats.org/officeDocument/2006/relationships/hyperlink" Target="https://twitter.com/#!/fadouamassat/status/1161307783939153921" TargetMode="External" /><Relationship Id="rId222" Type="http://schemas.openxmlformats.org/officeDocument/2006/relationships/hyperlink" Target="https://twitter.com/#!/fadouamassat/status/1161312986151227393" TargetMode="External" /><Relationship Id="rId223" Type="http://schemas.openxmlformats.org/officeDocument/2006/relationships/hyperlink" Target="https://twitter.com/#!/fadouamassat/status/1161334387004366850" TargetMode="External" /><Relationship Id="rId224" Type="http://schemas.openxmlformats.org/officeDocument/2006/relationships/hyperlink" Target="https://twitter.com/#!/fadouamassat/status/1161625335877820417" TargetMode="External" /><Relationship Id="rId225" Type="http://schemas.openxmlformats.org/officeDocument/2006/relationships/hyperlink" Target="https://twitter.com/#!/fadouamassat/status/1161655234021744641" TargetMode="External" /><Relationship Id="rId226" Type="http://schemas.openxmlformats.org/officeDocument/2006/relationships/hyperlink" Target="https://twitter.com/#!/fadouamassat/status/1161680472977694722" TargetMode="External" /><Relationship Id="rId227" Type="http://schemas.openxmlformats.org/officeDocument/2006/relationships/hyperlink" Target="https://twitter.com/#!/fadouamassat/status/1161704764830375936" TargetMode="External" /><Relationship Id="rId228" Type="http://schemas.openxmlformats.org/officeDocument/2006/relationships/hyperlink" Target="https://twitter.com/#!/fadouamassat/status/1161726233593438212" TargetMode="External" /><Relationship Id="rId229" Type="http://schemas.openxmlformats.org/officeDocument/2006/relationships/hyperlink" Target="https://twitter.com/#!/fadouamassat/status/1161991997923692544" TargetMode="External" /><Relationship Id="rId230" Type="http://schemas.openxmlformats.org/officeDocument/2006/relationships/hyperlink" Target="https://twitter.com/#!/fadouamassat/status/1162031311172845574" TargetMode="External" /><Relationship Id="rId231" Type="http://schemas.openxmlformats.org/officeDocument/2006/relationships/hyperlink" Target="https://twitter.com/#!/fadouamassat/status/1162071618778271744" TargetMode="External" /><Relationship Id="rId232" Type="http://schemas.openxmlformats.org/officeDocument/2006/relationships/hyperlink" Target="https://twitter.com/#!/fadouamassat/status/1162459396737249284" TargetMode="External" /><Relationship Id="rId233" Type="http://schemas.openxmlformats.org/officeDocument/2006/relationships/hyperlink" Target="https://twitter.com/#!/fadouamassat/status/1162460180870848518" TargetMode="External" /><Relationship Id="rId234" Type="http://schemas.openxmlformats.org/officeDocument/2006/relationships/hyperlink" Target="https://twitter.com/#!/fadouamassat/status/1163425880330448897" TargetMode="External" /><Relationship Id="rId235" Type="http://schemas.openxmlformats.org/officeDocument/2006/relationships/hyperlink" Target="https://twitter.com/#!/cramounim/status/1163872011896139780" TargetMode="External" /><Relationship Id="rId236" Type="http://schemas.openxmlformats.org/officeDocument/2006/relationships/hyperlink" Target="https://twitter.com/#!/abed7611/status/1163919974899093504" TargetMode="External" /><Relationship Id="rId237" Type="http://schemas.openxmlformats.org/officeDocument/2006/relationships/hyperlink" Target="https://twitter.com/#!/ryadkarim2/status/1164050637400739841" TargetMode="External" /><Relationship Id="rId238" Type="http://schemas.openxmlformats.org/officeDocument/2006/relationships/hyperlink" Target="https://twitter.com/#!/karim89639733/status/1164229667622129665" TargetMode="External" /><Relationship Id="rId239" Type="http://schemas.openxmlformats.org/officeDocument/2006/relationships/hyperlink" Target="https://twitter.com/#!/elkentaoui2/status/1164233983632248833" TargetMode="External" /><Relationship Id="rId240" Type="http://schemas.openxmlformats.org/officeDocument/2006/relationships/hyperlink" Target="https://twitter.com/#!/lyesdah/status/1164241305221963777" TargetMode="External" /><Relationship Id="rId241" Type="http://schemas.openxmlformats.org/officeDocument/2006/relationships/hyperlink" Target="https://twitter.com/#!/averroes_is/status/1164251545430609920" TargetMode="External" /><Relationship Id="rId242" Type="http://schemas.openxmlformats.org/officeDocument/2006/relationships/hyperlink" Target="https://twitter.com/#!/nasifadel/status/1164260095544504321" TargetMode="External" /><Relationship Id="rId243" Type="http://schemas.openxmlformats.org/officeDocument/2006/relationships/hyperlink" Target="https://twitter.com/#!/drobble1/status/1164282733843103744" TargetMode="External" /><Relationship Id="rId244" Type="http://schemas.openxmlformats.org/officeDocument/2006/relationships/hyperlink" Target="https://twitter.com/#!/sam_1935/status/1164297723564236800" TargetMode="External" /><Relationship Id="rId245" Type="http://schemas.openxmlformats.org/officeDocument/2006/relationships/hyperlink" Target="https://twitter.com/#!/hamed78054159/status/1164356235979894784" TargetMode="External" /><Relationship Id="rId246" Type="http://schemas.openxmlformats.org/officeDocument/2006/relationships/hyperlink" Target="https://twitter.com/#!/ryad_the_human/status/1163855688570953728" TargetMode="External" /><Relationship Id="rId247" Type="http://schemas.openxmlformats.org/officeDocument/2006/relationships/hyperlink" Target="https://twitter.com/#!/ryad_the_human/status/1164360445635022848" TargetMode="External" /><Relationship Id="rId248" Type="http://schemas.openxmlformats.org/officeDocument/2006/relationships/hyperlink" Target="https://twitter.com/#!/qssh55/status/1164418868930109440" TargetMode="External" /><Relationship Id="rId249" Type="http://schemas.openxmlformats.org/officeDocument/2006/relationships/hyperlink" Target="https://twitter.com/#!/qssh55/status/1164418868930109440" TargetMode="External" /><Relationship Id="rId250" Type="http://schemas.openxmlformats.org/officeDocument/2006/relationships/hyperlink" Target="https://twitter.com/#!/lyashallas/status/1164240674159505408" TargetMode="External" /><Relationship Id="rId251" Type="http://schemas.openxmlformats.org/officeDocument/2006/relationships/hyperlink" Target="https://twitter.com/#!/salemamazigh/status/1164428835091357698" TargetMode="External" /><Relationship Id="rId252" Type="http://schemas.openxmlformats.org/officeDocument/2006/relationships/hyperlink" Target="https://twitter.com/#!/abdellahbelghou/status/1164525627543904257" TargetMode="External" /><Relationship Id="rId253" Type="http://schemas.openxmlformats.org/officeDocument/2006/relationships/hyperlink" Target="https://twitter.com/#!/elmass3oudy/status/1164533392152629248" TargetMode="External" /><Relationship Id="rId254" Type="http://schemas.openxmlformats.org/officeDocument/2006/relationships/hyperlink" Target="https://twitter.com/#!/hicham_albs/status/1160954147706933248" TargetMode="External" /><Relationship Id="rId255" Type="http://schemas.openxmlformats.org/officeDocument/2006/relationships/hyperlink" Target="https://twitter.com/#!/hicham_albs/status/1161035060679774210" TargetMode="External" /><Relationship Id="rId256" Type="http://schemas.openxmlformats.org/officeDocument/2006/relationships/hyperlink" Target="https://twitter.com/#!/hicham_albs/status/1161760722650566656" TargetMode="External" /><Relationship Id="rId257" Type="http://schemas.openxmlformats.org/officeDocument/2006/relationships/hyperlink" Target="https://twitter.com/#!/hicham_albs/status/1164651832934895621" TargetMode="External" /><Relationship Id="rId258" Type="http://schemas.openxmlformats.org/officeDocument/2006/relationships/hyperlink" Target="https://twitter.com/#!/salmathaleb/status/1164660378158161922" TargetMode="External" /><Relationship Id="rId259" Type="http://schemas.openxmlformats.org/officeDocument/2006/relationships/hyperlink" Target="https://twitter.com/#!/mansriahm/status/1164664520641536000" TargetMode="External" /><Relationship Id="rId260" Type="http://schemas.openxmlformats.org/officeDocument/2006/relationships/hyperlink" Target="https://twitter.com/#!/josefyroyaliste/status/1164575542290649088" TargetMode="External" /><Relationship Id="rId261" Type="http://schemas.openxmlformats.org/officeDocument/2006/relationships/hyperlink" Target="https://twitter.com/#!/shoocov/status/1164572929725784065" TargetMode="External" /><Relationship Id="rId262" Type="http://schemas.openxmlformats.org/officeDocument/2006/relationships/hyperlink" Target="https://twitter.com/#!/shoocov/status/1164850782405058560" TargetMode="External" /><Relationship Id="rId263" Type="http://schemas.openxmlformats.org/officeDocument/2006/relationships/hyperlink" Target="https://twitter.com/#!/mobel30/status/1162347532388904960" TargetMode="External" /><Relationship Id="rId264" Type="http://schemas.openxmlformats.org/officeDocument/2006/relationships/hyperlink" Target="https://twitter.com/#!/mobel30/status/1164863792813133824" TargetMode="External" /><Relationship Id="rId265" Type="http://schemas.openxmlformats.org/officeDocument/2006/relationships/hyperlink" Target="https://twitter.com/#!/mohamedbouhaja3/status/1164871197961666563" TargetMode="External" /><Relationship Id="rId266" Type="http://schemas.openxmlformats.org/officeDocument/2006/relationships/hyperlink" Target="https://twitter.com/#!/abdou_ramdaoui/status/1164902603504967680" TargetMode="External" /><Relationship Id="rId267" Type="http://schemas.openxmlformats.org/officeDocument/2006/relationships/hyperlink" Target="https://twitter.com/#!/haddataha/status/1164938613643186178" TargetMode="External" /><Relationship Id="rId268" Type="http://schemas.openxmlformats.org/officeDocument/2006/relationships/hyperlink" Target="https://twitter.com/#!/josefyroyaliste/status/1164711467075194885" TargetMode="External" /><Relationship Id="rId269" Type="http://schemas.openxmlformats.org/officeDocument/2006/relationships/hyperlink" Target="https://twitter.com/#!/kaswid2019/status/1164982127148097536" TargetMode="External" /><Relationship Id="rId270" Type="http://schemas.openxmlformats.org/officeDocument/2006/relationships/hyperlink" Target="https://twitter.com/#!/khenelmaleh/status/1161894493064507392" TargetMode="External" /><Relationship Id="rId271" Type="http://schemas.openxmlformats.org/officeDocument/2006/relationships/hyperlink" Target="https://twitter.com/#!/maghrebvoices/status/1161624103842930691" TargetMode="External" /><Relationship Id="rId272" Type="http://schemas.openxmlformats.org/officeDocument/2006/relationships/hyperlink" Target="https://twitter.com/#!/maghrebvoices/status/1161993450037886977" TargetMode="External" /><Relationship Id="rId273" Type="http://schemas.openxmlformats.org/officeDocument/2006/relationships/hyperlink" Target="https://twitter.com/#!/maghrebvoices/status/1162020735818379264" TargetMode="External" /><Relationship Id="rId274" Type="http://schemas.openxmlformats.org/officeDocument/2006/relationships/hyperlink" Target="https://twitter.com/#!/maghrebvoices/status/1162038802065629184" TargetMode="External" /><Relationship Id="rId275" Type="http://schemas.openxmlformats.org/officeDocument/2006/relationships/hyperlink" Target="https://twitter.com/#!/maghrebvoices/status/1162344826324574208" TargetMode="External" /><Relationship Id="rId276" Type="http://schemas.openxmlformats.org/officeDocument/2006/relationships/hyperlink" Target="https://twitter.com/#!/maghrebvoices/status/1162359626177941504" TargetMode="External" /><Relationship Id="rId277" Type="http://schemas.openxmlformats.org/officeDocument/2006/relationships/hyperlink" Target="https://twitter.com/#!/maghrebvoices/status/1162391427759988743" TargetMode="External" /><Relationship Id="rId278" Type="http://schemas.openxmlformats.org/officeDocument/2006/relationships/hyperlink" Target="https://twitter.com/#!/maghrebvoices/status/1162411212484808705" TargetMode="External" /><Relationship Id="rId279" Type="http://schemas.openxmlformats.org/officeDocument/2006/relationships/hyperlink" Target="https://twitter.com/#!/maghrebvoices/status/1162726083436957696" TargetMode="External" /><Relationship Id="rId280" Type="http://schemas.openxmlformats.org/officeDocument/2006/relationships/hyperlink" Target="https://twitter.com/#!/maghrebvoices/status/1162746286317158400" TargetMode="External" /><Relationship Id="rId281" Type="http://schemas.openxmlformats.org/officeDocument/2006/relationships/hyperlink" Target="https://twitter.com/#!/maghrebvoices/status/1162772246194196481" TargetMode="External" /><Relationship Id="rId282" Type="http://schemas.openxmlformats.org/officeDocument/2006/relationships/hyperlink" Target="https://twitter.com/#!/maghrebvoices/status/1163800979206234112" TargetMode="External" /><Relationship Id="rId283" Type="http://schemas.openxmlformats.org/officeDocument/2006/relationships/hyperlink" Target="https://twitter.com/#!/maghrebvoices/status/1163847226830934016" TargetMode="External" /><Relationship Id="rId284" Type="http://schemas.openxmlformats.org/officeDocument/2006/relationships/hyperlink" Target="https://twitter.com/#!/maghrebvoices/status/1164183198710075395" TargetMode="External" /><Relationship Id="rId285" Type="http://schemas.openxmlformats.org/officeDocument/2006/relationships/hyperlink" Target="https://twitter.com/#!/maghrebvoices/status/1164225585729679360" TargetMode="External" /><Relationship Id="rId286" Type="http://schemas.openxmlformats.org/officeDocument/2006/relationships/hyperlink" Target="https://twitter.com/#!/maghrebvoices/status/1164231614131527680" TargetMode="External" /><Relationship Id="rId287" Type="http://schemas.openxmlformats.org/officeDocument/2006/relationships/hyperlink" Target="https://twitter.com/#!/maghrebvoices/status/1164522437104586752" TargetMode="External" /><Relationship Id="rId288" Type="http://schemas.openxmlformats.org/officeDocument/2006/relationships/hyperlink" Target="https://twitter.com/#!/maghrebvoices/status/1164545291388968960" TargetMode="External" /><Relationship Id="rId289" Type="http://schemas.openxmlformats.org/officeDocument/2006/relationships/hyperlink" Target="https://twitter.com/#!/maghrebvoices/status/1164581874775101440" TargetMode="External" /><Relationship Id="rId290" Type="http://schemas.openxmlformats.org/officeDocument/2006/relationships/hyperlink" Target="https://twitter.com/#!/maghrebvoices/status/1164589463357534209" TargetMode="External" /><Relationship Id="rId291" Type="http://schemas.openxmlformats.org/officeDocument/2006/relationships/hyperlink" Target="https://twitter.com/#!/maghrebvoices/status/1164899483362168834" TargetMode="External" /><Relationship Id="rId292" Type="http://schemas.openxmlformats.org/officeDocument/2006/relationships/hyperlink" Target="https://twitter.com/#!/maghrebvoices/status/1164911974368579584" TargetMode="External" /><Relationship Id="rId293" Type="http://schemas.openxmlformats.org/officeDocument/2006/relationships/hyperlink" Target="https://twitter.com/#!/maghrebvoices/status/1164959405248602112" TargetMode="External" /><Relationship Id="rId294" Type="http://schemas.openxmlformats.org/officeDocument/2006/relationships/hyperlink" Target="https://twitter.com/#!/azizelomari/status/1165353758248898560" TargetMode="External" /><Relationship Id="rId295" Type="http://schemas.openxmlformats.org/officeDocument/2006/relationships/hyperlink" Target="https://twitter.com/#!/azizelomari/status/1165353758248898560" TargetMode="External" /><Relationship Id="rId296" Type="http://schemas.openxmlformats.org/officeDocument/2006/relationships/hyperlink" Target="https://api.twitter.com/1.1/geo/id/5ddc8b97bfa4fa9d.json" TargetMode="External" /><Relationship Id="rId297" Type="http://schemas.openxmlformats.org/officeDocument/2006/relationships/comments" Target="../comments1.xml" /><Relationship Id="rId298" Type="http://schemas.openxmlformats.org/officeDocument/2006/relationships/vmlDrawing" Target="../drawings/vmlDrawing1.vml" /><Relationship Id="rId299" Type="http://schemas.openxmlformats.org/officeDocument/2006/relationships/table" Target="../tables/table1.xml" /><Relationship Id="rId3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oJ9jYxkyGN" TargetMode="External" /><Relationship Id="rId2" Type="http://schemas.openxmlformats.org/officeDocument/2006/relationships/hyperlink" Target="https://t.co/67Yt3oAVCw" TargetMode="External" /><Relationship Id="rId3" Type="http://schemas.openxmlformats.org/officeDocument/2006/relationships/hyperlink" Target="https://www.maghrebvoices.com/a/507848.html" TargetMode="External" /><Relationship Id="rId4" Type="http://schemas.openxmlformats.org/officeDocument/2006/relationships/hyperlink" Target="https://www.maghrebvoices.com/a/508112.html" TargetMode="External" /><Relationship Id="rId5" Type="http://schemas.openxmlformats.org/officeDocument/2006/relationships/hyperlink" Target="https://www.maghrebvoices.com/a/502882.html" TargetMode="External" /><Relationship Id="rId6" Type="http://schemas.openxmlformats.org/officeDocument/2006/relationships/hyperlink" Target="https://www.maghrebvoices.com/a/502882.html" TargetMode="External" /><Relationship Id="rId7" Type="http://schemas.openxmlformats.org/officeDocument/2006/relationships/hyperlink" Target="https://www.maghrebvoices.com/a/%d9%85%d8%aa%d8%b7%d9%88%d8%b9%d8%a7%d8%aa-%d9%88%d8%a8%d9%8a%d9%83%d9%8a%d9%86%d9%8a-%d9%88%d9%83%d8%a8%d8%aa/507892.html" TargetMode="External" /><Relationship Id="rId8" Type="http://schemas.openxmlformats.org/officeDocument/2006/relationships/hyperlink" Target="https://www.maghrebvoices.com/a/383194.html" TargetMode="External" /><Relationship Id="rId9" Type="http://schemas.openxmlformats.org/officeDocument/2006/relationships/hyperlink" Target="https://www.maghrebvoices.com/a/508268.html" TargetMode="External" /><Relationship Id="rId10" Type="http://schemas.openxmlformats.org/officeDocument/2006/relationships/hyperlink" Target="https://twitter.com/i/web/status/1161966862386782208" TargetMode="External" /><Relationship Id="rId11" Type="http://schemas.openxmlformats.org/officeDocument/2006/relationships/hyperlink" Target="https://www.maghrebvoices.com/a/508614.html" TargetMode="External" /><Relationship Id="rId12" Type="http://schemas.openxmlformats.org/officeDocument/2006/relationships/hyperlink" Target="https://www.maghrebvoices.com/a/508411.html" TargetMode="External" /><Relationship Id="rId13" Type="http://schemas.openxmlformats.org/officeDocument/2006/relationships/hyperlink" Target="https://www.maghrebvoices.com/a/508411.html" TargetMode="External" /><Relationship Id="rId14" Type="http://schemas.openxmlformats.org/officeDocument/2006/relationships/hyperlink" Target="https://www.maghrebvoices.com/a/508522.html" TargetMode="External" /><Relationship Id="rId15" Type="http://schemas.openxmlformats.org/officeDocument/2006/relationships/hyperlink" Target="https://www.maghrebvoices.com/a/Libya-tribe/478934.html" TargetMode="External" /><Relationship Id="rId16" Type="http://schemas.openxmlformats.org/officeDocument/2006/relationships/hyperlink" Target="https://www.maghrebvoices.com/a/Libya-tribe/478934.html" TargetMode="External" /><Relationship Id="rId17" Type="http://schemas.openxmlformats.org/officeDocument/2006/relationships/hyperlink" Target="https://www.maghrebvoices.com/a/388467.html" TargetMode="External" /><Relationship Id="rId18" Type="http://schemas.openxmlformats.org/officeDocument/2006/relationships/hyperlink" Target="https://www.maghrebvoices.com/a/508255.html" TargetMode="External" /><Relationship Id="rId19" Type="http://schemas.openxmlformats.org/officeDocument/2006/relationships/hyperlink" Target="https://www.maghrebvoices.com/a/508286.html" TargetMode="External" /><Relationship Id="rId20" Type="http://schemas.openxmlformats.org/officeDocument/2006/relationships/hyperlink" Target="https://www.maghrebvoices.com/a/508356.html" TargetMode="External" /><Relationship Id="rId21" Type="http://schemas.openxmlformats.org/officeDocument/2006/relationships/hyperlink" Target="https://www.maghrebvoices.com/a/508377.html" TargetMode="External" /><Relationship Id="rId22" Type="http://schemas.openxmlformats.org/officeDocument/2006/relationships/hyperlink" Target="https://www.maghrebvoices.com/a/508379.html" TargetMode="External" /><Relationship Id="rId23" Type="http://schemas.openxmlformats.org/officeDocument/2006/relationships/hyperlink" Target="https://www.maghrebvoices.com/a/508381.html" TargetMode="External" /><Relationship Id="rId24" Type="http://schemas.openxmlformats.org/officeDocument/2006/relationships/hyperlink" Target="https://www.maghrebvoices.com/a/%d9%85%d8%aa%d8%b7%d9%88%d8%b9%d8%a7%d8%aa-%d9%88%d8%a8%d9%8a%d9%83%d9%8a%d9%86%d9%8a-%d9%88%d9%83%d8%a8%d8%aa/507892.html" TargetMode="External" /><Relationship Id="rId25" Type="http://schemas.openxmlformats.org/officeDocument/2006/relationships/hyperlink" Target="https://www.maghrebvoices.com/a/508471.html" TargetMode="External" /><Relationship Id="rId26" Type="http://schemas.openxmlformats.org/officeDocument/2006/relationships/hyperlink" Target="https://www.maghrebvoices.com/a/508478.html" TargetMode="External" /><Relationship Id="rId27" Type="http://schemas.openxmlformats.org/officeDocument/2006/relationships/hyperlink" Target="https://www.maghrebvoices.com/a/508472.html" TargetMode="External" /><Relationship Id="rId28" Type="http://schemas.openxmlformats.org/officeDocument/2006/relationships/hyperlink" Target="https://www.maghrebvoices.com/a/508517.html" TargetMode="External" /><Relationship Id="rId29" Type="http://schemas.openxmlformats.org/officeDocument/2006/relationships/hyperlink" Target="https://www.maghrebvoices.com/a/508528.html" TargetMode="External" /><Relationship Id="rId30" Type="http://schemas.openxmlformats.org/officeDocument/2006/relationships/hyperlink" Target="https://www.maghrebvoices.com/a/508596.html" TargetMode="External" /><Relationship Id="rId31" Type="http://schemas.openxmlformats.org/officeDocument/2006/relationships/hyperlink" Target="https://www.maghrebvoices.com/a/508614.html" TargetMode="External" /><Relationship Id="rId32" Type="http://schemas.openxmlformats.org/officeDocument/2006/relationships/hyperlink" Target="https://www.maghrebvoices.com/a/508652.html" TargetMode="External" /><Relationship Id="rId33" Type="http://schemas.openxmlformats.org/officeDocument/2006/relationships/hyperlink" Target="https://www.maghrebvoices.com/a/508775.html" TargetMode="External" /><Relationship Id="rId34" Type="http://schemas.openxmlformats.org/officeDocument/2006/relationships/hyperlink" Target="https://www.maghrebvoices.com/a/508776.html" TargetMode="External" /><Relationship Id="rId35" Type="http://schemas.openxmlformats.org/officeDocument/2006/relationships/hyperlink" Target="https://www.maghrebvoices.com/a/508927.html" TargetMode="External" /><Relationship Id="rId36" Type="http://schemas.openxmlformats.org/officeDocument/2006/relationships/hyperlink" Target="https://www.maghrebvoices.com/a/509166.html" TargetMode="External" /><Relationship Id="rId37" Type="http://schemas.openxmlformats.org/officeDocument/2006/relationships/hyperlink" Target="https://www.maghrebvoices.com/a/Algeria-history/467350.html" TargetMode="External" /><Relationship Id="rId38" Type="http://schemas.openxmlformats.org/officeDocument/2006/relationships/hyperlink" Target="https://www.maghrebvoices.com/a/509166.html" TargetMode="External" /><Relationship Id="rId39" Type="http://schemas.openxmlformats.org/officeDocument/2006/relationships/hyperlink" Target="https://www.maghrebvoices.com/a/509341.html" TargetMode="External" /><Relationship Id="rId40" Type="http://schemas.openxmlformats.org/officeDocument/2006/relationships/hyperlink" Target="https://www.maghrebvoices.com/a/509326.html" TargetMode="External" /><Relationship Id="rId41" Type="http://schemas.openxmlformats.org/officeDocument/2006/relationships/hyperlink" Target="https://cuturl.in/3m01" TargetMode="External" /><Relationship Id="rId42" Type="http://schemas.openxmlformats.org/officeDocument/2006/relationships/hyperlink" Target="https://www.maghrebvoices.com/a/Algeria-history/467350.html" TargetMode="External" /><Relationship Id="rId43" Type="http://schemas.openxmlformats.org/officeDocument/2006/relationships/hyperlink" Target="https://www.maghrebvoices.com/a/509341.html" TargetMode="External" /><Relationship Id="rId44" Type="http://schemas.openxmlformats.org/officeDocument/2006/relationships/hyperlink" Target="https://www.maghrebvoices.com/a/amazigh/401345.html" TargetMode="External" /><Relationship Id="rId45" Type="http://schemas.openxmlformats.org/officeDocument/2006/relationships/hyperlink" Target="https://www.maghrebvoices.com/a/509166.html" TargetMode="External" /><Relationship Id="rId46" Type="http://schemas.openxmlformats.org/officeDocument/2006/relationships/hyperlink" Target="https://www.maghrebvoices.com/a/509166.html" TargetMode="External" /><Relationship Id="rId47" Type="http://schemas.openxmlformats.org/officeDocument/2006/relationships/hyperlink" Target="https://www.maghrebvoices.com/a/509038.html?fbclid=IwAR0lNHW-eyEOiQ92ilhh5oN4OMjIEgjCbMZNm0CiRdmYUZAOO6PF9_o8l8I" TargetMode="External" /><Relationship Id="rId48" Type="http://schemas.openxmlformats.org/officeDocument/2006/relationships/hyperlink" Target="https://www.maghrebvoices.com/a/508248.html" TargetMode="External" /><Relationship Id="rId49" Type="http://schemas.openxmlformats.org/officeDocument/2006/relationships/hyperlink" Target="https://www.maghrebvoices.com/a/508248.html" TargetMode="External" /><Relationship Id="rId50" Type="http://schemas.openxmlformats.org/officeDocument/2006/relationships/hyperlink" Target="https://www.maghrebvoices.com/a/508528.html" TargetMode="External" /><Relationship Id="rId51" Type="http://schemas.openxmlformats.org/officeDocument/2006/relationships/hyperlink" Target="https://www.maghrebvoices.com/a/509430.html" TargetMode="External" /><Relationship Id="rId52" Type="http://schemas.openxmlformats.org/officeDocument/2006/relationships/hyperlink" Target="https://www.maghrebvoices.com/a/509342.html" TargetMode="External" /><Relationship Id="rId53" Type="http://schemas.openxmlformats.org/officeDocument/2006/relationships/hyperlink" Target="https://www.maghrebvoices.com/a/509342.html" TargetMode="External" /><Relationship Id="rId54" Type="http://schemas.openxmlformats.org/officeDocument/2006/relationships/hyperlink" Target="https://www.maghrebvoices.com/a/509342.html" TargetMode="External" /><Relationship Id="rId55" Type="http://schemas.openxmlformats.org/officeDocument/2006/relationships/hyperlink" Target="https://www.maghrebvoices.com/a/509445.html" TargetMode="External" /><Relationship Id="rId56" Type="http://schemas.openxmlformats.org/officeDocument/2006/relationships/hyperlink" Target="https://www.maghrebvoices.com/a/508725.html" TargetMode="External" /><Relationship Id="rId57" Type="http://schemas.openxmlformats.org/officeDocument/2006/relationships/hyperlink" Target="https://www.maghrebvoices.com/a/509446.html" TargetMode="External" /><Relationship Id="rId58" Type="http://schemas.openxmlformats.org/officeDocument/2006/relationships/hyperlink" Target="https://www.maghrebvoices.com/a/509445.html" TargetMode="External" /><Relationship Id="rId59" Type="http://schemas.openxmlformats.org/officeDocument/2006/relationships/hyperlink" Target="https://www.maghrebvoices.com/a/509445.html" TargetMode="External" /><Relationship Id="rId60" Type="http://schemas.openxmlformats.org/officeDocument/2006/relationships/hyperlink" Target="https://www.maghrebvoices.com/a/509572.html" TargetMode="External" /><Relationship Id="rId61" Type="http://schemas.openxmlformats.org/officeDocument/2006/relationships/hyperlink" Target="https://www.maghrebvoices.com/a/509445.html" TargetMode="External" /><Relationship Id="rId62" Type="http://schemas.openxmlformats.org/officeDocument/2006/relationships/hyperlink" Target="https://www.maghrebvoices.com/a/509445.html" TargetMode="External" /><Relationship Id="rId63" Type="http://schemas.openxmlformats.org/officeDocument/2006/relationships/hyperlink" Target="https://www.maghrebvoices.com/a/508528.html?fbclid=IwAR3OC_uyhaRuInEtqPOdrJUkCffjQ16UV_gTqumV2euXOq5sUwsu-Mc3JlE" TargetMode="External" /><Relationship Id="rId64" Type="http://schemas.openxmlformats.org/officeDocument/2006/relationships/hyperlink" Target="https://www.maghrebvoices.com/a/508471.html" TargetMode="External" /><Relationship Id="rId65" Type="http://schemas.openxmlformats.org/officeDocument/2006/relationships/hyperlink" Target="https://www.maghrebvoices.com/a/508589.html" TargetMode="External" /><Relationship Id="rId66" Type="http://schemas.openxmlformats.org/officeDocument/2006/relationships/hyperlink" Target="https://www.maghrebvoices.com/a/508614.html" TargetMode="External" /><Relationship Id="rId67" Type="http://schemas.openxmlformats.org/officeDocument/2006/relationships/hyperlink" Target="https://www.maghrebvoices.com/a/508629.html" TargetMode="External" /><Relationship Id="rId68" Type="http://schemas.openxmlformats.org/officeDocument/2006/relationships/hyperlink" Target="https://www.maghrebvoices.com/a/508725.html" TargetMode="External" /><Relationship Id="rId69" Type="http://schemas.openxmlformats.org/officeDocument/2006/relationships/hyperlink" Target="https://www.maghrebvoices.com/a/508728.html" TargetMode="External" /><Relationship Id="rId70" Type="http://schemas.openxmlformats.org/officeDocument/2006/relationships/hyperlink" Target="https://www.maghrebvoices.com/a/508643.html" TargetMode="External" /><Relationship Id="rId71" Type="http://schemas.openxmlformats.org/officeDocument/2006/relationships/hyperlink" Target="https://www.maghrebvoices.com/a/508760.html" TargetMode="External" /><Relationship Id="rId72" Type="http://schemas.openxmlformats.org/officeDocument/2006/relationships/hyperlink" Target="https://www.maghrebvoices.com/a/508830.html" TargetMode="External" /><Relationship Id="rId73" Type="http://schemas.openxmlformats.org/officeDocument/2006/relationships/hyperlink" Target="https://bit.ly/2z6MAKI" TargetMode="External" /><Relationship Id="rId74" Type="http://schemas.openxmlformats.org/officeDocument/2006/relationships/hyperlink" Target="https://www.maghrebvoices.com/a/508865.html" TargetMode="External" /><Relationship Id="rId75" Type="http://schemas.openxmlformats.org/officeDocument/2006/relationships/hyperlink" Target="https://www.maghrebvoices.com/a/509128.html" TargetMode="External" /><Relationship Id="rId76" Type="http://schemas.openxmlformats.org/officeDocument/2006/relationships/hyperlink" Target="https://www.maghrebvoices.com/a/509166.html" TargetMode="External" /><Relationship Id="rId77" Type="http://schemas.openxmlformats.org/officeDocument/2006/relationships/hyperlink" Target="https://www.maghrebvoices.com/a/509311.html" TargetMode="External" /><Relationship Id="rId78" Type="http://schemas.openxmlformats.org/officeDocument/2006/relationships/hyperlink" Target="https://www.maghrebvoices.com/a/509339.html" TargetMode="External" /><Relationship Id="rId79" Type="http://schemas.openxmlformats.org/officeDocument/2006/relationships/hyperlink" Target="https://www.maghrebvoices.com/a/509367.html" TargetMode="External" /><Relationship Id="rId80" Type="http://schemas.openxmlformats.org/officeDocument/2006/relationships/hyperlink" Target="https://www.maghrebvoices.com/a/509422.html" TargetMode="External" /><Relationship Id="rId81" Type="http://schemas.openxmlformats.org/officeDocument/2006/relationships/hyperlink" Target="https://www.maghrebvoices.com/a/509443.html" TargetMode="External" /><Relationship Id="rId82" Type="http://schemas.openxmlformats.org/officeDocument/2006/relationships/hyperlink" Target="https://www.maghrebvoices.com/a/509468.html" TargetMode="External" /><Relationship Id="rId83" Type="http://schemas.openxmlformats.org/officeDocument/2006/relationships/hyperlink" Target="https://www.maghrebvoices.com/a/509482.html" TargetMode="External" /><Relationship Id="rId84" Type="http://schemas.openxmlformats.org/officeDocument/2006/relationships/hyperlink" Target="https://www.maghrebvoices.com/a/509572.html" TargetMode="External" /><Relationship Id="rId85" Type="http://schemas.openxmlformats.org/officeDocument/2006/relationships/hyperlink" Target="https://www.maghrebvoices.com/a/509575.html" TargetMode="External" /><Relationship Id="rId86" Type="http://schemas.openxmlformats.org/officeDocument/2006/relationships/hyperlink" Target="https://www.maghrebvoices.com/a/509603.html" TargetMode="External" /><Relationship Id="rId87" Type="http://schemas.openxmlformats.org/officeDocument/2006/relationships/hyperlink" Target="https://twitter.com/i/web/status/1165353758248898560" TargetMode="External" /><Relationship Id="rId88" Type="http://schemas.openxmlformats.org/officeDocument/2006/relationships/hyperlink" Target="https://pbs.twimg.com/media/Dy1ErhkWoAEfrdy.jpg" TargetMode="External" /><Relationship Id="rId89" Type="http://schemas.openxmlformats.org/officeDocument/2006/relationships/hyperlink" Target="https://pbs.twimg.com/media/Dy1ErhkWoAEfrdy.jpg" TargetMode="External" /><Relationship Id="rId90" Type="http://schemas.openxmlformats.org/officeDocument/2006/relationships/hyperlink" Target="https://pbs.twimg.com/media/ECifz8iWwAAa_f2.jpg" TargetMode="External" /><Relationship Id="rId91" Type="http://schemas.openxmlformats.org/officeDocument/2006/relationships/hyperlink" Target="https://pbs.twimg.com/media/EClk5xIX4AAoTHV.jpg" TargetMode="External" /><Relationship Id="rId92" Type="http://schemas.openxmlformats.org/officeDocument/2006/relationships/hyperlink" Target="https://pbs.twimg.com/media/EClk5xIX4AAoTHV.jpg" TargetMode="External" /><Relationship Id="rId93" Type="http://schemas.openxmlformats.org/officeDocument/2006/relationships/hyperlink" Target="https://pbs.twimg.com/media/EClk5xIX4AAoTHV.jpg" TargetMode="External" /><Relationship Id="rId94" Type="http://schemas.openxmlformats.org/officeDocument/2006/relationships/hyperlink" Target="https://pbs.twimg.com/media/ECni55pVAAEnXSn.jpg" TargetMode="External" /><Relationship Id="rId95" Type="http://schemas.openxmlformats.org/officeDocument/2006/relationships/hyperlink" Target="http://pbs.twimg.com/profile_images/821352650381950976/IPIn31oR_normal.jpg" TargetMode="External" /><Relationship Id="rId96" Type="http://schemas.openxmlformats.org/officeDocument/2006/relationships/hyperlink" Target="http://pbs.twimg.com/profile_images/1102515357401649152/AoQhZB1x_normal.png" TargetMode="External" /><Relationship Id="rId97" Type="http://schemas.openxmlformats.org/officeDocument/2006/relationships/hyperlink" Target="http://pbs.twimg.com/profile_images/717812670880157700/tTlLrnSn_normal.jpg" TargetMode="External" /><Relationship Id="rId98" Type="http://schemas.openxmlformats.org/officeDocument/2006/relationships/hyperlink" Target="http://pbs.twimg.com/profile_images/378800000652380624/83dc0b70cb4e8028993dc1af88e8f40f_normal.jpeg" TargetMode="External" /><Relationship Id="rId99" Type="http://schemas.openxmlformats.org/officeDocument/2006/relationships/hyperlink" Target="http://pbs.twimg.com/profile_images/877264336884031488/uWeHJR2O_normal.jpg" TargetMode="External" /><Relationship Id="rId100" Type="http://schemas.openxmlformats.org/officeDocument/2006/relationships/hyperlink" Target="http://pbs.twimg.com/profile_images/1144685498314764289/TnSt3SwP_normal.jpg" TargetMode="External" /><Relationship Id="rId101" Type="http://schemas.openxmlformats.org/officeDocument/2006/relationships/hyperlink" Target="http://pbs.twimg.com/profile_images/870079811611480064/5FTyCHb7_normal.jpg" TargetMode="External" /><Relationship Id="rId102" Type="http://schemas.openxmlformats.org/officeDocument/2006/relationships/hyperlink" Target="http://pbs.twimg.com/profile_images/628637231700250624/KLECtxx5_normal.jpg" TargetMode="External" /><Relationship Id="rId103" Type="http://schemas.openxmlformats.org/officeDocument/2006/relationships/hyperlink" Target="http://pbs.twimg.com/profile_images/1162679797509763072/vH2tgmol_normal.jpg" TargetMode="External" /><Relationship Id="rId104" Type="http://schemas.openxmlformats.org/officeDocument/2006/relationships/hyperlink" Target="http://pbs.twimg.com/profile_images/1165060237377835008/dLRLRw-R_normal.jpg" TargetMode="External" /><Relationship Id="rId105" Type="http://schemas.openxmlformats.org/officeDocument/2006/relationships/hyperlink" Target="http://pbs.twimg.com/profile_images/1129971346715357185/cMxXYMnK_normal.jpg" TargetMode="External" /><Relationship Id="rId106" Type="http://schemas.openxmlformats.org/officeDocument/2006/relationships/hyperlink" Target="http://pbs.twimg.com/profile_images/653930769312817152/okj9g28o_normal.jpg" TargetMode="External" /><Relationship Id="rId107" Type="http://schemas.openxmlformats.org/officeDocument/2006/relationships/hyperlink" Target="http://pbs.twimg.com/profile_images/930056740963483648/kZnwZE2N_normal.jpg" TargetMode="External" /><Relationship Id="rId108" Type="http://schemas.openxmlformats.org/officeDocument/2006/relationships/hyperlink" Target="https://pbs.twimg.com/media/Dy1ErhkWoAEfrdy.jpg" TargetMode="External" /><Relationship Id="rId109" Type="http://schemas.openxmlformats.org/officeDocument/2006/relationships/hyperlink" Target="https://pbs.twimg.com/media/Dy1ErhkWoAEfrdy.jpg" TargetMode="External" /><Relationship Id="rId110" Type="http://schemas.openxmlformats.org/officeDocument/2006/relationships/hyperlink" Target="http://pbs.twimg.com/profile_images/1114616816368803847/CWR8UfXq_normal.jpg" TargetMode="External" /><Relationship Id="rId111" Type="http://schemas.openxmlformats.org/officeDocument/2006/relationships/hyperlink" Target="http://pbs.twimg.com/profile_images/1060719260107001856/BqrR4DYf_normal.jpg" TargetMode="External" /><Relationship Id="rId112" Type="http://schemas.openxmlformats.org/officeDocument/2006/relationships/hyperlink" Target="http://pbs.twimg.com/profile_images/1060719260107001856/BqrR4DYf_normal.jpg" TargetMode="External" /><Relationship Id="rId113" Type="http://schemas.openxmlformats.org/officeDocument/2006/relationships/hyperlink" Target="http://pbs.twimg.com/profile_images/1060719260107001856/BqrR4DYf_normal.jpg" TargetMode="External" /><Relationship Id="rId114" Type="http://schemas.openxmlformats.org/officeDocument/2006/relationships/hyperlink" Target="http://pbs.twimg.com/profile_images/1060719260107001856/BqrR4DYf_normal.jpg" TargetMode="External" /><Relationship Id="rId115" Type="http://schemas.openxmlformats.org/officeDocument/2006/relationships/hyperlink" Target="http://pbs.twimg.com/profile_images/1060719260107001856/BqrR4DYf_normal.jpg" TargetMode="External" /><Relationship Id="rId116" Type="http://schemas.openxmlformats.org/officeDocument/2006/relationships/hyperlink" Target="http://pbs.twimg.com/profile_images/1060719260107001856/BqrR4DYf_normal.jpg" TargetMode="External" /><Relationship Id="rId117" Type="http://schemas.openxmlformats.org/officeDocument/2006/relationships/hyperlink" Target="http://pbs.twimg.com/profile_images/1060719260107001856/BqrR4DYf_normal.jpg" TargetMode="External" /><Relationship Id="rId118" Type="http://schemas.openxmlformats.org/officeDocument/2006/relationships/hyperlink" Target="http://pbs.twimg.com/profile_images/1060719260107001856/BqrR4DYf_normal.jpg" TargetMode="External" /><Relationship Id="rId119" Type="http://schemas.openxmlformats.org/officeDocument/2006/relationships/hyperlink" Target="http://pbs.twimg.com/profile_images/1060719260107001856/BqrR4DYf_normal.jpg" TargetMode="External" /><Relationship Id="rId120" Type="http://schemas.openxmlformats.org/officeDocument/2006/relationships/hyperlink" Target="http://pbs.twimg.com/profile_images/1060719260107001856/BqrR4DYf_normal.jpg" TargetMode="External" /><Relationship Id="rId121" Type="http://schemas.openxmlformats.org/officeDocument/2006/relationships/hyperlink" Target="http://pbs.twimg.com/profile_images/1060719260107001856/BqrR4DYf_normal.jpg" TargetMode="External" /><Relationship Id="rId122" Type="http://schemas.openxmlformats.org/officeDocument/2006/relationships/hyperlink" Target="http://pbs.twimg.com/profile_images/1060719260107001856/BqrR4DYf_normal.jpg" TargetMode="External" /><Relationship Id="rId123" Type="http://schemas.openxmlformats.org/officeDocument/2006/relationships/hyperlink" Target="http://pbs.twimg.com/profile_images/1060719260107001856/BqrR4DYf_normal.jpg" TargetMode="External" /><Relationship Id="rId124" Type="http://schemas.openxmlformats.org/officeDocument/2006/relationships/hyperlink" Target="http://pbs.twimg.com/profile_images/1060719260107001856/BqrR4DYf_normal.jpg" TargetMode="External" /><Relationship Id="rId125" Type="http://schemas.openxmlformats.org/officeDocument/2006/relationships/hyperlink" Target="http://pbs.twimg.com/profile_images/1060719260107001856/BqrR4DYf_normal.jpg" TargetMode="External" /><Relationship Id="rId126" Type="http://schemas.openxmlformats.org/officeDocument/2006/relationships/hyperlink" Target="http://pbs.twimg.com/profile_images/1060719260107001856/BqrR4DYf_normal.jpg" TargetMode="External" /><Relationship Id="rId127" Type="http://schemas.openxmlformats.org/officeDocument/2006/relationships/hyperlink" Target="http://pbs.twimg.com/profile_images/1060719260107001856/BqrR4DYf_normal.jpg" TargetMode="External" /><Relationship Id="rId128" Type="http://schemas.openxmlformats.org/officeDocument/2006/relationships/hyperlink" Target="http://pbs.twimg.com/profile_images/1060719260107001856/BqrR4DYf_normal.jpg" TargetMode="External" /><Relationship Id="rId129" Type="http://schemas.openxmlformats.org/officeDocument/2006/relationships/hyperlink" Target="http://pbs.twimg.com/profile_images/1010085210246078464/qmNEd96I_normal.jpg" TargetMode="External" /><Relationship Id="rId130" Type="http://schemas.openxmlformats.org/officeDocument/2006/relationships/hyperlink" Target="http://pbs.twimg.com/profile_images/1135864896099409921/pfQuk-Tq_normal.png" TargetMode="External" /><Relationship Id="rId131" Type="http://schemas.openxmlformats.org/officeDocument/2006/relationships/hyperlink" Target="http://pbs.twimg.com/profile_images/1137363616909447168/o2DA06UI_normal.jpg" TargetMode="External" /><Relationship Id="rId132" Type="http://schemas.openxmlformats.org/officeDocument/2006/relationships/hyperlink" Target="http://pbs.twimg.com/profile_images/880142677395865600/tQ0a4Y9P_normal.jpg" TargetMode="External" /><Relationship Id="rId133" Type="http://schemas.openxmlformats.org/officeDocument/2006/relationships/hyperlink" Target="http://pbs.twimg.com/profile_images/719914446089547777/L9dQK7PV_normal.jpg" TargetMode="External" /><Relationship Id="rId134" Type="http://schemas.openxmlformats.org/officeDocument/2006/relationships/hyperlink" Target="http://pbs.twimg.com/profile_images/1145418035198615552/9ONdyH_9_normal.jpg" TargetMode="External" /><Relationship Id="rId135" Type="http://schemas.openxmlformats.org/officeDocument/2006/relationships/hyperlink" Target="http://pbs.twimg.com/profile_images/665329926392963073/jAgimAnT_normal.jpg" TargetMode="External" /><Relationship Id="rId136" Type="http://schemas.openxmlformats.org/officeDocument/2006/relationships/hyperlink" Target="http://pbs.twimg.com/profile_images/773223414492459009/ThiwUkU1_normal.jpg" TargetMode="External" /><Relationship Id="rId137" Type="http://schemas.openxmlformats.org/officeDocument/2006/relationships/hyperlink" Target="http://pbs.twimg.com/profile_images/1157201372783288326/kB4EcF5y_normal.jpg" TargetMode="External" /><Relationship Id="rId138" Type="http://schemas.openxmlformats.org/officeDocument/2006/relationships/hyperlink" Target="http://pbs.twimg.com/profile_images/1110708799843770368/bRuzzhfb_normal.png" TargetMode="External" /><Relationship Id="rId139" Type="http://schemas.openxmlformats.org/officeDocument/2006/relationships/hyperlink" Target="https://pbs.twimg.com/media/ECifz8iWwAAa_f2.jpg" TargetMode="External" /><Relationship Id="rId140" Type="http://schemas.openxmlformats.org/officeDocument/2006/relationships/hyperlink" Target="http://pbs.twimg.com/profile_images/1124659143493681154/19AGXmIL_normal.jpg" TargetMode="External" /><Relationship Id="rId141" Type="http://schemas.openxmlformats.org/officeDocument/2006/relationships/hyperlink" Target="http://pbs.twimg.com/profile_images/1124659143493681154/19AGXmIL_normal.jpg" TargetMode="External" /><Relationship Id="rId142" Type="http://schemas.openxmlformats.org/officeDocument/2006/relationships/hyperlink" Target="http://pbs.twimg.com/profile_images/532044274419134464/A0iX69nj_normal.jpeg" TargetMode="External" /><Relationship Id="rId143" Type="http://schemas.openxmlformats.org/officeDocument/2006/relationships/hyperlink" Target="http://pbs.twimg.com/profile_images/926180733856739328/P01KdfTj_normal.jpg" TargetMode="External" /><Relationship Id="rId144" Type="http://schemas.openxmlformats.org/officeDocument/2006/relationships/hyperlink" Target="http://pbs.twimg.com/profile_images/1112073815033565185/0vDw_QT8_normal.jpg" TargetMode="External" /><Relationship Id="rId145" Type="http://schemas.openxmlformats.org/officeDocument/2006/relationships/hyperlink" Target="http://pbs.twimg.com/profile_images/536167972729921536/XXHdLF19_normal.jpeg" TargetMode="External" /><Relationship Id="rId146" Type="http://schemas.openxmlformats.org/officeDocument/2006/relationships/hyperlink" Target="http://pbs.twimg.com/profile_images/1086124148043235328/gtjwmMo7_normal.jpg" TargetMode="External" /><Relationship Id="rId147" Type="http://schemas.openxmlformats.org/officeDocument/2006/relationships/hyperlink" Target="http://pbs.twimg.com/profile_images/378800000679621723/6d3a62532aa4ee8b92543916e3cd2bf0_normal.jpeg" TargetMode="External" /><Relationship Id="rId148" Type="http://schemas.openxmlformats.org/officeDocument/2006/relationships/hyperlink" Target="http://pbs.twimg.com/profile_images/378800000679621723/6d3a62532aa4ee8b92543916e3cd2bf0_normal.jpeg" TargetMode="External" /><Relationship Id="rId149" Type="http://schemas.openxmlformats.org/officeDocument/2006/relationships/hyperlink" Target="http://pbs.twimg.com/profile_images/378800000679621723/6d3a62532aa4ee8b92543916e3cd2bf0_normal.jpeg" TargetMode="External" /><Relationship Id="rId150" Type="http://schemas.openxmlformats.org/officeDocument/2006/relationships/hyperlink" Target="http://pbs.twimg.com/profile_images/378800000679621723/6d3a62532aa4ee8b92543916e3cd2bf0_normal.jpeg" TargetMode="External" /><Relationship Id="rId151" Type="http://schemas.openxmlformats.org/officeDocument/2006/relationships/hyperlink" Target="https://pbs.twimg.com/media/EClk5xIX4AAoTHV.jpg" TargetMode="External" /><Relationship Id="rId152" Type="http://schemas.openxmlformats.org/officeDocument/2006/relationships/hyperlink" Target="http://pbs.twimg.com/profile_images/747130226581323776/7eNhoVxq_normal.jpg" TargetMode="External" /><Relationship Id="rId153" Type="http://schemas.openxmlformats.org/officeDocument/2006/relationships/hyperlink" Target="https://pbs.twimg.com/media/EClk5xIX4AAoTHV.jpg" TargetMode="External" /><Relationship Id="rId154" Type="http://schemas.openxmlformats.org/officeDocument/2006/relationships/hyperlink" Target="https://pbs.twimg.com/media/EClk5xIX4AAoTHV.jpg" TargetMode="External" /><Relationship Id="rId155" Type="http://schemas.openxmlformats.org/officeDocument/2006/relationships/hyperlink" Target="http://pbs.twimg.com/profile_images/1117028537465298950/qk5gAhI9_normal.jpg" TargetMode="External" /><Relationship Id="rId156" Type="http://schemas.openxmlformats.org/officeDocument/2006/relationships/hyperlink" Target="http://pbs.twimg.com/profile_images/2459424067/an31fztcwwbseys3f8lm_normal.jpeg" TargetMode="External" /><Relationship Id="rId157" Type="http://schemas.openxmlformats.org/officeDocument/2006/relationships/hyperlink" Target="http://pbs.twimg.com/profile_images/2459424067/an31fztcwwbseys3f8lm_normal.jpeg" TargetMode="External" /><Relationship Id="rId158" Type="http://schemas.openxmlformats.org/officeDocument/2006/relationships/hyperlink" Target="http://pbs.twimg.com/profile_images/1140248224537763840/2uQ77X8A_normal.jpg" TargetMode="External" /><Relationship Id="rId159" Type="http://schemas.openxmlformats.org/officeDocument/2006/relationships/hyperlink" Target="http://pbs.twimg.com/profile_images/777845866925268992/aXcogjl9_normal.jpg" TargetMode="External" /><Relationship Id="rId160" Type="http://schemas.openxmlformats.org/officeDocument/2006/relationships/hyperlink" Target="http://pbs.twimg.com/profile_images/1036223912198201344/Ax7_qNWg_normal.jpg" TargetMode="External" /><Relationship Id="rId161" Type="http://schemas.openxmlformats.org/officeDocument/2006/relationships/hyperlink" Target="https://pbs.twimg.com/media/ECni55pVAAEnXSn.jpg" TargetMode="External" /><Relationship Id="rId162" Type="http://schemas.openxmlformats.org/officeDocument/2006/relationships/hyperlink" Target="http://pbs.twimg.com/profile_images/1147961929631248384/Nr3gwfJ6_normal.jpg" TargetMode="External" /><Relationship Id="rId163" Type="http://schemas.openxmlformats.org/officeDocument/2006/relationships/hyperlink" Target="http://pbs.twimg.com/profile_images/1161893573547220992/MBvmfAMb_normal.jpg" TargetMode="External" /><Relationship Id="rId164" Type="http://schemas.openxmlformats.org/officeDocument/2006/relationships/hyperlink" Target="http://pbs.twimg.com/profile_images/847478321059418112/ryxr2qUM_normal.jpg" TargetMode="External" /><Relationship Id="rId165" Type="http://schemas.openxmlformats.org/officeDocument/2006/relationships/hyperlink" Target="http://pbs.twimg.com/profile_images/847478321059418112/ryxr2qUM_normal.jpg" TargetMode="External" /><Relationship Id="rId166" Type="http://schemas.openxmlformats.org/officeDocument/2006/relationships/hyperlink" Target="http://pbs.twimg.com/profile_images/847478321059418112/ryxr2qUM_normal.jpg" TargetMode="External" /><Relationship Id="rId167" Type="http://schemas.openxmlformats.org/officeDocument/2006/relationships/hyperlink" Target="http://pbs.twimg.com/profile_images/847478321059418112/ryxr2qUM_normal.jpg" TargetMode="External" /><Relationship Id="rId168" Type="http://schemas.openxmlformats.org/officeDocument/2006/relationships/hyperlink" Target="http://pbs.twimg.com/profile_images/847478321059418112/ryxr2qUM_normal.jpg" TargetMode="External" /><Relationship Id="rId169" Type="http://schemas.openxmlformats.org/officeDocument/2006/relationships/hyperlink" Target="http://pbs.twimg.com/profile_images/847478321059418112/ryxr2qUM_normal.jpg" TargetMode="External" /><Relationship Id="rId170" Type="http://schemas.openxmlformats.org/officeDocument/2006/relationships/hyperlink" Target="http://pbs.twimg.com/profile_images/847478321059418112/ryxr2qUM_normal.jpg" TargetMode="External" /><Relationship Id="rId171" Type="http://schemas.openxmlformats.org/officeDocument/2006/relationships/hyperlink" Target="http://pbs.twimg.com/profile_images/847478321059418112/ryxr2qUM_normal.jpg" TargetMode="External" /><Relationship Id="rId172" Type="http://schemas.openxmlformats.org/officeDocument/2006/relationships/hyperlink" Target="http://pbs.twimg.com/profile_images/847478321059418112/ryxr2qUM_normal.jpg" TargetMode="External" /><Relationship Id="rId173" Type="http://schemas.openxmlformats.org/officeDocument/2006/relationships/hyperlink" Target="http://pbs.twimg.com/profile_images/847478321059418112/ryxr2qUM_normal.jpg" TargetMode="External" /><Relationship Id="rId174" Type="http://schemas.openxmlformats.org/officeDocument/2006/relationships/hyperlink" Target="http://pbs.twimg.com/profile_images/847478321059418112/ryxr2qUM_normal.jpg" TargetMode="External" /><Relationship Id="rId175" Type="http://schemas.openxmlformats.org/officeDocument/2006/relationships/hyperlink" Target="http://pbs.twimg.com/profile_images/847478321059418112/ryxr2qUM_normal.jpg" TargetMode="External" /><Relationship Id="rId176" Type="http://schemas.openxmlformats.org/officeDocument/2006/relationships/hyperlink" Target="http://pbs.twimg.com/profile_images/847478321059418112/ryxr2qUM_normal.jpg" TargetMode="External" /><Relationship Id="rId177" Type="http://schemas.openxmlformats.org/officeDocument/2006/relationships/hyperlink" Target="http://pbs.twimg.com/profile_images/847478321059418112/ryxr2qUM_normal.jpg" TargetMode="External" /><Relationship Id="rId178" Type="http://schemas.openxmlformats.org/officeDocument/2006/relationships/hyperlink" Target="http://pbs.twimg.com/profile_images/847478321059418112/ryxr2qUM_normal.jpg" TargetMode="External" /><Relationship Id="rId179" Type="http://schemas.openxmlformats.org/officeDocument/2006/relationships/hyperlink" Target="http://pbs.twimg.com/profile_images/847478321059418112/ryxr2qUM_normal.jpg" TargetMode="External" /><Relationship Id="rId180" Type="http://schemas.openxmlformats.org/officeDocument/2006/relationships/hyperlink" Target="http://pbs.twimg.com/profile_images/847478321059418112/ryxr2qUM_normal.jpg" TargetMode="External" /><Relationship Id="rId181" Type="http://schemas.openxmlformats.org/officeDocument/2006/relationships/hyperlink" Target="http://pbs.twimg.com/profile_images/847478321059418112/ryxr2qUM_normal.jpg" TargetMode="External" /><Relationship Id="rId182" Type="http://schemas.openxmlformats.org/officeDocument/2006/relationships/hyperlink" Target="http://pbs.twimg.com/profile_images/847478321059418112/ryxr2qUM_normal.jpg" TargetMode="External" /><Relationship Id="rId183" Type="http://schemas.openxmlformats.org/officeDocument/2006/relationships/hyperlink" Target="http://pbs.twimg.com/profile_images/847478321059418112/ryxr2qUM_normal.jpg" TargetMode="External" /><Relationship Id="rId184" Type="http://schemas.openxmlformats.org/officeDocument/2006/relationships/hyperlink" Target="http://pbs.twimg.com/profile_images/847478321059418112/ryxr2qUM_normal.jpg" TargetMode="External" /><Relationship Id="rId185" Type="http://schemas.openxmlformats.org/officeDocument/2006/relationships/hyperlink" Target="http://pbs.twimg.com/profile_images/847478321059418112/ryxr2qUM_normal.jpg" TargetMode="External" /><Relationship Id="rId186" Type="http://schemas.openxmlformats.org/officeDocument/2006/relationships/hyperlink" Target="http://pbs.twimg.com/profile_images/847478321059418112/ryxr2qUM_normal.jpg" TargetMode="External" /><Relationship Id="rId187" Type="http://schemas.openxmlformats.org/officeDocument/2006/relationships/hyperlink" Target="http://pbs.twimg.com/profile_images/902727061420302338/P5zHoor3_normal.jpg" TargetMode="External" /><Relationship Id="rId188" Type="http://schemas.openxmlformats.org/officeDocument/2006/relationships/hyperlink" Target="https://twitter.com/#!/cyberkarim19881/status/1160415578491932672" TargetMode="External" /><Relationship Id="rId189" Type="http://schemas.openxmlformats.org/officeDocument/2006/relationships/hyperlink" Target="https://twitter.com/#!/bamourbaaziz/status/1160950716409745415" TargetMode="External" /><Relationship Id="rId190" Type="http://schemas.openxmlformats.org/officeDocument/2006/relationships/hyperlink" Target="https://twitter.com/#!/khorshe_d/status/1161000536684027909" TargetMode="External" /><Relationship Id="rId191" Type="http://schemas.openxmlformats.org/officeDocument/2006/relationships/hyperlink" Target="https://twitter.com/#!/khorotosophe/status/1161025695511908354" TargetMode="External" /><Relationship Id="rId192" Type="http://schemas.openxmlformats.org/officeDocument/2006/relationships/hyperlink" Target="https://twitter.com/#!/voafarag/status/1161339456315633664" TargetMode="External" /><Relationship Id="rId193" Type="http://schemas.openxmlformats.org/officeDocument/2006/relationships/hyperlink" Target="https://twitter.com/#!/sofianehamimi1/status/1161644714157846529" TargetMode="External" /><Relationship Id="rId194" Type="http://schemas.openxmlformats.org/officeDocument/2006/relationships/hyperlink" Target="https://twitter.com/#!/nacersetra46/status/1161757608178589697" TargetMode="External" /><Relationship Id="rId195" Type="http://schemas.openxmlformats.org/officeDocument/2006/relationships/hyperlink" Target="https://twitter.com/#!/ikhbari11/status/1161966862386782208" TargetMode="External" /><Relationship Id="rId196" Type="http://schemas.openxmlformats.org/officeDocument/2006/relationships/hyperlink" Target="https://twitter.com/#!/assadounalla/status/1162022560160198657" TargetMode="External" /><Relationship Id="rId197" Type="http://schemas.openxmlformats.org/officeDocument/2006/relationships/hyperlink" Target="https://twitter.com/#!/89hyx/status/1162213445741117440" TargetMode="External" /><Relationship Id="rId198" Type="http://schemas.openxmlformats.org/officeDocument/2006/relationships/hyperlink" Target="https://twitter.com/#!/aissatimustapha/status/1162347084831440897" TargetMode="External" /><Relationship Id="rId199" Type="http://schemas.openxmlformats.org/officeDocument/2006/relationships/hyperlink" Target="https://twitter.com/#!/bentaherdernas/status/1162521494892830720" TargetMode="External" /><Relationship Id="rId200" Type="http://schemas.openxmlformats.org/officeDocument/2006/relationships/hyperlink" Target="https://twitter.com/#!/eldaghili/status/1162831042706907142" TargetMode="External" /><Relationship Id="rId201" Type="http://schemas.openxmlformats.org/officeDocument/2006/relationships/hyperlink" Target="https://twitter.com/#!/al_tbawy/status/1093606014241439748" TargetMode="External" /><Relationship Id="rId202" Type="http://schemas.openxmlformats.org/officeDocument/2006/relationships/hyperlink" Target="https://twitter.com/#!/4o0z4zw8xnxaxfu/status/1163201703308595202" TargetMode="External" /><Relationship Id="rId203" Type="http://schemas.openxmlformats.org/officeDocument/2006/relationships/hyperlink" Target="https://twitter.com/#!/ibrabouh/status/1163257973759795200" TargetMode="External" /><Relationship Id="rId204" Type="http://schemas.openxmlformats.org/officeDocument/2006/relationships/hyperlink" Target="https://twitter.com/#!/fadouamassat/status/1160940561685200897" TargetMode="External" /><Relationship Id="rId205" Type="http://schemas.openxmlformats.org/officeDocument/2006/relationships/hyperlink" Target="https://twitter.com/#!/fadouamassat/status/1161001502120534016" TargetMode="External" /><Relationship Id="rId206" Type="http://schemas.openxmlformats.org/officeDocument/2006/relationships/hyperlink" Target="https://twitter.com/#!/fadouamassat/status/1161278600726888448" TargetMode="External" /><Relationship Id="rId207" Type="http://schemas.openxmlformats.org/officeDocument/2006/relationships/hyperlink" Target="https://twitter.com/#!/fadouamassat/status/1161293312327913474" TargetMode="External" /><Relationship Id="rId208" Type="http://schemas.openxmlformats.org/officeDocument/2006/relationships/hyperlink" Target="https://twitter.com/#!/fadouamassat/status/1161307783939153921" TargetMode="External" /><Relationship Id="rId209" Type="http://schemas.openxmlformats.org/officeDocument/2006/relationships/hyperlink" Target="https://twitter.com/#!/fadouamassat/status/1161312986151227393" TargetMode="External" /><Relationship Id="rId210" Type="http://schemas.openxmlformats.org/officeDocument/2006/relationships/hyperlink" Target="https://twitter.com/#!/fadouamassat/status/1161334387004366850" TargetMode="External" /><Relationship Id="rId211" Type="http://schemas.openxmlformats.org/officeDocument/2006/relationships/hyperlink" Target="https://twitter.com/#!/fadouamassat/status/1161625335877820417" TargetMode="External" /><Relationship Id="rId212" Type="http://schemas.openxmlformats.org/officeDocument/2006/relationships/hyperlink" Target="https://twitter.com/#!/fadouamassat/status/1161655234021744641" TargetMode="External" /><Relationship Id="rId213" Type="http://schemas.openxmlformats.org/officeDocument/2006/relationships/hyperlink" Target="https://twitter.com/#!/fadouamassat/status/1161680472977694722" TargetMode="External" /><Relationship Id="rId214" Type="http://schemas.openxmlformats.org/officeDocument/2006/relationships/hyperlink" Target="https://twitter.com/#!/fadouamassat/status/1161704764830375936" TargetMode="External" /><Relationship Id="rId215" Type="http://schemas.openxmlformats.org/officeDocument/2006/relationships/hyperlink" Target="https://twitter.com/#!/fadouamassat/status/1161726233593438212" TargetMode="External" /><Relationship Id="rId216" Type="http://schemas.openxmlformats.org/officeDocument/2006/relationships/hyperlink" Target="https://twitter.com/#!/fadouamassat/status/1161991997923692544" TargetMode="External" /><Relationship Id="rId217" Type="http://schemas.openxmlformats.org/officeDocument/2006/relationships/hyperlink" Target="https://twitter.com/#!/fadouamassat/status/1162031311172845574" TargetMode="External" /><Relationship Id="rId218" Type="http://schemas.openxmlformats.org/officeDocument/2006/relationships/hyperlink" Target="https://twitter.com/#!/fadouamassat/status/1162071618778271744" TargetMode="External" /><Relationship Id="rId219" Type="http://schemas.openxmlformats.org/officeDocument/2006/relationships/hyperlink" Target="https://twitter.com/#!/fadouamassat/status/1162459396737249284" TargetMode="External" /><Relationship Id="rId220" Type="http://schemas.openxmlformats.org/officeDocument/2006/relationships/hyperlink" Target="https://twitter.com/#!/fadouamassat/status/1162460180870848518" TargetMode="External" /><Relationship Id="rId221" Type="http://schemas.openxmlformats.org/officeDocument/2006/relationships/hyperlink" Target="https://twitter.com/#!/fadouamassat/status/1163425880330448897" TargetMode="External" /><Relationship Id="rId222" Type="http://schemas.openxmlformats.org/officeDocument/2006/relationships/hyperlink" Target="https://twitter.com/#!/cramounim/status/1163872011896139780" TargetMode="External" /><Relationship Id="rId223" Type="http://schemas.openxmlformats.org/officeDocument/2006/relationships/hyperlink" Target="https://twitter.com/#!/abed7611/status/1163919974899093504" TargetMode="External" /><Relationship Id="rId224" Type="http://schemas.openxmlformats.org/officeDocument/2006/relationships/hyperlink" Target="https://twitter.com/#!/ryadkarim2/status/1164050637400739841" TargetMode="External" /><Relationship Id="rId225" Type="http://schemas.openxmlformats.org/officeDocument/2006/relationships/hyperlink" Target="https://twitter.com/#!/karim89639733/status/1164229667622129665" TargetMode="External" /><Relationship Id="rId226" Type="http://schemas.openxmlformats.org/officeDocument/2006/relationships/hyperlink" Target="https://twitter.com/#!/elkentaoui2/status/1164233983632248833" TargetMode="External" /><Relationship Id="rId227" Type="http://schemas.openxmlformats.org/officeDocument/2006/relationships/hyperlink" Target="https://twitter.com/#!/lyesdah/status/1164241305221963777" TargetMode="External" /><Relationship Id="rId228" Type="http://schemas.openxmlformats.org/officeDocument/2006/relationships/hyperlink" Target="https://twitter.com/#!/averroes_is/status/1164251545430609920" TargetMode="External" /><Relationship Id="rId229" Type="http://schemas.openxmlformats.org/officeDocument/2006/relationships/hyperlink" Target="https://twitter.com/#!/nasifadel/status/1164260095544504321" TargetMode="External" /><Relationship Id="rId230" Type="http://schemas.openxmlformats.org/officeDocument/2006/relationships/hyperlink" Target="https://twitter.com/#!/drobble1/status/1164282733843103744" TargetMode="External" /><Relationship Id="rId231" Type="http://schemas.openxmlformats.org/officeDocument/2006/relationships/hyperlink" Target="https://twitter.com/#!/sam_1935/status/1164297723564236800" TargetMode="External" /><Relationship Id="rId232" Type="http://schemas.openxmlformats.org/officeDocument/2006/relationships/hyperlink" Target="https://twitter.com/#!/hamed78054159/status/1164356235979894784" TargetMode="External" /><Relationship Id="rId233" Type="http://schemas.openxmlformats.org/officeDocument/2006/relationships/hyperlink" Target="https://twitter.com/#!/ryad_the_human/status/1163855688570953728" TargetMode="External" /><Relationship Id="rId234" Type="http://schemas.openxmlformats.org/officeDocument/2006/relationships/hyperlink" Target="https://twitter.com/#!/ryad_the_human/status/1164360445635022848" TargetMode="External" /><Relationship Id="rId235" Type="http://schemas.openxmlformats.org/officeDocument/2006/relationships/hyperlink" Target="https://twitter.com/#!/qssh55/status/1164418868930109440" TargetMode="External" /><Relationship Id="rId236" Type="http://schemas.openxmlformats.org/officeDocument/2006/relationships/hyperlink" Target="https://twitter.com/#!/lyashallas/status/1164240674159505408" TargetMode="External" /><Relationship Id="rId237" Type="http://schemas.openxmlformats.org/officeDocument/2006/relationships/hyperlink" Target="https://twitter.com/#!/salemamazigh/status/1164428835091357698" TargetMode="External" /><Relationship Id="rId238" Type="http://schemas.openxmlformats.org/officeDocument/2006/relationships/hyperlink" Target="https://twitter.com/#!/abdellahbelghou/status/1164525627543904257" TargetMode="External" /><Relationship Id="rId239" Type="http://schemas.openxmlformats.org/officeDocument/2006/relationships/hyperlink" Target="https://twitter.com/#!/elmass3oudy/status/1164533392152629248" TargetMode="External" /><Relationship Id="rId240" Type="http://schemas.openxmlformats.org/officeDocument/2006/relationships/hyperlink" Target="https://twitter.com/#!/hicham_albs/status/1160954147706933248" TargetMode="External" /><Relationship Id="rId241" Type="http://schemas.openxmlformats.org/officeDocument/2006/relationships/hyperlink" Target="https://twitter.com/#!/hicham_albs/status/1161035060679774210" TargetMode="External" /><Relationship Id="rId242" Type="http://schemas.openxmlformats.org/officeDocument/2006/relationships/hyperlink" Target="https://twitter.com/#!/hicham_albs/status/1161760722650566656" TargetMode="External" /><Relationship Id="rId243" Type="http://schemas.openxmlformats.org/officeDocument/2006/relationships/hyperlink" Target="https://twitter.com/#!/hicham_albs/status/1164651832934895621" TargetMode="External" /><Relationship Id="rId244" Type="http://schemas.openxmlformats.org/officeDocument/2006/relationships/hyperlink" Target="https://twitter.com/#!/salmathaleb/status/1164660378158161922" TargetMode="External" /><Relationship Id="rId245" Type="http://schemas.openxmlformats.org/officeDocument/2006/relationships/hyperlink" Target="https://twitter.com/#!/mansriahm/status/1164664520641536000" TargetMode="External" /><Relationship Id="rId246" Type="http://schemas.openxmlformats.org/officeDocument/2006/relationships/hyperlink" Target="https://twitter.com/#!/josefyroyaliste/status/1164575542290649088" TargetMode="External" /><Relationship Id="rId247" Type="http://schemas.openxmlformats.org/officeDocument/2006/relationships/hyperlink" Target="https://twitter.com/#!/shoocov/status/1164572929725784065" TargetMode="External" /><Relationship Id="rId248" Type="http://schemas.openxmlformats.org/officeDocument/2006/relationships/hyperlink" Target="https://twitter.com/#!/shoocov/status/1164850782405058560" TargetMode="External" /><Relationship Id="rId249" Type="http://schemas.openxmlformats.org/officeDocument/2006/relationships/hyperlink" Target="https://twitter.com/#!/mobel30/status/1162347532388904960" TargetMode="External" /><Relationship Id="rId250" Type="http://schemas.openxmlformats.org/officeDocument/2006/relationships/hyperlink" Target="https://twitter.com/#!/mobel30/status/1164863792813133824" TargetMode="External" /><Relationship Id="rId251" Type="http://schemas.openxmlformats.org/officeDocument/2006/relationships/hyperlink" Target="https://twitter.com/#!/mohamedbouhaja3/status/1164871197961666563" TargetMode="External" /><Relationship Id="rId252" Type="http://schemas.openxmlformats.org/officeDocument/2006/relationships/hyperlink" Target="https://twitter.com/#!/abdou_ramdaoui/status/1164902603504967680" TargetMode="External" /><Relationship Id="rId253" Type="http://schemas.openxmlformats.org/officeDocument/2006/relationships/hyperlink" Target="https://twitter.com/#!/haddataha/status/1164938613643186178" TargetMode="External" /><Relationship Id="rId254" Type="http://schemas.openxmlformats.org/officeDocument/2006/relationships/hyperlink" Target="https://twitter.com/#!/josefyroyaliste/status/1164711467075194885" TargetMode="External" /><Relationship Id="rId255" Type="http://schemas.openxmlformats.org/officeDocument/2006/relationships/hyperlink" Target="https://twitter.com/#!/kaswid2019/status/1164982127148097536" TargetMode="External" /><Relationship Id="rId256" Type="http://schemas.openxmlformats.org/officeDocument/2006/relationships/hyperlink" Target="https://twitter.com/#!/khenelmaleh/status/1161894493064507392" TargetMode="External" /><Relationship Id="rId257" Type="http://schemas.openxmlformats.org/officeDocument/2006/relationships/hyperlink" Target="https://twitter.com/#!/maghrebvoices/status/1161624103842930691" TargetMode="External" /><Relationship Id="rId258" Type="http://schemas.openxmlformats.org/officeDocument/2006/relationships/hyperlink" Target="https://twitter.com/#!/maghrebvoices/status/1161993450037886977" TargetMode="External" /><Relationship Id="rId259" Type="http://schemas.openxmlformats.org/officeDocument/2006/relationships/hyperlink" Target="https://twitter.com/#!/maghrebvoices/status/1162020735818379264" TargetMode="External" /><Relationship Id="rId260" Type="http://schemas.openxmlformats.org/officeDocument/2006/relationships/hyperlink" Target="https://twitter.com/#!/maghrebvoices/status/1162038802065629184" TargetMode="External" /><Relationship Id="rId261" Type="http://schemas.openxmlformats.org/officeDocument/2006/relationships/hyperlink" Target="https://twitter.com/#!/maghrebvoices/status/1162344826324574208" TargetMode="External" /><Relationship Id="rId262" Type="http://schemas.openxmlformats.org/officeDocument/2006/relationships/hyperlink" Target="https://twitter.com/#!/maghrebvoices/status/1162359626177941504" TargetMode="External" /><Relationship Id="rId263" Type="http://schemas.openxmlformats.org/officeDocument/2006/relationships/hyperlink" Target="https://twitter.com/#!/maghrebvoices/status/1162391427759988743" TargetMode="External" /><Relationship Id="rId264" Type="http://schemas.openxmlformats.org/officeDocument/2006/relationships/hyperlink" Target="https://twitter.com/#!/maghrebvoices/status/1162411212484808705" TargetMode="External" /><Relationship Id="rId265" Type="http://schemas.openxmlformats.org/officeDocument/2006/relationships/hyperlink" Target="https://twitter.com/#!/maghrebvoices/status/1162726083436957696" TargetMode="External" /><Relationship Id="rId266" Type="http://schemas.openxmlformats.org/officeDocument/2006/relationships/hyperlink" Target="https://twitter.com/#!/maghrebvoices/status/1162746286317158400" TargetMode="External" /><Relationship Id="rId267" Type="http://schemas.openxmlformats.org/officeDocument/2006/relationships/hyperlink" Target="https://twitter.com/#!/maghrebvoices/status/1162772246194196481" TargetMode="External" /><Relationship Id="rId268" Type="http://schemas.openxmlformats.org/officeDocument/2006/relationships/hyperlink" Target="https://twitter.com/#!/maghrebvoices/status/1163800979206234112" TargetMode="External" /><Relationship Id="rId269" Type="http://schemas.openxmlformats.org/officeDocument/2006/relationships/hyperlink" Target="https://twitter.com/#!/maghrebvoices/status/1163847226830934016" TargetMode="External" /><Relationship Id="rId270" Type="http://schemas.openxmlformats.org/officeDocument/2006/relationships/hyperlink" Target="https://twitter.com/#!/maghrebvoices/status/1164183198710075395" TargetMode="External" /><Relationship Id="rId271" Type="http://schemas.openxmlformats.org/officeDocument/2006/relationships/hyperlink" Target="https://twitter.com/#!/maghrebvoices/status/1164225585729679360" TargetMode="External" /><Relationship Id="rId272" Type="http://schemas.openxmlformats.org/officeDocument/2006/relationships/hyperlink" Target="https://twitter.com/#!/maghrebvoices/status/1164231614131527680" TargetMode="External" /><Relationship Id="rId273" Type="http://schemas.openxmlformats.org/officeDocument/2006/relationships/hyperlink" Target="https://twitter.com/#!/maghrebvoices/status/1164522437104586752" TargetMode="External" /><Relationship Id="rId274" Type="http://schemas.openxmlformats.org/officeDocument/2006/relationships/hyperlink" Target="https://twitter.com/#!/maghrebvoices/status/1164545291388968960" TargetMode="External" /><Relationship Id="rId275" Type="http://schemas.openxmlformats.org/officeDocument/2006/relationships/hyperlink" Target="https://twitter.com/#!/maghrebvoices/status/1164581874775101440" TargetMode="External" /><Relationship Id="rId276" Type="http://schemas.openxmlformats.org/officeDocument/2006/relationships/hyperlink" Target="https://twitter.com/#!/maghrebvoices/status/1164589463357534209" TargetMode="External" /><Relationship Id="rId277" Type="http://schemas.openxmlformats.org/officeDocument/2006/relationships/hyperlink" Target="https://twitter.com/#!/maghrebvoices/status/1164899483362168834" TargetMode="External" /><Relationship Id="rId278" Type="http://schemas.openxmlformats.org/officeDocument/2006/relationships/hyperlink" Target="https://twitter.com/#!/maghrebvoices/status/1164911974368579584" TargetMode="External" /><Relationship Id="rId279" Type="http://schemas.openxmlformats.org/officeDocument/2006/relationships/hyperlink" Target="https://twitter.com/#!/maghrebvoices/status/1164959405248602112" TargetMode="External" /><Relationship Id="rId280" Type="http://schemas.openxmlformats.org/officeDocument/2006/relationships/hyperlink" Target="https://twitter.com/#!/azizelomari/status/1165353758248898560" TargetMode="External" /><Relationship Id="rId281" Type="http://schemas.openxmlformats.org/officeDocument/2006/relationships/hyperlink" Target="https://api.twitter.com/1.1/geo/id/5ddc8b97bfa4fa9d.json" TargetMode="External" /><Relationship Id="rId282" Type="http://schemas.openxmlformats.org/officeDocument/2006/relationships/comments" Target="../comments13.xml" /><Relationship Id="rId283" Type="http://schemas.openxmlformats.org/officeDocument/2006/relationships/vmlDrawing" Target="../drawings/vmlDrawing6.vml" /><Relationship Id="rId284" Type="http://schemas.openxmlformats.org/officeDocument/2006/relationships/table" Target="../tables/table23.xml" /><Relationship Id="rId28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fadouamassat.com/" TargetMode="External" /><Relationship Id="rId2" Type="http://schemas.openxmlformats.org/officeDocument/2006/relationships/hyperlink" Target="https://curiouscat.me/FreeSAThinker" TargetMode="External" /><Relationship Id="rId3" Type="http://schemas.openxmlformats.org/officeDocument/2006/relationships/hyperlink" Target="https://t.co/f5jzyAOVt1" TargetMode="External" /><Relationship Id="rId4" Type="http://schemas.openxmlformats.org/officeDocument/2006/relationships/hyperlink" Target="https://ounalla.wordpress.com/" TargetMode="External" /><Relationship Id="rId5" Type="http://schemas.openxmlformats.org/officeDocument/2006/relationships/hyperlink" Target="http://www.218tv.net/" TargetMode="External" /><Relationship Id="rId6" Type="http://schemas.openxmlformats.org/officeDocument/2006/relationships/hyperlink" Target="http://blogs.aljazeera.net/7171717" TargetMode="External" /><Relationship Id="rId7" Type="http://schemas.openxmlformats.org/officeDocument/2006/relationships/hyperlink" Target="https://t.co/Tnp6uIXOE0" TargetMode="External" /><Relationship Id="rId8" Type="http://schemas.openxmlformats.org/officeDocument/2006/relationships/hyperlink" Target="https://www.facebook.com/profile.php?id=1481435877" TargetMode="External" /><Relationship Id="rId9" Type="http://schemas.openxmlformats.org/officeDocument/2006/relationships/hyperlink" Target="https://pbs.twimg.com/profile_banners/743126746816520192/1529341794" TargetMode="External" /><Relationship Id="rId10" Type="http://schemas.openxmlformats.org/officeDocument/2006/relationships/hyperlink" Target="https://pbs.twimg.com/profile_banners/759656208/1541730154" TargetMode="External" /><Relationship Id="rId11" Type="http://schemas.openxmlformats.org/officeDocument/2006/relationships/hyperlink" Target="https://pbs.twimg.com/profile_banners/866365266606919680/1565095687" TargetMode="External" /><Relationship Id="rId12" Type="http://schemas.openxmlformats.org/officeDocument/2006/relationships/hyperlink" Target="https://pbs.twimg.com/profile_banners/1726668247/1565460969" TargetMode="External" /><Relationship Id="rId13" Type="http://schemas.openxmlformats.org/officeDocument/2006/relationships/hyperlink" Target="https://pbs.twimg.com/profile_banners/1158062654/1565386357" TargetMode="External" /><Relationship Id="rId14" Type="http://schemas.openxmlformats.org/officeDocument/2006/relationships/hyperlink" Target="https://pbs.twimg.com/profile_banners/1420609412/1469924718" TargetMode="External" /><Relationship Id="rId15" Type="http://schemas.openxmlformats.org/officeDocument/2006/relationships/hyperlink" Target="https://pbs.twimg.com/profile_banners/804994138974339072/1547481041" TargetMode="External" /><Relationship Id="rId16" Type="http://schemas.openxmlformats.org/officeDocument/2006/relationships/hyperlink" Target="https://pbs.twimg.com/profile_banners/729783277/1547455974" TargetMode="External" /><Relationship Id="rId17" Type="http://schemas.openxmlformats.org/officeDocument/2006/relationships/hyperlink" Target="https://pbs.twimg.com/profile_banners/1109945731488595973/1565545998" TargetMode="External" /><Relationship Id="rId18" Type="http://schemas.openxmlformats.org/officeDocument/2006/relationships/hyperlink" Target="https://pbs.twimg.com/profile_banners/1129971096239988737/1558242728" TargetMode="External" /><Relationship Id="rId19" Type="http://schemas.openxmlformats.org/officeDocument/2006/relationships/hyperlink" Target="https://pbs.twimg.com/profile_banners/929424281834065921/1510577812" TargetMode="External" /><Relationship Id="rId20" Type="http://schemas.openxmlformats.org/officeDocument/2006/relationships/hyperlink" Target="https://pbs.twimg.com/profile_banners/2459463988/1441139563" TargetMode="External" /><Relationship Id="rId21" Type="http://schemas.openxmlformats.org/officeDocument/2006/relationships/hyperlink" Target="https://pbs.twimg.com/profile_banners/95655673/1530183498" TargetMode="External" /><Relationship Id="rId22" Type="http://schemas.openxmlformats.org/officeDocument/2006/relationships/hyperlink" Target="https://pbs.twimg.com/profile_banners/281590018/1500195084" TargetMode="External" /><Relationship Id="rId23" Type="http://schemas.openxmlformats.org/officeDocument/2006/relationships/hyperlink" Target="https://pbs.twimg.com/profile_banners/4414340775/1514260533" TargetMode="External" /><Relationship Id="rId24" Type="http://schemas.openxmlformats.org/officeDocument/2006/relationships/hyperlink" Target="https://pbs.twimg.com/profile_banners/1137348563082629125/1566365433" TargetMode="External" /><Relationship Id="rId25" Type="http://schemas.openxmlformats.org/officeDocument/2006/relationships/hyperlink" Target="https://pbs.twimg.com/profile_banners/381514000/1515426900" TargetMode="External" /><Relationship Id="rId26" Type="http://schemas.openxmlformats.org/officeDocument/2006/relationships/hyperlink" Target="https://pbs.twimg.com/profile_banners/74966590/1416622511" TargetMode="External" /><Relationship Id="rId27" Type="http://schemas.openxmlformats.org/officeDocument/2006/relationships/hyperlink" Target="https://pbs.twimg.com/profile_banners/511978073/1529532027" TargetMode="External" /><Relationship Id="rId28" Type="http://schemas.openxmlformats.org/officeDocument/2006/relationships/hyperlink" Target="https://pbs.twimg.com/profile_banners/304655952/1472583355" TargetMode="External" /><Relationship Id="rId29" Type="http://schemas.openxmlformats.org/officeDocument/2006/relationships/hyperlink" Target="https://pbs.twimg.com/profile_banners/826177435511058432/1566541824" TargetMode="External" /><Relationship Id="rId30" Type="http://schemas.openxmlformats.org/officeDocument/2006/relationships/hyperlink" Target="https://pbs.twimg.com/profile_banners/1101960809171828736/1562795064" TargetMode="External" /><Relationship Id="rId31" Type="http://schemas.openxmlformats.org/officeDocument/2006/relationships/hyperlink" Target="https://pbs.twimg.com/profile_banners/461393471/1553112709" TargetMode="External" /><Relationship Id="rId32" Type="http://schemas.openxmlformats.org/officeDocument/2006/relationships/hyperlink" Target="https://pbs.twimg.com/profile_banners/848193745/1488365424" TargetMode="External" /><Relationship Id="rId33" Type="http://schemas.openxmlformats.org/officeDocument/2006/relationships/hyperlink" Target="https://pbs.twimg.com/profile_banners/1019139444731973632/1531867696" TargetMode="External" /><Relationship Id="rId34" Type="http://schemas.openxmlformats.org/officeDocument/2006/relationships/hyperlink" Target="https://pbs.twimg.com/profile_banners/824575760828620800/1558373832" TargetMode="External" /><Relationship Id="rId35" Type="http://schemas.openxmlformats.org/officeDocument/2006/relationships/hyperlink" Target="https://pbs.twimg.com/profile_banners/454165806/1416667237" TargetMode="External" /><Relationship Id="rId36" Type="http://schemas.openxmlformats.org/officeDocument/2006/relationships/hyperlink" Target="https://pbs.twimg.com/profile_banners/230441075/1564324134" TargetMode="External" /><Relationship Id="rId37" Type="http://schemas.openxmlformats.org/officeDocument/2006/relationships/hyperlink" Target="https://pbs.twimg.com/profile_banners/1686515004/1377114588" TargetMode="External" /><Relationship Id="rId38" Type="http://schemas.openxmlformats.org/officeDocument/2006/relationships/hyperlink" Target="https://pbs.twimg.com/profile_banners/1117027038844596224/1555155331" TargetMode="External" /><Relationship Id="rId39" Type="http://schemas.openxmlformats.org/officeDocument/2006/relationships/hyperlink" Target="https://pbs.twimg.com/profile_banners/1045363244062461953/1544964160" TargetMode="External" /><Relationship Id="rId40" Type="http://schemas.openxmlformats.org/officeDocument/2006/relationships/hyperlink" Target="https://pbs.twimg.com/profile_banners/403522104/1410472584" TargetMode="External" /><Relationship Id="rId41" Type="http://schemas.openxmlformats.org/officeDocument/2006/relationships/hyperlink" Target="https://pbs.twimg.com/profile_banners/1140247834433921030/1565975809" TargetMode="External" /><Relationship Id="rId42" Type="http://schemas.openxmlformats.org/officeDocument/2006/relationships/hyperlink" Target="https://pbs.twimg.com/profile_banners/113196144/1535889882" TargetMode="External" /><Relationship Id="rId43" Type="http://schemas.openxmlformats.org/officeDocument/2006/relationships/hyperlink" Target="https://pbs.twimg.com/profile_banners/1083803935641665536/1562524579" TargetMode="External" /><Relationship Id="rId44" Type="http://schemas.openxmlformats.org/officeDocument/2006/relationships/hyperlink" Target="https://pbs.twimg.com/profile_banners/43969408/1565851892"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6/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7/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8/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4/bg.gif" TargetMode="External" /><Relationship Id="rId61" Type="http://schemas.openxmlformats.org/officeDocument/2006/relationships/hyperlink" Target="http://abs.twimg.com/images/themes/theme15/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5/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3/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pbs.twimg.com/profile_images/821352650381950976/IPIn31oR_normal.jpg" TargetMode="External" /><Relationship Id="rId78" Type="http://schemas.openxmlformats.org/officeDocument/2006/relationships/hyperlink" Target="http://pbs.twimg.com/profile_images/1102515357401649152/AoQhZB1x_normal.png" TargetMode="External" /><Relationship Id="rId79" Type="http://schemas.openxmlformats.org/officeDocument/2006/relationships/hyperlink" Target="http://pbs.twimg.com/profile_images/717812670880157700/tTlLrnSn_normal.jpg" TargetMode="External" /><Relationship Id="rId80" Type="http://schemas.openxmlformats.org/officeDocument/2006/relationships/hyperlink" Target="http://pbs.twimg.com/profile_images/378800000652380624/83dc0b70cb4e8028993dc1af88e8f40f_normal.jpeg" TargetMode="External" /><Relationship Id="rId81" Type="http://schemas.openxmlformats.org/officeDocument/2006/relationships/hyperlink" Target="http://pbs.twimg.com/profile_images/877264336884031488/uWeHJR2O_normal.jpg" TargetMode="External" /><Relationship Id="rId82" Type="http://schemas.openxmlformats.org/officeDocument/2006/relationships/hyperlink" Target="http://pbs.twimg.com/profile_images/1060719260107001856/BqrR4DYf_normal.jpg" TargetMode="External" /><Relationship Id="rId83" Type="http://schemas.openxmlformats.org/officeDocument/2006/relationships/hyperlink" Target="http://pbs.twimg.com/profile_images/1144685498314764289/TnSt3SwP_normal.jpg" TargetMode="External" /><Relationship Id="rId84" Type="http://schemas.openxmlformats.org/officeDocument/2006/relationships/hyperlink" Target="http://pbs.twimg.com/profile_images/1081086128193748993/fCVrzotS_normal.jpg" TargetMode="External" /><Relationship Id="rId85" Type="http://schemas.openxmlformats.org/officeDocument/2006/relationships/hyperlink" Target="http://pbs.twimg.com/profile_images/1082424171974610945/6ApbzLZS_normal.jpg" TargetMode="External" /><Relationship Id="rId86" Type="http://schemas.openxmlformats.org/officeDocument/2006/relationships/hyperlink" Target="http://pbs.twimg.com/profile_images/1160279938743898114/NdfRhRht_normal.jpg" TargetMode="External" /><Relationship Id="rId87" Type="http://schemas.openxmlformats.org/officeDocument/2006/relationships/hyperlink" Target="http://pbs.twimg.com/profile_images/1165154086397906944/qQ8bQGuH_normal.jpg" TargetMode="External" /><Relationship Id="rId88" Type="http://schemas.openxmlformats.org/officeDocument/2006/relationships/hyperlink" Target="http://pbs.twimg.com/profile_images/870079811611480064/5FTyCHb7_normal.jpg" TargetMode="External" /><Relationship Id="rId89" Type="http://schemas.openxmlformats.org/officeDocument/2006/relationships/hyperlink" Target="http://pbs.twimg.com/profile_images/628637231700250624/KLECtxx5_normal.jpg" TargetMode="External" /><Relationship Id="rId90" Type="http://schemas.openxmlformats.org/officeDocument/2006/relationships/hyperlink" Target="http://pbs.twimg.com/profile_images/847478321059418112/ryxr2qUM_normal.jpg" TargetMode="External" /><Relationship Id="rId91" Type="http://schemas.openxmlformats.org/officeDocument/2006/relationships/hyperlink" Target="http://pbs.twimg.com/profile_images/1162679797509763072/vH2tgmol_normal.jpg" TargetMode="External" /><Relationship Id="rId92" Type="http://schemas.openxmlformats.org/officeDocument/2006/relationships/hyperlink" Target="http://pbs.twimg.com/profile_images/1165060237377835008/dLRLRw-R_normal.jpg" TargetMode="External" /><Relationship Id="rId93" Type="http://schemas.openxmlformats.org/officeDocument/2006/relationships/hyperlink" Target="http://pbs.twimg.com/profile_images/1129971346715357185/cMxXYMnK_normal.jpg" TargetMode="External" /><Relationship Id="rId94" Type="http://schemas.openxmlformats.org/officeDocument/2006/relationships/hyperlink" Target="http://pbs.twimg.com/profile_images/653930769312817152/okj9g28o_normal.jpg" TargetMode="External" /><Relationship Id="rId95" Type="http://schemas.openxmlformats.org/officeDocument/2006/relationships/hyperlink" Target="http://pbs.twimg.com/profile_images/930056740963483648/kZnwZE2N_normal.jpg" TargetMode="External" /><Relationship Id="rId96" Type="http://schemas.openxmlformats.org/officeDocument/2006/relationships/hyperlink" Target="http://pbs.twimg.com/profile_images/1079334348309086210/3FBzzmvW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1114616816368803847/CWR8UfXq_normal.jpg" TargetMode="External" /><Relationship Id="rId99" Type="http://schemas.openxmlformats.org/officeDocument/2006/relationships/hyperlink" Target="http://pbs.twimg.com/profile_images/1010085210246078464/qmNEd96I_normal.jpg" TargetMode="External" /><Relationship Id="rId100" Type="http://schemas.openxmlformats.org/officeDocument/2006/relationships/hyperlink" Target="http://pbs.twimg.com/profile_images/1135864896099409921/pfQuk-Tq_normal.png" TargetMode="External" /><Relationship Id="rId101" Type="http://schemas.openxmlformats.org/officeDocument/2006/relationships/hyperlink" Target="http://pbs.twimg.com/profile_images/1137363616909447168/o2DA06UI_normal.jpg" TargetMode="External" /><Relationship Id="rId102" Type="http://schemas.openxmlformats.org/officeDocument/2006/relationships/hyperlink" Target="http://pbs.twimg.com/profile_images/880142677395865600/tQ0a4Y9P_normal.jpg" TargetMode="External" /><Relationship Id="rId103" Type="http://schemas.openxmlformats.org/officeDocument/2006/relationships/hyperlink" Target="http://pbs.twimg.com/profile_images/719914446089547777/L9dQK7PV_normal.jpg" TargetMode="External" /><Relationship Id="rId104" Type="http://schemas.openxmlformats.org/officeDocument/2006/relationships/hyperlink" Target="http://pbs.twimg.com/profile_images/1145418035198615552/9ONdyH_9_normal.jpg" TargetMode="External" /><Relationship Id="rId105" Type="http://schemas.openxmlformats.org/officeDocument/2006/relationships/hyperlink" Target="http://pbs.twimg.com/profile_images/926180733856739328/P01KdfTj_normal.jpg" TargetMode="External" /><Relationship Id="rId106" Type="http://schemas.openxmlformats.org/officeDocument/2006/relationships/hyperlink" Target="http://pbs.twimg.com/profile_images/665329926392963073/jAgimAnT_normal.jpg" TargetMode="External" /><Relationship Id="rId107" Type="http://schemas.openxmlformats.org/officeDocument/2006/relationships/hyperlink" Target="http://pbs.twimg.com/profile_images/773223414492459009/ThiwUkU1_normal.jpg" TargetMode="External" /><Relationship Id="rId108" Type="http://schemas.openxmlformats.org/officeDocument/2006/relationships/hyperlink" Target="http://pbs.twimg.com/profile_images/1124659143493681154/19AGXmIL_normal.jpg" TargetMode="External" /><Relationship Id="rId109" Type="http://schemas.openxmlformats.org/officeDocument/2006/relationships/hyperlink" Target="http://pbs.twimg.com/profile_images/1157201372783288326/kB4EcF5y_normal.jpg" TargetMode="External" /><Relationship Id="rId110" Type="http://schemas.openxmlformats.org/officeDocument/2006/relationships/hyperlink" Target="http://pbs.twimg.com/profile_images/1110708799843770368/bRuzzhfb_normal.pn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532044274419134464/A0iX69nj_normal.jpeg" TargetMode="External" /><Relationship Id="rId113" Type="http://schemas.openxmlformats.org/officeDocument/2006/relationships/hyperlink" Target="http://pbs.twimg.com/profile_images/1019351484557864961/8jQJLLB5_normal.jpg" TargetMode="External" /><Relationship Id="rId114" Type="http://schemas.openxmlformats.org/officeDocument/2006/relationships/hyperlink" Target="http://pbs.twimg.com/profile_images/1154088983091171329/7ZaXC2-U_normal.jpg" TargetMode="External" /><Relationship Id="rId115" Type="http://schemas.openxmlformats.org/officeDocument/2006/relationships/hyperlink" Target="http://pbs.twimg.com/profile_images/1112073815033565185/0vDw_QT8_normal.jpg" TargetMode="External" /><Relationship Id="rId116" Type="http://schemas.openxmlformats.org/officeDocument/2006/relationships/hyperlink" Target="http://pbs.twimg.com/profile_images/536167972729921536/XXHdLF19_normal.jpeg" TargetMode="External" /><Relationship Id="rId117" Type="http://schemas.openxmlformats.org/officeDocument/2006/relationships/hyperlink" Target="http://pbs.twimg.com/profile_images/1086124148043235328/gtjwmMo7_normal.jpg" TargetMode="External" /><Relationship Id="rId118" Type="http://schemas.openxmlformats.org/officeDocument/2006/relationships/hyperlink" Target="http://pbs.twimg.com/profile_images/378800000679621723/6d3a62532aa4ee8b92543916e3cd2bf0_normal.jpeg" TargetMode="External" /><Relationship Id="rId119" Type="http://schemas.openxmlformats.org/officeDocument/2006/relationships/hyperlink" Target="http://pbs.twimg.com/profile_images/1136960844762439681/33fn-XpM_normal.jpg" TargetMode="External" /><Relationship Id="rId120" Type="http://schemas.openxmlformats.org/officeDocument/2006/relationships/hyperlink" Target="http://pbs.twimg.com/profile_images/1117028537465298950/qk5gAhI9_normal.jpg" TargetMode="External" /><Relationship Id="rId121" Type="http://schemas.openxmlformats.org/officeDocument/2006/relationships/hyperlink" Target="http://pbs.twimg.com/profile_images/747130226581323776/7eNhoVxq_normal.jpg" TargetMode="External" /><Relationship Id="rId122" Type="http://schemas.openxmlformats.org/officeDocument/2006/relationships/hyperlink" Target="http://pbs.twimg.com/profile_images/1158892311792816128/cB0dZHgp_normal.jpg" TargetMode="External" /><Relationship Id="rId123" Type="http://schemas.openxmlformats.org/officeDocument/2006/relationships/hyperlink" Target="http://pbs.twimg.com/profile_images/2459424067/an31fztcwwbseys3f8lm_normal.jpeg" TargetMode="External" /><Relationship Id="rId124" Type="http://schemas.openxmlformats.org/officeDocument/2006/relationships/hyperlink" Target="http://pbs.twimg.com/profile_images/1140248224537763840/2uQ77X8A_normal.jpg" TargetMode="External" /><Relationship Id="rId125" Type="http://schemas.openxmlformats.org/officeDocument/2006/relationships/hyperlink" Target="http://pbs.twimg.com/profile_images/777845866925268992/aXcogjl9_normal.jpg" TargetMode="External" /><Relationship Id="rId126" Type="http://schemas.openxmlformats.org/officeDocument/2006/relationships/hyperlink" Target="http://pbs.twimg.com/profile_images/1036223912198201344/Ax7_qNWg_normal.jpg" TargetMode="External" /><Relationship Id="rId127" Type="http://schemas.openxmlformats.org/officeDocument/2006/relationships/hyperlink" Target="http://pbs.twimg.com/profile_images/1147961929631248384/Nr3gwfJ6_normal.jpg" TargetMode="External" /><Relationship Id="rId128" Type="http://schemas.openxmlformats.org/officeDocument/2006/relationships/hyperlink" Target="http://pbs.twimg.com/profile_images/1161893573547220992/MBvmfAMb_normal.jpg" TargetMode="External" /><Relationship Id="rId129" Type="http://schemas.openxmlformats.org/officeDocument/2006/relationships/hyperlink" Target="http://pbs.twimg.com/profile_images/902727061420302338/P5zHoor3_normal.jpg" TargetMode="External" /><Relationship Id="rId130" Type="http://schemas.openxmlformats.org/officeDocument/2006/relationships/hyperlink" Target="https://twitter.com/cyberkarim19881" TargetMode="External" /><Relationship Id="rId131" Type="http://schemas.openxmlformats.org/officeDocument/2006/relationships/hyperlink" Target="https://twitter.com/bamourbaaziz" TargetMode="External" /><Relationship Id="rId132" Type="http://schemas.openxmlformats.org/officeDocument/2006/relationships/hyperlink" Target="https://twitter.com/khorshe_d" TargetMode="External" /><Relationship Id="rId133" Type="http://schemas.openxmlformats.org/officeDocument/2006/relationships/hyperlink" Target="https://twitter.com/khorotosophe" TargetMode="External" /><Relationship Id="rId134" Type="http://schemas.openxmlformats.org/officeDocument/2006/relationships/hyperlink" Target="https://twitter.com/voafarag" TargetMode="External" /><Relationship Id="rId135" Type="http://schemas.openxmlformats.org/officeDocument/2006/relationships/hyperlink" Target="https://twitter.com/fadouamassat" TargetMode="External" /><Relationship Id="rId136" Type="http://schemas.openxmlformats.org/officeDocument/2006/relationships/hyperlink" Target="https://twitter.com/sofianehamimi1" TargetMode="External" /><Relationship Id="rId137" Type="http://schemas.openxmlformats.org/officeDocument/2006/relationships/hyperlink" Target="https://twitter.com/freesathinker" TargetMode="External" /><Relationship Id="rId138" Type="http://schemas.openxmlformats.org/officeDocument/2006/relationships/hyperlink" Target="https://twitter.com/xy507" TargetMode="External" /><Relationship Id="rId139" Type="http://schemas.openxmlformats.org/officeDocument/2006/relationships/hyperlink" Target="https://twitter.com/rouenab" TargetMode="External" /><Relationship Id="rId140" Type="http://schemas.openxmlformats.org/officeDocument/2006/relationships/hyperlink" Target="https://twitter.com/xv1zc" TargetMode="External" /><Relationship Id="rId141" Type="http://schemas.openxmlformats.org/officeDocument/2006/relationships/hyperlink" Target="https://twitter.com/nacersetra46" TargetMode="External" /><Relationship Id="rId142" Type="http://schemas.openxmlformats.org/officeDocument/2006/relationships/hyperlink" Target="https://twitter.com/ikhbari11" TargetMode="External" /><Relationship Id="rId143" Type="http://schemas.openxmlformats.org/officeDocument/2006/relationships/hyperlink" Target="https://twitter.com/maghrebvoices" TargetMode="External" /><Relationship Id="rId144" Type="http://schemas.openxmlformats.org/officeDocument/2006/relationships/hyperlink" Target="https://twitter.com/assadounalla" TargetMode="External" /><Relationship Id="rId145" Type="http://schemas.openxmlformats.org/officeDocument/2006/relationships/hyperlink" Target="https://twitter.com/89hyx" TargetMode="External" /><Relationship Id="rId146" Type="http://schemas.openxmlformats.org/officeDocument/2006/relationships/hyperlink" Target="https://twitter.com/aissatimustapha" TargetMode="External" /><Relationship Id="rId147" Type="http://schemas.openxmlformats.org/officeDocument/2006/relationships/hyperlink" Target="https://twitter.com/bentaherdernas" TargetMode="External" /><Relationship Id="rId148" Type="http://schemas.openxmlformats.org/officeDocument/2006/relationships/hyperlink" Target="https://twitter.com/eldaghili" TargetMode="External" /><Relationship Id="rId149" Type="http://schemas.openxmlformats.org/officeDocument/2006/relationships/hyperlink" Target="https://twitter.com/al_tbawy" TargetMode="External" /><Relationship Id="rId150" Type="http://schemas.openxmlformats.org/officeDocument/2006/relationships/hyperlink" Target="https://twitter.com/4o0z4zw8xnxaxfu" TargetMode="External" /><Relationship Id="rId151" Type="http://schemas.openxmlformats.org/officeDocument/2006/relationships/hyperlink" Target="https://twitter.com/ibrabouh" TargetMode="External" /><Relationship Id="rId152" Type="http://schemas.openxmlformats.org/officeDocument/2006/relationships/hyperlink" Target="https://twitter.com/cramounim" TargetMode="External" /><Relationship Id="rId153" Type="http://schemas.openxmlformats.org/officeDocument/2006/relationships/hyperlink" Target="https://twitter.com/abed7611" TargetMode="External" /><Relationship Id="rId154" Type="http://schemas.openxmlformats.org/officeDocument/2006/relationships/hyperlink" Target="https://twitter.com/ryadkarim2" TargetMode="External" /><Relationship Id="rId155" Type="http://schemas.openxmlformats.org/officeDocument/2006/relationships/hyperlink" Target="https://twitter.com/karim89639733" TargetMode="External" /><Relationship Id="rId156" Type="http://schemas.openxmlformats.org/officeDocument/2006/relationships/hyperlink" Target="https://twitter.com/elkentaoui2" TargetMode="External" /><Relationship Id="rId157" Type="http://schemas.openxmlformats.org/officeDocument/2006/relationships/hyperlink" Target="https://twitter.com/lyesdah" TargetMode="External" /><Relationship Id="rId158" Type="http://schemas.openxmlformats.org/officeDocument/2006/relationships/hyperlink" Target="https://twitter.com/lyashallas" TargetMode="External" /><Relationship Id="rId159" Type="http://schemas.openxmlformats.org/officeDocument/2006/relationships/hyperlink" Target="https://twitter.com/averroes_is" TargetMode="External" /><Relationship Id="rId160" Type="http://schemas.openxmlformats.org/officeDocument/2006/relationships/hyperlink" Target="https://twitter.com/nasifadel" TargetMode="External" /><Relationship Id="rId161" Type="http://schemas.openxmlformats.org/officeDocument/2006/relationships/hyperlink" Target="https://twitter.com/ryad_the_human" TargetMode="External" /><Relationship Id="rId162" Type="http://schemas.openxmlformats.org/officeDocument/2006/relationships/hyperlink" Target="https://twitter.com/drobble1" TargetMode="External" /><Relationship Id="rId163" Type="http://schemas.openxmlformats.org/officeDocument/2006/relationships/hyperlink" Target="https://twitter.com/sam_1935" TargetMode="External" /><Relationship Id="rId164" Type="http://schemas.openxmlformats.org/officeDocument/2006/relationships/hyperlink" Target="https://twitter.com/hamed78054159" TargetMode="External" /><Relationship Id="rId165" Type="http://schemas.openxmlformats.org/officeDocument/2006/relationships/hyperlink" Target="https://twitter.com/qssh55" TargetMode="External" /><Relationship Id="rId166" Type="http://schemas.openxmlformats.org/officeDocument/2006/relationships/hyperlink" Target="https://twitter.com/2dldwbgskik6869" TargetMode="External" /><Relationship Id="rId167" Type="http://schemas.openxmlformats.org/officeDocument/2006/relationships/hyperlink" Target="https://twitter.com/magelany1" TargetMode="External" /><Relationship Id="rId168" Type="http://schemas.openxmlformats.org/officeDocument/2006/relationships/hyperlink" Target="https://twitter.com/salemamazigh" TargetMode="External" /><Relationship Id="rId169" Type="http://schemas.openxmlformats.org/officeDocument/2006/relationships/hyperlink" Target="https://twitter.com/abdellahbelghou" TargetMode="External" /><Relationship Id="rId170" Type="http://schemas.openxmlformats.org/officeDocument/2006/relationships/hyperlink" Target="https://twitter.com/elmass3oudy" TargetMode="External" /><Relationship Id="rId171" Type="http://schemas.openxmlformats.org/officeDocument/2006/relationships/hyperlink" Target="https://twitter.com/hicham_albs" TargetMode="External" /><Relationship Id="rId172" Type="http://schemas.openxmlformats.org/officeDocument/2006/relationships/hyperlink" Target="https://twitter.com/salmathaleb" TargetMode="External" /><Relationship Id="rId173" Type="http://schemas.openxmlformats.org/officeDocument/2006/relationships/hyperlink" Target="https://twitter.com/shoocov" TargetMode="External" /><Relationship Id="rId174" Type="http://schemas.openxmlformats.org/officeDocument/2006/relationships/hyperlink" Target="https://twitter.com/mansriahm" TargetMode="External" /><Relationship Id="rId175" Type="http://schemas.openxmlformats.org/officeDocument/2006/relationships/hyperlink" Target="https://twitter.com/josefyroyaliste" TargetMode="External" /><Relationship Id="rId176" Type="http://schemas.openxmlformats.org/officeDocument/2006/relationships/hyperlink" Target="https://twitter.com/mobel30" TargetMode="External" /><Relationship Id="rId177" Type="http://schemas.openxmlformats.org/officeDocument/2006/relationships/hyperlink" Target="https://twitter.com/mohamedbouhaja3" TargetMode="External" /><Relationship Id="rId178" Type="http://schemas.openxmlformats.org/officeDocument/2006/relationships/hyperlink" Target="https://twitter.com/abdou_ramdaoui" TargetMode="External" /><Relationship Id="rId179" Type="http://schemas.openxmlformats.org/officeDocument/2006/relationships/hyperlink" Target="https://twitter.com/haddataha" TargetMode="External" /><Relationship Id="rId180" Type="http://schemas.openxmlformats.org/officeDocument/2006/relationships/hyperlink" Target="https://twitter.com/kaswid2019" TargetMode="External" /><Relationship Id="rId181" Type="http://schemas.openxmlformats.org/officeDocument/2006/relationships/hyperlink" Target="https://twitter.com/khenelmaleh" TargetMode="External" /><Relationship Id="rId182" Type="http://schemas.openxmlformats.org/officeDocument/2006/relationships/hyperlink" Target="https://twitter.com/azizelomari" TargetMode="External" /><Relationship Id="rId183" Type="http://schemas.openxmlformats.org/officeDocument/2006/relationships/comments" Target="../comments2.xml" /><Relationship Id="rId184" Type="http://schemas.openxmlformats.org/officeDocument/2006/relationships/vmlDrawing" Target="../drawings/vmlDrawing2.vml" /><Relationship Id="rId185" Type="http://schemas.openxmlformats.org/officeDocument/2006/relationships/table" Target="../tables/table2.xml" /><Relationship Id="rId1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aghrebvoices.com/a/509166.html" TargetMode="External" /><Relationship Id="rId2" Type="http://schemas.openxmlformats.org/officeDocument/2006/relationships/hyperlink" Target="https://www.maghrebvoices.com/a/509445.html" TargetMode="External" /><Relationship Id="rId3" Type="http://schemas.openxmlformats.org/officeDocument/2006/relationships/hyperlink" Target="https://www.maghrebvoices.com/a/509342.html" TargetMode="External" /><Relationship Id="rId4" Type="http://schemas.openxmlformats.org/officeDocument/2006/relationships/hyperlink" Target="https://www.maghrebvoices.com/a/508614.html" TargetMode="External" /><Relationship Id="rId5" Type="http://schemas.openxmlformats.org/officeDocument/2006/relationships/hyperlink" Target="https://www.maghrebvoices.com/a/509572.html" TargetMode="External" /><Relationship Id="rId6" Type="http://schemas.openxmlformats.org/officeDocument/2006/relationships/hyperlink" Target="https://www.maghrebvoices.com/a/508725.html" TargetMode="External" /><Relationship Id="rId7" Type="http://schemas.openxmlformats.org/officeDocument/2006/relationships/hyperlink" Target="https://www.maghrebvoices.com/a/508528.html" TargetMode="External" /><Relationship Id="rId8" Type="http://schemas.openxmlformats.org/officeDocument/2006/relationships/hyperlink" Target="https://www.maghrebvoices.com/a/508248.html" TargetMode="External" /><Relationship Id="rId9" Type="http://schemas.openxmlformats.org/officeDocument/2006/relationships/hyperlink" Target="https://www.maghrebvoices.com/a/509341.html" TargetMode="External" /><Relationship Id="rId10" Type="http://schemas.openxmlformats.org/officeDocument/2006/relationships/hyperlink" Target="https://www.maghrebvoices.com/a/Algeria-history/467350.html" TargetMode="External" /><Relationship Id="rId11" Type="http://schemas.openxmlformats.org/officeDocument/2006/relationships/hyperlink" Target="https://www.maghrebvoices.com/a/509166.html" TargetMode="External" /><Relationship Id="rId12" Type="http://schemas.openxmlformats.org/officeDocument/2006/relationships/hyperlink" Target="https://www.maghrebvoices.com/a/502882.html" TargetMode="External" /><Relationship Id="rId13" Type="http://schemas.openxmlformats.org/officeDocument/2006/relationships/hyperlink" Target="https://www.maghrebvoices.com/a/508411.html" TargetMode="External" /><Relationship Id="rId14" Type="http://schemas.openxmlformats.org/officeDocument/2006/relationships/hyperlink" Target="https://www.maghrebvoices.com/a/508248.html" TargetMode="External" /><Relationship Id="rId15" Type="http://schemas.openxmlformats.org/officeDocument/2006/relationships/hyperlink" Target="https://www.maghrebvoices.com/a/507848.html" TargetMode="External" /><Relationship Id="rId16" Type="http://schemas.openxmlformats.org/officeDocument/2006/relationships/hyperlink" Target="https://www.maghrebvoices.com/a/508112.html" TargetMode="External" /><Relationship Id="rId17" Type="http://schemas.openxmlformats.org/officeDocument/2006/relationships/hyperlink" Target="https://www.maghrebvoices.com/a/508268.html" TargetMode="External" /><Relationship Id="rId18" Type="http://schemas.openxmlformats.org/officeDocument/2006/relationships/hyperlink" Target="https://www.maghrebvoices.com/a/508614.html" TargetMode="External" /><Relationship Id="rId19" Type="http://schemas.openxmlformats.org/officeDocument/2006/relationships/hyperlink" Target="https://www.maghrebvoices.com/a/508522.html" TargetMode="External" /><Relationship Id="rId20" Type="http://schemas.openxmlformats.org/officeDocument/2006/relationships/hyperlink" Target="https://www.maghrebvoices.com/a/388467.html" TargetMode="External" /><Relationship Id="rId21" Type="http://schemas.openxmlformats.org/officeDocument/2006/relationships/hyperlink" Target="https://www.maghrebvoices.com/a/508725.html" TargetMode="External" /><Relationship Id="rId22" Type="http://schemas.openxmlformats.org/officeDocument/2006/relationships/hyperlink" Target="https://www.maghrebvoices.com/a/509166.html" TargetMode="External" /><Relationship Id="rId23" Type="http://schemas.openxmlformats.org/officeDocument/2006/relationships/hyperlink" Target="https://twitter.com/i/web/status/1165353758248898560" TargetMode="External" /><Relationship Id="rId24" Type="http://schemas.openxmlformats.org/officeDocument/2006/relationships/hyperlink" Target="https://www.maghrebvoices.com/a/508528.html?fbclid=IwAR3OC_uyhaRuInEtqPOdrJUkCffjQ16UV_gTqumV2euXOq5sUwsu-Mc3JlE" TargetMode="External" /><Relationship Id="rId25" Type="http://schemas.openxmlformats.org/officeDocument/2006/relationships/hyperlink" Target="https://www.maghrebvoices.com/a/509603.html" TargetMode="External" /><Relationship Id="rId26" Type="http://schemas.openxmlformats.org/officeDocument/2006/relationships/hyperlink" Target="https://www.maghrebvoices.com/a/508471.html" TargetMode="External" /><Relationship Id="rId27" Type="http://schemas.openxmlformats.org/officeDocument/2006/relationships/hyperlink" Target="https://www.maghrebvoices.com/a/508589.html" TargetMode="External" /><Relationship Id="rId28" Type="http://schemas.openxmlformats.org/officeDocument/2006/relationships/hyperlink" Target="https://www.maghrebvoices.com/a/508614.html" TargetMode="External" /><Relationship Id="rId29" Type="http://schemas.openxmlformats.org/officeDocument/2006/relationships/hyperlink" Target="https://www.maghrebvoices.com/a/508629.html" TargetMode="External" /><Relationship Id="rId30" Type="http://schemas.openxmlformats.org/officeDocument/2006/relationships/hyperlink" Target="https://www.maghrebvoices.com/a/508728.html" TargetMode="External" /><Relationship Id="rId31" Type="http://schemas.openxmlformats.org/officeDocument/2006/relationships/hyperlink" Target="https://www.maghrebvoices.com/a/509445.html" TargetMode="External" /><Relationship Id="rId32" Type="http://schemas.openxmlformats.org/officeDocument/2006/relationships/hyperlink" Target="https://www.maghrebvoices.com/a/509342.html" TargetMode="External" /><Relationship Id="rId33" Type="http://schemas.openxmlformats.org/officeDocument/2006/relationships/hyperlink" Target="https://www.maghrebvoices.com/a/509166.html" TargetMode="External" /><Relationship Id="rId34" Type="http://schemas.openxmlformats.org/officeDocument/2006/relationships/hyperlink" Target="https://www.maghrebvoices.com/a/383194.html" TargetMode="External" /><Relationship Id="rId35" Type="http://schemas.openxmlformats.org/officeDocument/2006/relationships/hyperlink" Target="https://www.maghrebvoices.com/a/amazigh/401345.html" TargetMode="External" /><Relationship Id="rId36" Type="http://schemas.openxmlformats.org/officeDocument/2006/relationships/hyperlink" Target="https://www.maghrebvoices.com/a/509341.html" TargetMode="External" /><Relationship Id="rId37" Type="http://schemas.openxmlformats.org/officeDocument/2006/relationships/hyperlink" Target="https://www.maghrebvoices.com/a/Algeria-history/467350.html" TargetMode="External" /><Relationship Id="rId38" Type="http://schemas.openxmlformats.org/officeDocument/2006/relationships/hyperlink" Target="https://www.maghrebvoices.com/a/Libya-tribe/478934.html" TargetMode="External" /><Relationship Id="rId39" Type="http://schemas.openxmlformats.org/officeDocument/2006/relationships/hyperlink" Target="https://www.maghrebvoices.com/a/%d9%85%d8%aa%d8%b7%d9%88%d8%b9%d8%a7%d8%aa-%d9%88%d8%a8%d9%8a%d9%83%d9%8a%d9%86%d9%8a-%d9%88%d9%83%d8%a8%d8%aa/507892.html" TargetMode="External" /><Relationship Id="rId40" Type="http://schemas.openxmlformats.org/officeDocument/2006/relationships/hyperlink" Target="https://www.maghrebvoices.com/a/508927.html" TargetMode="External" /><Relationship Id="rId41" Type="http://schemas.openxmlformats.org/officeDocument/2006/relationships/hyperlink" Target="https://www.maghrebvoices.com/a/508255.html" TargetMode="External" /><Relationship Id="rId42" Type="http://schemas.openxmlformats.org/officeDocument/2006/relationships/hyperlink" Target="https://www.maghrebvoices.com/a/508286.html" TargetMode="External" /><Relationship Id="rId43" Type="http://schemas.openxmlformats.org/officeDocument/2006/relationships/hyperlink" Target="https://www.maghrebvoices.com/a/508356.html" TargetMode="External" /><Relationship Id="rId44" Type="http://schemas.openxmlformats.org/officeDocument/2006/relationships/hyperlink" Target="https://www.maghrebvoices.com/a/508377.html" TargetMode="External" /><Relationship Id="rId45" Type="http://schemas.openxmlformats.org/officeDocument/2006/relationships/hyperlink" Target="https://www.maghrebvoices.com/a/508379.html" TargetMode="External" /><Relationship Id="rId46" Type="http://schemas.openxmlformats.org/officeDocument/2006/relationships/hyperlink" Target="https://www.maghrebvoices.com/a/508381.html" TargetMode="External" /><Relationship Id="rId47" Type="http://schemas.openxmlformats.org/officeDocument/2006/relationships/hyperlink" Target="https://www.maghrebvoices.com/a/508471.html" TargetMode="External" /><Relationship Id="rId48" Type="http://schemas.openxmlformats.org/officeDocument/2006/relationships/hyperlink" Target="https://www.maghrebvoices.com/a/508478.html" TargetMode="External" /><Relationship Id="rId49" Type="http://schemas.openxmlformats.org/officeDocument/2006/relationships/table" Target="../tables/table11.xm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1018</v>
      </c>
      <c r="BB2" s="13" t="s">
        <v>1038</v>
      </c>
      <c r="BC2" s="13" t="s">
        <v>1039</v>
      </c>
      <c r="BD2" s="67" t="s">
        <v>1503</v>
      </c>
      <c r="BE2" s="67" t="s">
        <v>1504</v>
      </c>
      <c r="BF2" s="67" t="s">
        <v>1505</v>
      </c>
      <c r="BG2" s="67" t="s">
        <v>1506</v>
      </c>
      <c r="BH2" s="67" t="s">
        <v>1507</v>
      </c>
      <c r="BI2" s="67" t="s">
        <v>1508</v>
      </c>
      <c r="BJ2" s="67" t="s">
        <v>1509</v>
      </c>
      <c r="BK2" s="67" t="s">
        <v>1510</v>
      </c>
      <c r="BL2" s="67" t="s">
        <v>1511</v>
      </c>
    </row>
    <row r="3" spans="1:64" ht="15" customHeight="1">
      <c r="A3" s="84" t="s">
        <v>212</v>
      </c>
      <c r="B3" s="84" t="s">
        <v>212</v>
      </c>
      <c r="C3" s="53" t="s">
        <v>1574</v>
      </c>
      <c r="D3" s="54">
        <v>3</v>
      </c>
      <c r="E3" s="65" t="s">
        <v>132</v>
      </c>
      <c r="F3" s="55">
        <v>35</v>
      </c>
      <c r="G3" s="53"/>
      <c r="H3" s="57"/>
      <c r="I3" s="56"/>
      <c r="J3" s="56"/>
      <c r="K3" s="36" t="s">
        <v>65</v>
      </c>
      <c r="L3" s="62">
        <v>3</v>
      </c>
      <c r="M3" s="62"/>
      <c r="N3" s="63"/>
      <c r="O3" s="85" t="s">
        <v>176</v>
      </c>
      <c r="P3" s="87">
        <v>43688.20842592593</v>
      </c>
      <c r="Q3" s="85" t="s">
        <v>267</v>
      </c>
      <c r="R3" s="91" t="s">
        <v>352</v>
      </c>
      <c r="S3" s="85" t="s">
        <v>415</v>
      </c>
      <c r="T3" s="85"/>
      <c r="U3" s="85"/>
      <c r="V3" s="91" t="s">
        <v>428</v>
      </c>
      <c r="W3" s="87">
        <v>43688.20842592593</v>
      </c>
      <c r="X3" s="91" t="s">
        <v>470</v>
      </c>
      <c r="Y3" s="85"/>
      <c r="Z3" s="85"/>
      <c r="AA3" s="92" t="s">
        <v>563</v>
      </c>
      <c r="AB3" s="85"/>
      <c r="AC3" s="85" t="b">
        <v>0</v>
      </c>
      <c r="AD3" s="85">
        <v>0</v>
      </c>
      <c r="AE3" s="92" t="s">
        <v>658</v>
      </c>
      <c r="AF3" s="85" t="b">
        <v>0</v>
      </c>
      <c r="AG3" s="85" t="s">
        <v>663</v>
      </c>
      <c r="AH3" s="85"/>
      <c r="AI3" s="92" t="s">
        <v>658</v>
      </c>
      <c r="AJ3" s="85" t="b">
        <v>0</v>
      </c>
      <c r="AK3" s="85">
        <v>0</v>
      </c>
      <c r="AL3" s="92" t="s">
        <v>658</v>
      </c>
      <c r="AM3" s="85" t="s">
        <v>667</v>
      </c>
      <c r="AN3" s="85" t="b">
        <v>0</v>
      </c>
      <c r="AO3" s="92" t="s">
        <v>563</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7</v>
      </c>
      <c r="BK3" s="52">
        <v>100</v>
      </c>
      <c r="BL3" s="51">
        <v>7</v>
      </c>
    </row>
    <row r="4" spans="1:64" ht="15" customHeight="1">
      <c r="A4" s="84" t="s">
        <v>213</v>
      </c>
      <c r="B4" s="84" t="s">
        <v>213</v>
      </c>
      <c r="C4" s="53" t="s">
        <v>1574</v>
      </c>
      <c r="D4" s="54">
        <v>3</v>
      </c>
      <c r="E4" s="65" t="s">
        <v>132</v>
      </c>
      <c r="F4" s="55">
        <v>35</v>
      </c>
      <c r="G4" s="53"/>
      <c r="H4" s="57"/>
      <c r="I4" s="56"/>
      <c r="J4" s="56"/>
      <c r="K4" s="36" t="s">
        <v>65</v>
      </c>
      <c r="L4" s="83">
        <v>4</v>
      </c>
      <c r="M4" s="83"/>
      <c r="N4" s="63"/>
      <c r="O4" s="86" t="s">
        <v>176</v>
      </c>
      <c r="P4" s="88">
        <v>43689.685115740744</v>
      </c>
      <c r="Q4" s="86" t="s">
        <v>268</v>
      </c>
      <c r="R4" s="90" t="s">
        <v>353</v>
      </c>
      <c r="S4" s="86" t="s">
        <v>415</v>
      </c>
      <c r="T4" s="86"/>
      <c r="U4" s="86"/>
      <c r="V4" s="90" t="s">
        <v>429</v>
      </c>
      <c r="W4" s="88">
        <v>43689.685115740744</v>
      </c>
      <c r="X4" s="90" t="s">
        <v>471</v>
      </c>
      <c r="Y4" s="86"/>
      <c r="Z4" s="86"/>
      <c r="AA4" s="89" t="s">
        <v>564</v>
      </c>
      <c r="AB4" s="86"/>
      <c r="AC4" s="86" t="b">
        <v>0</v>
      </c>
      <c r="AD4" s="86">
        <v>0</v>
      </c>
      <c r="AE4" s="89" t="s">
        <v>658</v>
      </c>
      <c r="AF4" s="86" t="b">
        <v>0</v>
      </c>
      <c r="AG4" s="86" t="s">
        <v>663</v>
      </c>
      <c r="AH4" s="86"/>
      <c r="AI4" s="89" t="s">
        <v>658</v>
      </c>
      <c r="AJ4" s="86" t="b">
        <v>0</v>
      </c>
      <c r="AK4" s="86">
        <v>0</v>
      </c>
      <c r="AL4" s="89" t="s">
        <v>658</v>
      </c>
      <c r="AM4" s="86" t="s">
        <v>668</v>
      </c>
      <c r="AN4" s="86" t="b">
        <v>0</v>
      </c>
      <c r="AO4" s="89" t="s">
        <v>564</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11</v>
      </c>
      <c r="BK4" s="52">
        <v>100</v>
      </c>
      <c r="BL4" s="51">
        <v>11</v>
      </c>
    </row>
    <row r="5" spans="1:64" ht="45">
      <c r="A5" s="84" t="s">
        <v>214</v>
      </c>
      <c r="B5" s="84" t="s">
        <v>214</v>
      </c>
      <c r="C5" s="53" t="s">
        <v>1574</v>
      </c>
      <c r="D5" s="54">
        <v>3</v>
      </c>
      <c r="E5" s="65" t="s">
        <v>132</v>
      </c>
      <c r="F5" s="55">
        <v>35</v>
      </c>
      <c r="G5" s="53"/>
      <c r="H5" s="57"/>
      <c r="I5" s="56"/>
      <c r="J5" s="56"/>
      <c r="K5" s="36" t="s">
        <v>65</v>
      </c>
      <c r="L5" s="83">
        <v>5</v>
      </c>
      <c r="M5" s="83"/>
      <c r="N5" s="63"/>
      <c r="O5" s="86" t="s">
        <v>176</v>
      </c>
      <c r="P5" s="88">
        <v>43689.822592592594</v>
      </c>
      <c r="Q5" s="86" t="s">
        <v>269</v>
      </c>
      <c r="R5" s="90" t="s">
        <v>354</v>
      </c>
      <c r="S5" s="86" t="s">
        <v>415</v>
      </c>
      <c r="T5" s="86"/>
      <c r="U5" s="86"/>
      <c r="V5" s="90" t="s">
        <v>430</v>
      </c>
      <c r="W5" s="88">
        <v>43689.822592592594</v>
      </c>
      <c r="X5" s="90" t="s">
        <v>472</v>
      </c>
      <c r="Y5" s="86"/>
      <c r="Z5" s="86"/>
      <c r="AA5" s="89" t="s">
        <v>565</v>
      </c>
      <c r="AB5" s="86"/>
      <c r="AC5" s="86" t="b">
        <v>0</v>
      </c>
      <c r="AD5" s="86">
        <v>0</v>
      </c>
      <c r="AE5" s="89" t="s">
        <v>658</v>
      </c>
      <c r="AF5" s="86" t="b">
        <v>0</v>
      </c>
      <c r="AG5" s="86" t="s">
        <v>663</v>
      </c>
      <c r="AH5" s="86"/>
      <c r="AI5" s="89" t="s">
        <v>658</v>
      </c>
      <c r="AJ5" s="86" t="b">
        <v>0</v>
      </c>
      <c r="AK5" s="86">
        <v>0</v>
      </c>
      <c r="AL5" s="89" t="s">
        <v>658</v>
      </c>
      <c r="AM5" s="86" t="s">
        <v>667</v>
      </c>
      <c r="AN5" s="86" t="b">
        <v>0</v>
      </c>
      <c r="AO5" s="89" t="s">
        <v>565</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8</v>
      </c>
      <c r="BK5" s="52">
        <v>100</v>
      </c>
      <c r="BL5" s="51">
        <v>8</v>
      </c>
    </row>
    <row r="6" spans="1:64" ht="45">
      <c r="A6" s="84" t="s">
        <v>215</v>
      </c>
      <c r="B6" s="84" t="s">
        <v>215</v>
      </c>
      <c r="C6" s="53" t="s">
        <v>1574</v>
      </c>
      <c r="D6" s="54">
        <v>3</v>
      </c>
      <c r="E6" s="65" t="s">
        <v>132</v>
      </c>
      <c r="F6" s="55">
        <v>35</v>
      </c>
      <c r="G6" s="53"/>
      <c r="H6" s="57"/>
      <c r="I6" s="56"/>
      <c r="J6" s="56"/>
      <c r="K6" s="36" t="s">
        <v>65</v>
      </c>
      <c r="L6" s="83">
        <v>6</v>
      </c>
      <c r="M6" s="83"/>
      <c r="N6" s="63"/>
      <c r="O6" s="86" t="s">
        <v>176</v>
      </c>
      <c r="P6" s="88">
        <v>43689.89202546296</v>
      </c>
      <c r="Q6" s="86" t="s">
        <v>270</v>
      </c>
      <c r="R6" s="90" t="s">
        <v>354</v>
      </c>
      <c r="S6" s="86" t="s">
        <v>415</v>
      </c>
      <c r="T6" s="86"/>
      <c r="U6" s="86"/>
      <c r="V6" s="90" t="s">
        <v>431</v>
      </c>
      <c r="W6" s="88">
        <v>43689.89202546296</v>
      </c>
      <c r="X6" s="90" t="s">
        <v>473</v>
      </c>
      <c r="Y6" s="86"/>
      <c r="Z6" s="86"/>
      <c r="AA6" s="89" t="s">
        <v>566</v>
      </c>
      <c r="AB6" s="86"/>
      <c r="AC6" s="86" t="b">
        <v>0</v>
      </c>
      <c r="AD6" s="86">
        <v>0</v>
      </c>
      <c r="AE6" s="89" t="s">
        <v>658</v>
      </c>
      <c r="AF6" s="86" t="b">
        <v>0</v>
      </c>
      <c r="AG6" s="86" t="s">
        <v>663</v>
      </c>
      <c r="AH6" s="86"/>
      <c r="AI6" s="89" t="s">
        <v>658</v>
      </c>
      <c r="AJ6" s="86" t="b">
        <v>0</v>
      </c>
      <c r="AK6" s="86">
        <v>0</v>
      </c>
      <c r="AL6" s="89" t="s">
        <v>658</v>
      </c>
      <c r="AM6" s="86" t="s">
        <v>669</v>
      </c>
      <c r="AN6" s="86" t="b">
        <v>0</v>
      </c>
      <c r="AO6" s="89" t="s">
        <v>566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4" t="s">
        <v>216</v>
      </c>
      <c r="B7" s="84" t="s">
        <v>228</v>
      </c>
      <c r="C7" s="53" t="s">
        <v>1574</v>
      </c>
      <c r="D7" s="54">
        <v>3</v>
      </c>
      <c r="E7" s="65" t="s">
        <v>132</v>
      </c>
      <c r="F7" s="55">
        <v>35</v>
      </c>
      <c r="G7" s="53"/>
      <c r="H7" s="57"/>
      <c r="I7" s="56"/>
      <c r="J7" s="56"/>
      <c r="K7" s="36" t="s">
        <v>65</v>
      </c>
      <c r="L7" s="83">
        <v>7</v>
      </c>
      <c r="M7" s="83"/>
      <c r="N7" s="63"/>
      <c r="O7" s="86" t="s">
        <v>265</v>
      </c>
      <c r="P7" s="88">
        <v>43690.757835648146</v>
      </c>
      <c r="Q7" s="86" t="s">
        <v>271</v>
      </c>
      <c r="R7" s="90" t="s">
        <v>355</v>
      </c>
      <c r="S7" s="86" t="s">
        <v>415</v>
      </c>
      <c r="T7" s="86"/>
      <c r="U7" s="86"/>
      <c r="V7" s="90" t="s">
        <v>432</v>
      </c>
      <c r="W7" s="88">
        <v>43690.757835648146</v>
      </c>
      <c r="X7" s="90" t="s">
        <v>474</v>
      </c>
      <c r="Y7" s="86"/>
      <c r="Z7" s="86"/>
      <c r="AA7" s="89" t="s">
        <v>567</v>
      </c>
      <c r="AB7" s="86"/>
      <c r="AC7" s="86" t="b">
        <v>0</v>
      </c>
      <c r="AD7" s="86">
        <v>0</v>
      </c>
      <c r="AE7" s="89" t="s">
        <v>658</v>
      </c>
      <c r="AF7" s="86" t="b">
        <v>0</v>
      </c>
      <c r="AG7" s="86" t="s">
        <v>663</v>
      </c>
      <c r="AH7" s="86"/>
      <c r="AI7" s="89" t="s">
        <v>658</v>
      </c>
      <c r="AJ7" s="86" t="b">
        <v>0</v>
      </c>
      <c r="AK7" s="86">
        <v>0</v>
      </c>
      <c r="AL7" s="89" t="s">
        <v>585</v>
      </c>
      <c r="AM7" s="86" t="s">
        <v>669</v>
      </c>
      <c r="AN7" s="86" t="b">
        <v>0</v>
      </c>
      <c r="AO7" s="89" t="s">
        <v>585</v>
      </c>
      <c r="AP7" s="86" t="s">
        <v>176</v>
      </c>
      <c r="AQ7" s="86">
        <v>0</v>
      </c>
      <c r="AR7" s="86">
        <v>0</v>
      </c>
      <c r="AS7" s="86"/>
      <c r="AT7" s="86"/>
      <c r="AU7" s="86"/>
      <c r="AV7" s="86"/>
      <c r="AW7" s="86"/>
      <c r="AX7" s="86"/>
      <c r="AY7" s="86"/>
      <c r="AZ7" s="86"/>
      <c r="BA7">
        <v>1</v>
      </c>
      <c r="BB7" s="85" t="str">
        <f>REPLACE(INDEX(GroupVertices[Group],MATCH(Edges[[#This Row],[Vertex 1]],GroupVertices[Vertex],0)),1,1,"")</f>
        <v>9</v>
      </c>
      <c r="BC7" s="85" t="str">
        <f>REPLACE(INDEX(GroupVertices[Group],MATCH(Edges[[#This Row],[Vertex 2]],GroupVertices[Vertex],0)),1,1,"")</f>
        <v>9</v>
      </c>
      <c r="BD7" s="51">
        <v>0</v>
      </c>
      <c r="BE7" s="52">
        <v>0</v>
      </c>
      <c r="BF7" s="51">
        <v>0</v>
      </c>
      <c r="BG7" s="52">
        <v>0</v>
      </c>
      <c r="BH7" s="51">
        <v>0</v>
      </c>
      <c r="BI7" s="52">
        <v>0</v>
      </c>
      <c r="BJ7" s="51">
        <v>5</v>
      </c>
      <c r="BK7" s="52">
        <v>100</v>
      </c>
      <c r="BL7" s="51">
        <v>5</v>
      </c>
    </row>
    <row r="8" spans="1:64" ht="45">
      <c r="A8" s="84" t="s">
        <v>217</v>
      </c>
      <c r="B8" s="84" t="s">
        <v>259</v>
      </c>
      <c r="C8" s="53" t="s">
        <v>1574</v>
      </c>
      <c r="D8" s="54">
        <v>3</v>
      </c>
      <c r="E8" s="65" t="s">
        <v>132</v>
      </c>
      <c r="F8" s="55">
        <v>35</v>
      </c>
      <c r="G8" s="53"/>
      <c r="H8" s="57"/>
      <c r="I8" s="56"/>
      <c r="J8" s="56"/>
      <c r="K8" s="36" t="s">
        <v>65</v>
      </c>
      <c r="L8" s="83">
        <v>8</v>
      </c>
      <c r="M8" s="83"/>
      <c r="N8" s="63"/>
      <c r="O8" s="86" t="s">
        <v>265</v>
      </c>
      <c r="P8" s="88">
        <v>43691.60018518518</v>
      </c>
      <c r="Q8" s="86" t="s">
        <v>272</v>
      </c>
      <c r="R8" s="90" t="s">
        <v>356</v>
      </c>
      <c r="S8" s="86" t="s">
        <v>415</v>
      </c>
      <c r="T8" s="86"/>
      <c r="U8" s="86"/>
      <c r="V8" s="90" t="s">
        <v>433</v>
      </c>
      <c r="W8" s="88">
        <v>43691.60018518518</v>
      </c>
      <c r="X8" s="90" t="s">
        <v>475</v>
      </c>
      <c r="Y8" s="86"/>
      <c r="Z8" s="86"/>
      <c r="AA8" s="89" t="s">
        <v>568</v>
      </c>
      <c r="AB8" s="89" t="s">
        <v>656</v>
      </c>
      <c r="AC8" s="86" t="b">
        <v>0</v>
      </c>
      <c r="AD8" s="86">
        <v>0</v>
      </c>
      <c r="AE8" s="89" t="s">
        <v>659</v>
      </c>
      <c r="AF8" s="86" t="b">
        <v>0</v>
      </c>
      <c r="AG8" s="86" t="s">
        <v>664</v>
      </c>
      <c r="AH8" s="86"/>
      <c r="AI8" s="89" t="s">
        <v>658</v>
      </c>
      <c r="AJ8" s="86" t="b">
        <v>0</v>
      </c>
      <c r="AK8" s="86">
        <v>0</v>
      </c>
      <c r="AL8" s="89" t="s">
        <v>658</v>
      </c>
      <c r="AM8" s="86" t="s">
        <v>669</v>
      </c>
      <c r="AN8" s="86" t="b">
        <v>0</v>
      </c>
      <c r="AO8" s="89" t="s">
        <v>656</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c r="BE8" s="52"/>
      <c r="BF8" s="51"/>
      <c r="BG8" s="52"/>
      <c r="BH8" s="51"/>
      <c r="BI8" s="52"/>
      <c r="BJ8" s="51"/>
      <c r="BK8" s="52"/>
      <c r="BL8" s="51"/>
    </row>
    <row r="9" spans="1:64" ht="45">
      <c r="A9" s="84" t="s">
        <v>217</v>
      </c>
      <c r="B9" s="84" t="s">
        <v>260</v>
      </c>
      <c r="C9" s="53" t="s">
        <v>1574</v>
      </c>
      <c r="D9" s="54">
        <v>3</v>
      </c>
      <c r="E9" s="65" t="s">
        <v>132</v>
      </c>
      <c r="F9" s="55">
        <v>35</v>
      </c>
      <c r="G9" s="53"/>
      <c r="H9" s="57"/>
      <c r="I9" s="56"/>
      <c r="J9" s="56"/>
      <c r="K9" s="36" t="s">
        <v>65</v>
      </c>
      <c r="L9" s="83">
        <v>9</v>
      </c>
      <c r="M9" s="83"/>
      <c r="N9" s="63"/>
      <c r="O9" s="86" t="s">
        <v>265</v>
      </c>
      <c r="P9" s="88">
        <v>43691.60018518518</v>
      </c>
      <c r="Q9" s="86" t="s">
        <v>272</v>
      </c>
      <c r="R9" s="90" t="s">
        <v>356</v>
      </c>
      <c r="S9" s="86" t="s">
        <v>415</v>
      </c>
      <c r="T9" s="86"/>
      <c r="U9" s="86"/>
      <c r="V9" s="90" t="s">
        <v>433</v>
      </c>
      <c r="W9" s="88">
        <v>43691.60018518518</v>
      </c>
      <c r="X9" s="90" t="s">
        <v>475</v>
      </c>
      <c r="Y9" s="86"/>
      <c r="Z9" s="86"/>
      <c r="AA9" s="89" t="s">
        <v>568</v>
      </c>
      <c r="AB9" s="89" t="s">
        <v>656</v>
      </c>
      <c r="AC9" s="86" t="b">
        <v>0</v>
      </c>
      <c r="AD9" s="86">
        <v>0</v>
      </c>
      <c r="AE9" s="89" t="s">
        <v>659</v>
      </c>
      <c r="AF9" s="86" t="b">
        <v>0</v>
      </c>
      <c r="AG9" s="86" t="s">
        <v>664</v>
      </c>
      <c r="AH9" s="86"/>
      <c r="AI9" s="89" t="s">
        <v>658</v>
      </c>
      <c r="AJ9" s="86" t="b">
        <v>0</v>
      </c>
      <c r="AK9" s="86">
        <v>0</v>
      </c>
      <c r="AL9" s="89" t="s">
        <v>658</v>
      </c>
      <c r="AM9" s="86" t="s">
        <v>669</v>
      </c>
      <c r="AN9" s="86" t="b">
        <v>0</v>
      </c>
      <c r="AO9" s="89" t="s">
        <v>656</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c r="BE9" s="52"/>
      <c r="BF9" s="51"/>
      <c r="BG9" s="52"/>
      <c r="BH9" s="51"/>
      <c r="BI9" s="52"/>
      <c r="BJ9" s="51"/>
      <c r="BK9" s="52"/>
      <c r="BL9" s="51"/>
    </row>
    <row r="10" spans="1:64" ht="45">
      <c r="A10" s="84" t="s">
        <v>217</v>
      </c>
      <c r="B10" s="84" t="s">
        <v>261</v>
      </c>
      <c r="C10" s="53" t="s">
        <v>1574</v>
      </c>
      <c r="D10" s="54">
        <v>3</v>
      </c>
      <c r="E10" s="65" t="s">
        <v>132</v>
      </c>
      <c r="F10" s="55">
        <v>35</v>
      </c>
      <c r="G10" s="53"/>
      <c r="H10" s="57"/>
      <c r="I10" s="56"/>
      <c r="J10" s="56"/>
      <c r="K10" s="36" t="s">
        <v>65</v>
      </c>
      <c r="L10" s="83">
        <v>10</v>
      </c>
      <c r="M10" s="83"/>
      <c r="N10" s="63"/>
      <c r="O10" s="86" t="s">
        <v>265</v>
      </c>
      <c r="P10" s="88">
        <v>43691.60018518518</v>
      </c>
      <c r="Q10" s="86" t="s">
        <v>272</v>
      </c>
      <c r="R10" s="90" t="s">
        <v>356</v>
      </c>
      <c r="S10" s="86" t="s">
        <v>415</v>
      </c>
      <c r="T10" s="86"/>
      <c r="U10" s="86"/>
      <c r="V10" s="90" t="s">
        <v>433</v>
      </c>
      <c r="W10" s="88">
        <v>43691.60018518518</v>
      </c>
      <c r="X10" s="90" t="s">
        <v>475</v>
      </c>
      <c r="Y10" s="86"/>
      <c r="Z10" s="86"/>
      <c r="AA10" s="89" t="s">
        <v>568</v>
      </c>
      <c r="AB10" s="89" t="s">
        <v>656</v>
      </c>
      <c r="AC10" s="86" t="b">
        <v>0</v>
      </c>
      <c r="AD10" s="86">
        <v>0</v>
      </c>
      <c r="AE10" s="89" t="s">
        <v>659</v>
      </c>
      <c r="AF10" s="86" t="b">
        <v>0</v>
      </c>
      <c r="AG10" s="86" t="s">
        <v>664</v>
      </c>
      <c r="AH10" s="86"/>
      <c r="AI10" s="89" t="s">
        <v>658</v>
      </c>
      <c r="AJ10" s="86" t="b">
        <v>0</v>
      </c>
      <c r="AK10" s="86">
        <v>0</v>
      </c>
      <c r="AL10" s="89" t="s">
        <v>658</v>
      </c>
      <c r="AM10" s="86" t="s">
        <v>669</v>
      </c>
      <c r="AN10" s="86" t="b">
        <v>0</v>
      </c>
      <c r="AO10" s="89" t="s">
        <v>656</v>
      </c>
      <c r="AP10" s="86" t="s">
        <v>176</v>
      </c>
      <c r="AQ10" s="86">
        <v>0</v>
      </c>
      <c r="AR10" s="86">
        <v>0</v>
      </c>
      <c r="AS10" s="86"/>
      <c r="AT10" s="86"/>
      <c r="AU10" s="86"/>
      <c r="AV10" s="86"/>
      <c r="AW10" s="86"/>
      <c r="AX10" s="86"/>
      <c r="AY10" s="86"/>
      <c r="AZ10" s="86"/>
      <c r="BA10">
        <v>1</v>
      </c>
      <c r="BB10" s="85" t="str">
        <f>REPLACE(INDEX(GroupVertices[Group],MATCH(Edges[[#This Row],[Vertex 1]],GroupVertices[Vertex],0)),1,1,"")</f>
        <v>5</v>
      </c>
      <c r="BC10" s="85" t="str">
        <f>REPLACE(INDEX(GroupVertices[Group],MATCH(Edges[[#This Row],[Vertex 2]],GroupVertices[Vertex],0)),1,1,"")</f>
        <v>5</v>
      </c>
      <c r="BD10" s="51"/>
      <c r="BE10" s="52"/>
      <c r="BF10" s="51"/>
      <c r="BG10" s="52"/>
      <c r="BH10" s="51"/>
      <c r="BI10" s="52"/>
      <c r="BJ10" s="51"/>
      <c r="BK10" s="52"/>
      <c r="BL10" s="51"/>
    </row>
    <row r="11" spans="1:64" ht="45">
      <c r="A11" s="84" t="s">
        <v>217</v>
      </c>
      <c r="B11" s="84" t="s">
        <v>262</v>
      </c>
      <c r="C11" s="53" t="s">
        <v>1574</v>
      </c>
      <c r="D11" s="54">
        <v>3</v>
      </c>
      <c r="E11" s="65" t="s">
        <v>132</v>
      </c>
      <c r="F11" s="55">
        <v>35</v>
      </c>
      <c r="G11" s="53"/>
      <c r="H11" s="57"/>
      <c r="I11" s="56"/>
      <c r="J11" s="56"/>
      <c r="K11" s="36" t="s">
        <v>65</v>
      </c>
      <c r="L11" s="83">
        <v>11</v>
      </c>
      <c r="M11" s="83"/>
      <c r="N11" s="63"/>
      <c r="O11" s="86" t="s">
        <v>266</v>
      </c>
      <c r="P11" s="88">
        <v>43691.60018518518</v>
      </c>
      <c r="Q11" s="86" t="s">
        <v>272</v>
      </c>
      <c r="R11" s="90" t="s">
        <v>356</v>
      </c>
      <c r="S11" s="86" t="s">
        <v>415</v>
      </c>
      <c r="T11" s="86"/>
      <c r="U11" s="86"/>
      <c r="V11" s="90" t="s">
        <v>433</v>
      </c>
      <c r="W11" s="88">
        <v>43691.60018518518</v>
      </c>
      <c r="X11" s="90" t="s">
        <v>475</v>
      </c>
      <c r="Y11" s="86"/>
      <c r="Z11" s="86"/>
      <c r="AA11" s="89" t="s">
        <v>568</v>
      </c>
      <c r="AB11" s="89" t="s">
        <v>656</v>
      </c>
      <c r="AC11" s="86" t="b">
        <v>0</v>
      </c>
      <c r="AD11" s="86">
        <v>0</v>
      </c>
      <c r="AE11" s="89" t="s">
        <v>659</v>
      </c>
      <c r="AF11" s="86" t="b">
        <v>0</v>
      </c>
      <c r="AG11" s="86" t="s">
        <v>664</v>
      </c>
      <c r="AH11" s="86"/>
      <c r="AI11" s="89" t="s">
        <v>658</v>
      </c>
      <c r="AJ11" s="86" t="b">
        <v>0</v>
      </c>
      <c r="AK11" s="86">
        <v>0</v>
      </c>
      <c r="AL11" s="89" t="s">
        <v>658</v>
      </c>
      <c r="AM11" s="86" t="s">
        <v>669</v>
      </c>
      <c r="AN11" s="86" t="b">
        <v>0</v>
      </c>
      <c r="AO11" s="89" t="s">
        <v>656</v>
      </c>
      <c r="AP11" s="86" t="s">
        <v>176</v>
      </c>
      <c r="AQ11" s="86">
        <v>0</v>
      </c>
      <c r="AR11" s="86">
        <v>0</v>
      </c>
      <c r="AS11" s="86"/>
      <c r="AT11" s="86"/>
      <c r="AU11" s="86"/>
      <c r="AV11" s="86"/>
      <c r="AW11" s="86"/>
      <c r="AX11" s="86"/>
      <c r="AY11" s="86"/>
      <c r="AZ11" s="86"/>
      <c r="BA11">
        <v>1</v>
      </c>
      <c r="BB11" s="85" t="str">
        <f>REPLACE(INDEX(GroupVertices[Group],MATCH(Edges[[#This Row],[Vertex 1]],GroupVertices[Vertex],0)),1,1,"")</f>
        <v>5</v>
      </c>
      <c r="BC11" s="85" t="str">
        <f>REPLACE(INDEX(GroupVertices[Group],MATCH(Edges[[#This Row],[Vertex 2]],GroupVertices[Vertex],0)),1,1,"")</f>
        <v>5</v>
      </c>
      <c r="BD11" s="51">
        <v>0</v>
      </c>
      <c r="BE11" s="52">
        <v>0</v>
      </c>
      <c r="BF11" s="51">
        <v>0</v>
      </c>
      <c r="BG11" s="52">
        <v>0</v>
      </c>
      <c r="BH11" s="51">
        <v>0</v>
      </c>
      <c r="BI11" s="52">
        <v>0</v>
      </c>
      <c r="BJ11" s="51">
        <v>4</v>
      </c>
      <c r="BK11" s="52">
        <v>100</v>
      </c>
      <c r="BL11" s="51">
        <v>4</v>
      </c>
    </row>
    <row r="12" spans="1:64" ht="45">
      <c r="A12" s="84" t="s">
        <v>218</v>
      </c>
      <c r="B12" s="84" t="s">
        <v>218</v>
      </c>
      <c r="C12" s="53" t="s">
        <v>1574</v>
      </c>
      <c r="D12" s="54">
        <v>3</v>
      </c>
      <c r="E12" s="65" t="s">
        <v>132</v>
      </c>
      <c r="F12" s="55">
        <v>35</v>
      </c>
      <c r="G12" s="53"/>
      <c r="H12" s="57"/>
      <c r="I12" s="56"/>
      <c r="J12" s="56"/>
      <c r="K12" s="36" t="s">
        <v>65</v>
      </c>
      <c r="L12" s="83">
        <v>12</v>
      </c>
      <c r="M12" s="83"/>
      <c r="N12" s="63"/>
      <c r="O12" s="86" t="s">
        <v>176</v>
      </c>
      <c r="P12" s="88">
        <v>43691.91171296296</v>
      </c>
      <c r="Q12" s="86" t="s">
        <v>273</v>
      </c>
      <c r="R12" s="90" t="s">
        <v>357</v>
      </c>
      <c r="S12" s="86" t="s">
        <v>415</v>
      </c>
      <c r="T12" s="86"/>
      <c r="U12" s="86"/>
      <c r="V12" s="90" t="s">
        <v>434</v>
      </c>
      <c r="W12" s="88">
        <v>43691.91171296296</v>
      </c>
      <c r="X12" s="90" t="s">
        <v>476</v>
      </c>
      <c r="Y12" s="86"/>
      <c r="Z12" s="86"/>
      <c r="AA12" s="89" t="s">
        <v>569</v>
      </c>
      <c r="AB12" s="86"/>
      <c r="AC12" s="86" t="b">
        <v>0</v>
      </c>
      <c r="AD12" s="86">
        <v>0</v>
      </c>
      <c r="AE12" s="89" t="s">
        <v>658</v>
      </c>
      <c r="AF12" s="86" t="b">
        <v>0</v>
      </c>
      <c r="AG12" s="86" t="s">
        <v>663</v>
      </c>
      <c r="AH12" s="86"/>
      <c r="AI12" s="89" t="s">
        <v>658</v>
      </c>
      <c r="AJ12" s="86" t="b">
        <v>0</v>
      </c>
      <c r="AK12" s="86">
        <v>0</v>
      </c>
      <c r="AL12" s="89" t="s">
        <v>658</v>
      </c>
      <c r="AM12" s="86" t="s">
        <v>667</v>
      </c>
      <c r="AN12" s="86" t="b">
        <v>0</v>
      </c>
      <c r="AO12" s="89" t="s">
        <v>569</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5</v>
      </c>
      <c r="BK12" s="52">
        <v>100</v>
      </c>
      <c r="BL12" s="51">
        <v>5</v>
      </c>
    </row>
    <row r="13" spans="1:64" ht="45">
      <c r="A13" s="84" t="s">
        <v>219</v>
      </c>
      <c r="B13" s="84" t="s">
        <v>257</v>
      </c>
      <c r="C13" s="53" t="s">
        <v>1574</v>
      </c>
      <c r="D13" s="54">
        <v>3</v>
      </c>
      <c r="E13" s="65" t="s">
        <v>132</v>
      </c>
      <c r="F13" s="55">
        <v>35</v>
      </c>
      <c r="G13" s="53"/>
      <c r="H13" s="57"/>
      <c r="I13" s="56"/>
      <c r="J13" s="56"/>
      <c r="K13" s="36" t="s">
        <v>65</v>
      </c>
      <c r="L13" s="83">
        <v>13</v>
      </c>
      <c r="M13" s="83"/>
      <c r="N13" s="63"/>
      <c r="O13" s="86" t="s">
        <v>266</v>
      </c>
      <c r="P13" s="88">
        <v>43692.48914351852</v>
      </c>
      <c r="Q13" s="86" t="s">
        <v>274</v>
      </c>
      <c r="R13" s="90" t="s">
        <v>358</v>
      </c>
      <c r="S13" s="86" t="s">
        <v>416</v>
      </c>
      <c r="T13" s="86" t="s">
        <v>420</v>
      </c>
      <c r="U13" s="86"/>
      <c r="V13" s="90" t="s">
        <v>435</v>
      </c>
      <c r="W13" s="88">
        <v>43692.48914351852</v>
      </c>
      <c r="X13" s="90" t="s">
        <v>477</v>
      </c>
      <c r="Y13" s="86"/>
      <c r="Z13" s="86"/>
      <c r="AA13" s="89" t="s">
        <v>570</v>
      </c>
      <c r="AB13" s="89" t="s">
        <v>632</v>
      </c>
      <c r="AC13" s="86" t="b">
        <v>0</v>
      </c>
      <c r="AD13" s="86">
        <v>0</v>
      </c>
      <c r="AE13" s="89" t="s">
        <v>660</v>
      </c>
      <c r="AF13" s="86" t="b">
        <v>0</v>
      </c>
      <c r="AG13" s="86" t="s">
        <v>663</v>
      </c>
      <c r="AH13" s="86"/>
      <c r="AI13" s="89" t="s">
        <v>658</v>
      </c>
      <c r="AJ13" s="86" t="b">
        <v>0</v>
      </c>
      <c r="AK13" s="86">
        <v>0</v>
      </c>
      <c r="AL13" s="89" t="s">
        <v>658</v>
      </c>
      <c r="AM13" s="86" t="s">
        <v>668</v>
      </c>
      <c r="AN13" s="86" t="b">
        <v>1</v>
      </c>
      <c r="AO13" s="89" t="s">
        <v>632</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13</v>
      </c>
      <c r="BK13" s="52">
        <v>100</v>
      </c>
      <c r="BL13" s="51">
        <v>13</v>
      </c>
    </row>
    <row r="14" spans="1:64" ht="45">
      <c r="A14" s="84" t="s">
        <v>220</v>
      </c>
      <c r="B14" s="84" t="s">
        <v>220</v>
      </c>
      <c r="C14" s="53" t="s">
        <v>1574</v>
      </c>
      <c r="D14" s="54">
        <v>3</v>
      </c>
      <c r="E14" s="65" t="s">
        <v>132</v>
      </c>
      <c r="F14" s="55">
        <v>35</v>
      </c>
      <c r="G14" s="53"/>
      <c r="H14" s="57"/>
      <c r="I14" s="56"/>
      <c r="J14" s="56"/>
      <c r="K14" s="36" t="s">
        <v>65</v>
      </c>
      <c r="L14" s="83">
        <v>14</v>
      </c>
      <c r="M14" s="83"/>
      <c r="N14" s="63"/>
      <c r="O14" s="86" t="s">
        <v>176</v>
      </c>
      <c r="P14" s="88">
        <v>43692.642847222225</v>
      </c>
      <c r="Q14" s="86" t="s">
        <v>275</v>
      </c>
      <c r="R14" s="90" t="s">
        <v>359</v>
      </c>
      <c r="S14" s="86" t="s">
        <v>415</v>
      </c>
      <c r="T14" s="86"/>
      <c r="U14" s="86"/>
      <c r="V14" s="90" t="s">
        <v>436</v>
      </c>
      <c r="W14" s="88">
        <v>43692.642847222225</v>
      </c>
      <c r="X14" s="90" t="s">
        <v>478</v>
      </c>
      <c r="Y14" s="86"/>
      <c r="Z14" s="86"/>
      <c r="AA14" s="89" t="s">
        <v>571</v>
      </c>
      <c r="AB14" s="86"/>
      <c r="AC14" s="86" t="b">
        <v>0</v>
      </c>
      <c r="AD14" s="86">
        <v>0</v>
      </c>
      <c r="AE14" s="89" t="s">
        <v>658</v>
      </c>
      <c r="AF14" s="86" t="b">
        <v>0</v>
      </c>
      <c r="AG14" s="86" t="s">
        <v>663</v>
      </c>
      <c r="AH14" s="86"/>
      <c r="AI14" s="89" t="s">
        <v>658</v>
      </c>
      <c r="AJ14" s="86" t="b">
        <v>0</v>
      </c>
      <c r="AK14" s="86">
        <v>0</v>
      </c>
      <c r="AL14" s="89" t="s">
        <v>658</v>
      </c>
      <c r="AM14" s="86" t="s">
        <v>670</v>
      </c>
      <c r="AN14" s="86" t="b">
        <v>0</v>
      </c>
      <c r="AO14" s="89" t="s">
        <v>571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9</v>
      </c>
      <c r="BK14" s="52">
        <v>100</v>
      </c>
      <c r="BL14" s="51">
        <v>9</v>
      </c>
    </row>
    <row r="15" spans="1:64" ht="45">
      <c r="A15" s="84" t="s">
        <v>221</v>
      </c>
      <c r="B15" s="84" t="s">
        <v>221</v>
      </c>
      <c r="C15" s="53" t="s">
        <v>1574</v>
      </c>
      <c r="D15" s="54">
        <v>3</v>
      </c>
      <c r="E15" s="65" t="s">
        <v>132</v>
      </c>
      <c r="F15" s="55">
        <v>35</v>
      </c>
      <c r="G15" s="53"/>
      <c r="H15" s="57"/>
      <c r="I15" s="56"/>
      <c r="J15" s="56"/>
      <c r="K15" s="36" t="s">
        <v>65</v>
      </c>
      <c r="L15" s="83">
        <v>15</v>
      </c>
      <c r="M15" s="83"/>
      <c r="N15" s="63"/>
      <c r="O15" s="86" t="s">
        <v>176</v>
      </c>
      <c r="P15" s="88">
        <v>43693.169594907406</v>
      </c>
      <c r="Q15" s="86" t="s">
        <v>276</v>
      </c>
      <c r="R15" s="90" t="s">
        <v>360</v>
      </c>
      <c r="S15" s="86" t="s">
        <v>415</v>
      </c>
      <c r="T15" s="86"/>
      <c r="U15" s="86"/>
      <c r="V15" s="90" t="s">
        <v>437</v>
      </c>
      <c r="W15" s="88">
        <v>43693.169594907406</v>
      </c>
      <c r="X15" s="90" t="s">
        <v>479</v>
      </c>
      <c r="Y15" s="86"/>
      <c r="Z15" s="86"/>
      <c r="AA15" s="89" t="s">
        <v>572</v>
      </c>
      <c r="AB15" s="86"/>
      <c r="AC15" s="86" t="b">
        <v>0</v>
      </c>
      <c r="AD15" s="86">
        <v>1</v>
      </c>
      <c r="AE15" s="89" t="s">
        <v>658</v>
      </c>
      <c r="AF15" s="86" t="b">
        <v>0</v>
      </c>
      <c r="AG15" s="86" t="s">
        <v>663</v>
      </c>
      <c r="AH15" s="86"/>
      <c r="AI15" s="89" t="s">
        <v>658</v>
      </c>
      <c r="AJ15" s="86" t="b">
        <v>0</v>
      </c>
      <c r="AK15" s="86">
        <v>0</v>
      </c>
      <c r="AL15" s="89" t="s">
        <v>658</v>
      </c>
      <c r="AM15" s="86" t="s">
        <v>670</v>
      </c>
      <c r="AN15" s="86" t="b">
        <v>0</v>
      </c>
      <c r="AO15" s="89" t="s">
        <v>572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13</v>
      </c>
      <c r="BK15" s="52">
        <v>100</v>
      </c>
      <c r="BL15" s="51">
        <v>13</v>
      </c>
    </row>
    <row r="16" spans="1:64" ht="45">
      <c r="A16" s="84" t="s">
        <v>222</v>
      </c>
      <c r="B16" s="84" t="s">
        <v>257</v>
      </c>
      <c r="C16" s="53" t="s">
        <v>1574</v>
      </c>
      <c r="D16" s="54">
        <v>3</v>
      </c>
      <c r="E16" s="65" t="s">
        <v>132</v>
      </c>
      <c r="F16" s="55">
        <v>35</v>
      </c>
      <c r="G16" s="53"/>
      <c r="H16" s="57"/>
      <c r="I16" s="56"/>
      <c r="J16" s="56"/>
      <c r="K16" s="36" t="s">
        <v>65</v>
      </c>
      <c r="L16" s="83">
        <v>16</v>
      </c>
      <c r="M16" s="83"/>
      <c r="N16" s="63"/>
      <c r="O16" s="86" t="s">
        <v>266</v>
      </c>
      <c r="P16" s="88">
        <v>43693.53836805555</v>
      </c>
      <c r="Q16" s="86" t="s">
        <v>277</v>
      </c>
      <c r="R16" s="86"/>
      <c r="S16" s="86"/>
      <c r="T16" s="86"/>
      <c r="U16" s="86"/>
      <c r="V16" s="90" t="s">
        <v>438</v>
      </c>
      <c r="W16" s="88">
        <v>43693.53836805555</v>
      </c>
      <c r="X16" s="90" t="s">
        <v>480</v>
      </c>
      <c r="Y16" s="86"/>
      <c r="Z16" s="86"/>
      <c r="AA16" s="89" t="s">
        <v>573</v>
      </c>
      <c r="AB16" s="89" t="s">
        <v>636</v>
      </c>
      <c r="AC16" s="86" t="b">
        <v>0</v>
      </c>
      <c r="AD16" s="86">
        <v>0</v>
      </c>
      <c r="AE16" s="89" t="s">
        <v>660</v>
      </c>
      <c r="AF16" s="86" t="b">
        <v>0</v>
      </c>
      <c r="AG16" s="86" t="s">
        <v>663</v>
      </c>
      <c r="AH16" s="86"/>
      <c r="AI16" s="89" t="s">
        <v>658</v>
      </c>
      <c r="AJ16" s="86" t="b">
        <v>0</v>
      </c>
      <c r="AK16" s="86">
        <v>0</v>
      </c>
      <c r="AL16" s="89" t="s">
        <v>658</v>
      </c>
      <c r="AM16" s="86" t="s">
        <v>670</v>
      </c>
      <c r="AN16" s="86" t="b">
        <v>0</v>
      </c>
      <c r="AO16" s="89" t="s">
        <v>636</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23</v>
      </c>
      <c r="BK16" s="52">
        <v>100</v>
      </c>
      <c r="BL16" s="51">
        <v>23</v>
      </c>
    </row>
    <row r="17" spans="1:64" ht="45">
      <c r="A17" s="84" t="s">
        <v>223</v>
      </c>
      <c r="B17" s="84" t="s">
        <v>223</v>
      </c>
      <c r="C17" s="53" t="s">
        <v>1574</v>
      </c>
      <c r="D17" s="54">
        <v>3</v>
      </c>
      <c r="E17" s="65" t="s">
        <v>132</v>
      </c>
      <c r="F17" s="55">
        <v>35</v>
      </c>
      <c r="G17" s="53"/>
      <c r="H17" s="57"/>
      <c r="I17" s="56"/>
      <c r="J17" s="56"/>
      <c r="K17" s="36" t="s">
        <v>65</v>
      </c>
      <c r="L17" s="83">
        <v>17</v>
      </c>
      <c r="M17" s="83"/>
      <c r="N17" s="63"/>
      <c r="O17" s="86" t="s">
        <v>176</v>
      </c>
      <c r="P17" s="88">
        <v>43694.019641203704</v>
      </c>
      <c r="Q17" s="86" t="s">
        <v>278</v>
      </c>
      <c r="R17" s="90" t="s">
        <v>360</v>
      </c>
      <c r="S17" s="86" t="s">
        <v>415</v>
      </c>
      <c r="T17" s="86"/>
      <c r="U17" s="86"/>
      <c r="V17" s="90" t="s">
        <v>439</v>
      </c>
      <c r="W17" s="88">
        <v>43694.019641203704</v>
      </c>
      <c r="X17" s="90" t="s">
        <v>481</v>
      </c>
      <c r="Y17" s="86"/>
      <c r="Z17" s="86"/>
      <c r="AA17" s="89" t="s">
        <v>574</v>
      </c>
      <c r="AB17" s="86"/>
      <c r="AC17" s="86" t="b">
        <v>0</v>
      </c>
      <c r="AD17" s="86">
        <v>0</v>
      </c>
      <c r="AE17" s="89" t="s">
        <v>658</v>
      </c>
      <c r="AF17" s="86" t="b">
        <v>0</v>
      </c>
      <c r="AG17" s="86" t="s">
        <v>663</v>
      </c>
      <c r="AH17" s="86"/>
      <c r="AI17" s="89" t="s">
        <v>658</v>
      </c>
      <c r="AJ17" s="86" t="b">
        <v>0</v>
      </c>
      <c r="AK17" s="86">
        <v>0</v>
      </c>
      <c r="AL17" s="89" t="s">
        <v>658</v>
      </c>
      <c r="AM17" s="86" t="s">
        <v>667</v>
      </c>
      <c r="AN17" s="86" t="b">
        <v>0</v>
      </c>
      <c r="AO17" s="89" t="s">
        <v>574</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v>
      </c>
      <c r="BK17" s="52">
        <v>100</v>
      </c>
      <c r="BL17" s="51">
        <v>2</v>
      </c>
    </row>
    <row r="18" spans="1:64" ht="45">
      <c r="A18" s="84" t="s">
        <v>224</v>
      </c>
      <c r="B18" s="84" t="s">
        <v>224</v>
      </c>
      <c r="C18" s="53" t="s">
        <v>1574</v>
      </c>
      <c r="D18" s="54">
        <v>3</v>
      </c>
      <c r="E18" s="65" t="s">
        <v>132</v>
      </c>
      <c r="F18" s="55">
        <v>35</v>
      </c>
      <c r="G18" s="53"/>
      <c r="H18" s="57"/>
      <c r="I18" s="56"/>
      <c r="J18" s="56"/>
      <c r="K18" s="36" t="s">
        <v>65</v>
      </c>
      <c r="L18" s="83">
        <v>18</v>
      </c>
      <c r="M18" s="83"/>
      <c r="N18" s="63"/>
      <c r="O18" s="86" t="s">
        <v>176</v>
      </c>
      <c r="P18" s="88">
        <v>43694.87383101852</v>
      </c>
      <c r="Q18" s="86" t="s">
        <v>279</v>
      </c>
      <c r="R18" s="90" t="s">
        <v>361</v>
      </c>
      <c r="S18" s="86" t="s">
        <v>415</v>
      </c>
      <c r="T18" s="86"/>
      <c r="U18" s="86"/>
      <c r="V18" s="90" t="s">
        <v>440</v>
      </c>
      <c r="W18" s="88">
        <v>43694.87383101852</v>
      </c>
      <c r="X18" s="90" t="s">
        <v>482</v>
      </c>
      <c r="Y18" s="86"/>
      <c r="Z18" s="86"/>
      <c r="AA18" s="89" t="s">
        <v>575</v>
      </c>
      <c r="AB18" s="86"/>
      <c r="AC18" s="86" t="b">
        <v>0</v>
      </c>
      <c r="AD18" s="86">
        <v>3</v>
      </c>
      <c r="AE18" s="89" t="s">
        <v>658</v>
      </c>
      <c r="AF18" s="86" t="b">
        <v>0</v>
      </c>
      <c r="AG18" s="86" t="s">
        <v>663</v>
      </c>
      <c r="AH18" s="86"/>
      <c r="AI18" s="89" t="s">
        <v>658</v>
      </c>
      <c r="AJ18" s="86" t="b">
        <v>0</v>
      </c>
      <c r="AK18" s="86">
        <v>0</v>
      </c>
      <c r="AL18" s="89" t="s">
        <v>658</v>
      </c>
      <c r="AM18" s="86" t="s">
        <v>668</v>
      </c>
      <c r="AN18" s="86" t="b">
        <v>0</v>
      </c>
      <c r="AO18" s="89" t="s">
        <v>575</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9</v>
      </c>
      <c r="BK18" s="52">
        <v>100</v>
      </c>
      <c r="BL18" s="51">
        <v>9</v>
      </c>
    </row>
    <row r="19" spans="1:64" ht="45">
      <c r="A19" s="84" t="s">
        <v>225</v>
      </c>
      <c r="B19" s="84" t="s">
        <v>225</v>
      </c>
      <c r="C19" s="53" t="s">
        <v>1574</v>
      </c>
      <c r="D19" s="54">
        <v>3</v>
      </c>
      <c r="E19" s="65" t="s">
        <v>132</v>
      </c>
      <c r="F19" s="55">
        <v>35</v>
      </c>
      <c r="G19" s="53"/>
      <c r="H19" s="57"/>
      <c r="I19" s="56"/>
      <c r="J19" s="56"/>
      <c r="K19" s="36" t="s">
        <v>65</v>
      </c>
      <c r="L19" s="83">
        <v>19</v>
      </c>
      <c r="M19" s="83"/>
      <c r="N19" s="63"/>
      <c r="O19" s="86" t="s">
        <v>176</v>
      </c>
      <c r="P19" s="88">
        <v>43503.84914351852</v>
      </c>
      <c r="Q19" s="86" t="s">
        <v>280</v>
      </c>
      <c r="R19" s="90" t="s">
        <v>362</v>
      </c>
      <c r="S19" s="86" t="s">
        <v>415</v>
      </c>
      <c r="T19" s="86"/>
      <c r="U19" s="90" t="s">
        <v>424</v>
      </c>
      <c r="V19" s="90" t="s">
        <v>424</v>
      </c>
      <c r="W19" s="88">
        <v>43503.84914351852</v>
      </c>
      <c r="X19" s="90" t="s">
        <v>483</v>
      </c>
      <c r="Y19" s="86"/>
      <c r="Z19" s="86"/>
      <c r="AA19" s="89" t="s">
        <v>576</v>
      </c>
      <c r="AB19" s="86"/>
      <c r="AC19" s="86" t="b">
        <v>0</v>
      </c>
      <c r="AD19" s="86">
        <v>3</v>
      </c>
      <c r="AE19" s="89" t="s">
        <v>658</v>
      </c>
      <c r="AF19" s="86" t="b">
        <v>0</v>
      </c>
      <c r="AG19" s="86" t="s">
        <v>663</v>
      </c>
      <c r="AH19" s="86"/>
      <c r="AI19" s="89" t="s">
        <v>658</v>
      </c>
      <c r="AJ19" s="86" t="b">
        <v>0</v>
      </c>
      <c r="AK19" s="86">
        <v>2</v>
      </c>
      <c r="AL19" s="89" t="s">
        <v>658</v>
      </c>
      <c r="AM19" s="86" t="s">
        <v>670</v>
      </c>
      <c r="AN19" s="86" t="b">
        <v>0</v>
      </c>
      <c r="AO19" s="89" t="s">
        <v>576</v>
      </c>
      <c r="AP19" s="86" t="s">
        <v>673</v>
      </c>
      <c r="AQ19" s="86">
        <v>0</v>
      </c>
      <c r="AR19" s="86">
        <v>0</v>
      </c>
      <c r="AS19" s="86"/>
      <c r="AT19" s="86"/>
      <c r="AU19" s="86"/>
      <c r="AV19" s="86"/>
      <c r="AW19" s="86"/>
      <c r="AX19" s="86"/>
      <c r="AY19" s="86"/>
      <c r="AZ19" s="86"/>
      <c r="BA19">
        <v>1</v>
      </c>
      <c r="BB19" s="85" t="str">
        <f>REPLACE(INDEX(GroupVertices[Group],MATCH(Edges[[#This Row],[Vertex 1]],GroupVertices[Vertex],0)),1,1,"")</f>
        <v>8</v>
      </c>
      <c r="BC19" s="85" t="str">
        <f>REPLACE(INDEX(GroupVertices[Group],MATCH(Edges[[#This Row],[Vertex 2]],GroupVertices[Vertex],0)),1,1,"")</f>
        <v>8</v>
      </c>
      <c r="BD19" s="51">
        <v>0</v>
      </c>
      <c r="BE19" s="52">
        <v>0</v>
      </c>
      <c r="BF19" s="51">
        <v>0</v>
      </c>
      <c r="BG19" s="52">
        <v>0</v>
      </c>
      <c r="BH19" s="51">
        <v>0</v>
      </c>
      <c r="BI19" s="52">
        <v>0</v>
      </c>
      <c r="BJ19" s="51">
        <v>11</v>
      </c>
      <c r="BK19" s="52">
        <v>100</v>
      </c>
      <c r="BL19" s="51">
        <v>11</v>
      </c>
    </row>
    <row r="20" spans="1:64" ht="45">
      <c r="A20" s="84" t="s">
        <v>226</v>
      </c>
      <c r="B20" s="84" t="s">
        <v>225</v>
      </c>
      <c r="C20" s="53" t="s">
        <v>1574</v>
      </c>
      <c r="D20" s="54">
        <v>3</v>
      </c>
      <c r="E20" s="65" t="s">
        <v>132</v>
      </c>
      <c r="F20" s="55">
        <v>35</v>
      </c>
      <c r="G20" s="53"/>
      <c r="H20" s="57"/>
      <c r="I20" s="56"/>
      <c r="J20" s="56"/>
      <c r="K20" s="36" t="s">
        <v>65</v>
      </c>
      <c r="L20" s="83">
        <v>20</v>
      </c>
      <c r="M20" s="83"/>
      <c r="N20" s="63"/>
      <c r="O20" s="86" t="s">
        <v>265</v>
      </c>
      <c r="P20" s="88">
        <v>43695.89665509259</v>
      </c>
      <c r="Q20" s="86" t="s">
        <v>281</v>
      </c>
      <c r="R20" s="90" t="s">
        <v>362</v>
      </c>
      <c r="S20" s="86" t="s">
        <v>415</v>
      </c>
      <c r="T20" s="86"/>
      <c r="U20" s="90" t="s">
        <v>424</v>
      </c>
      <c r="V20" s="90" t="s">
        <v>424</v>
      </c>
      <c r="W20" s="88">
        <v>43695.89665509259</v>
      </c>
      <c r="X20" s="90" t="s">
        <v>484</v>
      </c>
      <c r="Y20" s="86"/>
      <c r="Z20" s="86"/>
      <c r="AA20" s="89" t="s">
        <v>577</v>
      </c>
      <c r="AB20" s="86"/>
      <c r="AC20" s="86" t="b">
        <v>0</v>
      </c>
      <c r="AD20" s="86">
        <v>0</v>
      </c>
      <c r="AE20" s="89" t="s">
        <v>658</v>
      </c>
      <c r="AF20" s="86" t="b">
        <v>0</v>
      </c>
      <c r="AG20" s="86" t="s">
        <v>663</v>
      </c>
      <c r="AH20" s="86"/>
      <c r="AI20" s="89" t="s">
        <v>658</v>
      </c>
      <c r="AJ20" s="86" t="b">
        <v>0</v>
      </c>
      <c r="AK20" s="86">
        <v>2</v>
      </c>
      <c r="AL20" s="89" t="s">
        <v>576</v>
      </c>
      <c r="AM20" s="86" t="s">
        <v>668</v>
      </c>
      <c r="AN20" s="86" t="b">
        <v>0</v>
      </c>
      <c r="AO20" s="89" t="s">
        <v>576</v>
      </c>
      <c r="AP20" s="86" t="s">
        <v>176</v>
      </c>
      <c r="AQ20" s="86">
        <v>0</v>
      </c>
      <c r="AR20" s="86">
        <v>0</v>
      </c>
      <c r="AS20" s="86"/>
      <c r="AT20" s="86"/>
      <c r="AU20" s="86"/>
      <c r="AV20" s="86"/>
      <c r="AW20" s="86"/>
      <c r="AX20" s="86"/>
      <c r="AY20" s="86"/>
      <c r="AZ20" s="86"/>
      <c r="BA20">
        <v>1</v>
      </c>
      <c r="BB20" s="85" t="str">
        <f>REPLACE(INDEX(GroupVertices[Group],MATCH(Edges[[#This Row],[Vertex 1]],GroupVertices[Vertex],0)),1,1,"")</f>
        <v>8</v>
      </c>
      <c r="BC20" s="85" t="str">
        <f>REPLACE(INDEX(GroupVertices[Group],MATCH(Edges[[#This Row],[Vertex 2]],GroupVertices[Vertex],0)),1,1,"")</f>
        <v>8</v>
      </c>
      <c r="BD20" s="51">
        <v>0</v>
      </c>
      <c r="BE20" s="52">
        <v>0</v>
      </c>
      <c r="BF20" s="51">
        <v>0</v>
      </c>
      <c r="BG20" s="52">
        <v>0</v>
      </c>
      <c r="BH20" s="51">
        <v>0</v>
      </c>
      <c r="BI20" s="52">
        <v>0</v>
      </c>
      <c r="BJ20" s="51">
        <v>13</v>
      </c>
      <c r="BK20" s="52">
        <v>100</v>
      </c>
      <c r="BL20" s="51">
        <v>13</v>
      </c>
    </row>
    <row r="21" spans="1:64" ht="45">
      <c r="A21" s="84" t="s">
        <v>227</v>
      </c>
      <c r="B21" s="84" t="s">
        <v>227</v>
      </c>
      <c r="C21" s="53" t="s">
        <v>1574</v>
      </c>
      <c r="D21" s="54">
        <v>3</v>
      </c>
      <c r="E21" s="65" t="s">
        <v>132</v>
      </c>
      <c r="F21" s="55">
        <v>35</v>
      </c>
      <c r="G21" s="53"/>
      <c r="H21" s="57"/>
      <c r="I21" s="56"/>
      <c r="J21" s="56"/>
      <c r="K21" s="36" t="s">
        <v>65</v>
      </c>
      <c r="L21" s="83">
        <v>21</v>
      </c>
      <c r="M21" s="83"/>
      <c r="N21" s="63"/>
      <c r="O21" s="86" t="s">
        <v>176</v>
      </c>
      <c r="P21" s="88">
        <v>43696.051932870374</v>
      </c>
      <c r="Q21" s="86" t="s">
        <v>282</v>
      </c>
      <c r="R21" s="90" t="s">
        <v>363</v>
      </c>
      <c r="S21" s="86" t="s">
        <v>415</v>
      </c>
      <c r="T21" s="86"/>
      <c r="U21" s="86"/>
      <c r="V21" s="90" t="s">
        <v>441</v>
      </c>
      <c r="W21" s="88">
        <v>43696.051932870374</v>
      </c>
      <c r="X21" s="90" t="s">
        <v>485</v>
      </c>
      <c r="Y21" s="86"/>
      <c r="Z21" s="86"/>
      <c r="AA21" s="89" t="s">
        <v>578</v>
      </c>
      <c r="AB21" s="86"/>
      <c r="AC21" s="86" t="b">
        <v>0</v>
      </c>
      <c r="AD21" s="86">
        <v>0</v>
      </c>
      <c r="AE21" s="89" t="s">
        <v>658</v>
      </c>
      <c r="AF21" s="86" t="b">
        <v>0</v>
      </c>
      <c r="AG21" s="86" t="s">
        <v>663</v>
      </c>
      <c r="AH21" s="86"/>
      <c r="AI21" s="89" t="s">
        <v>658</v>
      </c>
      <c r="AJ21" s="86" t="b">
        <v>0</v>
      </c>
      <c r="AK21" s="86">
        <v>0</v>
      </c>
      <c r="AL21" s="89" t="s">
        <v>658</v>
      </c>
      <c r="AM21" s="86" t="s">
        <v>667</v>
      </c>
      <c r="AN21" s="86" t="b">
        <v>0</v>
      </c>
      <c r="AO21" s="89" t="s">
        <v>578</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12</v>
      </c>
      <c r="BK21" s="52">
        <v>100</v>
      </c>
      <c r="BL21" s="51">
        <v>12</v>
      </c>
    </row>
    <row r="22" spans="1:64" ht="30">
      <c r="A22" s="84" t="s">
        <v>228</v>
      </c>
      <c r="B22" s="84" t="s">
        <v>228</v>
      </c>
      <c r="C22" s="53" t="s">
        <v>1575</v>
      </c>
      <c r="D22" s="54">
        <v>10</v>
      </c>
      <c r="E22" s="65" t="s">
        <v>136</v>
      </c>
      <c r="F22" s="55">
        <v>12</v>
      </c>
      <c r="G22" s="53"/>
      <c r="H22" s="57"/>
      <c r="I22" s="56"/>
      <c r="J22" s="56"/>
      <c r="K22" s="36" t="s">
        <v>65</v>
      </c>
      <c r="L22" s="83">
        <v>22</v>
      </c>
      <c r="M22" s="83"/>
      <c r="N22" s="63"/>
      <c r="O22" s="86" t="s">
        <v>176</v>
      </c>
      <c r="P22" s="88">
        <v>43689.65709490741</v>
      </c>
      <c r="Q22" s="86" t="s">
        <v>283</v>
      </c>
      <c r="R22" s="90" t="s">
        <v>364</v>
      </c>
      <c r="S22" s="86" t="s">
        <v>415</v>
      </c>
      <c r="T22" s="86"/>
      <c r="U22" s="86"/>
      <c r="V22" s="90" t="s">
        <v>442</v>
      </c>
      <c r="W22" s="88">
        <v>43689.65709490741</v>
      </c>
      <c r="X22" s="90" t="s">
        <v>486</v>
      </c>
      <c r="Y22" s="86"/>
      <c r="Z22" s="86"/>
      <c r="AA22" s="89" t="s">
        <v>579</v>
      </c>
      <c r="AB22" s="86"/>
      <c r="AC22" s="86" t="b">
        <v>0</v>
      </c>
      <c r="AD22" s="86">
        <v>0</v>
      </c>
      <c r="AE22" s="89" t="s">
        <v>658</v>
      </c>
      <c r="AF22" s="86" t="b">
        <v>0</v>
      </c>
      <c r="AG22" s="86" t="s">
        <v>663</v>
      </c>
      <c r="AH22" s="86"/>
      <c r="AI22" s="89" t="s">
        <v>658</v>
      </c>
      <c r="AJ22" s="86" t="b">
        <v>0</v>
      </c>
      <c r="AK22" s="86">
        <v>0</v>
      </c>
      <c r="AL22" s="89" t="s">
        <v>658</v>
      </c>
      <c r="AM22" s="86" t="s">
        <v>671</v>
      </c>
      <c r="AN22" s="86" t="b">
        <v>0</v>
      </c>
      <c r="AO22" s="89" t="s">
        <v>579</v>
      </c>
      <c r="AP22" s="86" t="s">
        <v>176</v>
      </c>
      <c r="AQ22" s="86">
        <v>0</v>
      </c>
      <c r="AR22" s="86">
        <v>0</v>
      </c>
      <c r="AS22" s="86"/>
      <c r="AT22" s="86"/>
      <c r="AU22" s="86"/>
      <c r="AV22" s="86"/>
      <c r="AW22" s="86"/>
      <c r="AX22" s="86"/>
      <c r="AY22" s="86"/>
      <c r="AZ22" s="86"/>
      <c r="BA22">
        <v>18</v>
      </c>
      <c r="BB22" s="85" t="str">
        <f>REPLACE(INDEX(GroupVertices[Group],MATCH(Edges[[#This Row],[Vertex 1]],GroupVertices[Vertex],0)),1,1,"")</f>
        <v>9</v>
      </c>
      <c r="BC22" s="85" t="str">
        <f>REPLACE(INDEX(GroupVertices[Group],MATCH(Edges[[#This Row],[Vertex 2]],GroupVertices[Vertex],0)),1,1,"")</f>
        <v>9</v>
      </c>
      <c r="BD22" s="51">
        <v>0</v>
      </c>
      <c r="BE22" s="52">
        <v>0</v>
      </c>
      <c r="BF22" s="51">
        <v>0</v>
      </c>
      <c r="BG22" s="52">
        <v>0</v>
      </c>
      <c r="BH22" s="51">
        <v>0</v>
      </c>
      <c r="BI22" s="52">
        <v>0</v>
      </c>
      <c r="BJ22" s="51">
        <v>10</v>
      </c>
      <c r="BK22" s="52">
        <v>100</v>
      </c>
      <c r="BL22" s="51">
        <v>10</v>
      </c>
    </row>
    <row r="23" spans="1:64" ht="30">
      <c r="A23" s="84" t="s">
        <v>228</v>
      </c>
      <c r="B23" s="84" t="s">
        <v>228</v>
      </c>
      <c r="C23" s="53" t="s">
        <v>1575</v>
      </c>
      <c r="D23" s="54">
        <v>10</v>
      </c>
      <c r="E23" s="65" t="s">
        <v>136</v>
      </c>
      <c r="F23" s="55">
        <v>12</v>
      </c>
      <c r="G23" s="53"/>
      <c r="H23" s="57"/>
      <c r="I23" s="56"/>
      <c r="J23" s="56"/>
      <c r="K23" s="36" t="s">
        <v>65</v>
      </c>
      <c r="L23" s="83">
        <v>23</v>
      </c>
      <c r="M23" s="83"/>
      <c r="N23" s="63"/>
      <c r="O23" s="86" t="s">
        <v>176</v>
      </c>
      <c r="P23" s="88">
        <v>43689.825266203705</v>
      </c>
      <c r="Q23" s="86" t="s">
        <v>284</v>
      </c>
      <c r="R23" s="90" t="s">
        <v>365</v>
      </c>
      <c r="S23" s="86" t="s">
        <v>415</v>
      </c>
      <c r="T23" s="86"/>
      <c r="U23" s="86"/>
      <c r="V23" s="90" t="s">
        <v>442</v>
      </c>
      <c r="W23" s="88">
        <v>43689.825266203705</v>
      </c>
      <c r="X23" s="90" t="s">
        <v>487</v>
      </c>
      <c r="Y23" s="86"/>
      <c r="Z23" s="86"/>
      <c r="AA23" s="89" t="s">
        <v>580</v>
      </c>
      <c r="AB23" s="86"/>
      <c r="AC23" s="86" t="b">
        <v>0</v>
      </c>
      <c r="AD23" s="86">
        <v>0</v>
      </c>
      <c r="AE23" s="89" t="s">
        <v>658</v>
      </c>
      <c r="AF23" s="86" t="b">
        <v>0</v>
      </c>
      <c r="AG23" s="86" t="s">
        <v>663</v>
      </c>
      <c r="AH23" s="86"/>
      <c r="AI23" s="89" t="s">
        <v>658</v>
      </c>
      <c r="AJ23" s="86" t="b">
        <v>0</v>
      </c>
      <c r="AK23" s="86">
        <v>0</v>
      </c>
      <c r="AL23" s="89" t="s">
        <v>658</v>
      </c>
      <c r="AM23" s="86" t="s">
        <v>671</v>
      </c>
      <c r="AN23" s="86" t="b">
        <v>0</v>
      </c>
      <c r="AO23" s="89" t="s">
        <v>580</v>
      </c>
      <c r="AP23" s="86" t="s">
        <v>176</v>
      </c>
      <c r="AQ23" s="86">
        <v>0</v>
      </c>
      <c r="AR23" s="86">
        <v>0</v>
      </c>
      <c r="AS23" s="86"/>
      <c r="AT23" s="86"/>
      <c r="AU23" s="86"/>
      <c r="AV23" s="86"/>
      <c r="AW23" s="86"/>
      <c r="AX23" s="86"/>
      <c r="AY23" s="86"/>
      <c r="AZ23" s="86"/>
      <c r="BA23">
        <v>18</v>
      </c>
      <c r="BB23" s="85" t="str">
        <f>REPLACE(INDEX(GroupVertices[Group],MATCH(Edges[[#This Row],[Vertex 1]],GroupVertices[Vertex],0)),1,1,"")</f>
        <v>9</v>
      </c>
      <c r="BC23" s="85" t="str">
        <f>REPLACE(INDEX(GroupVertices[Group],MATCH(Edges[[#This Row],[Vertex 2]],GroupVertices[Vertex],0)),1,1,"")</f>
        <v>9</v>
      </c>
      <c r="BD23" s="51">
        <v>0</v>
      </c>
      <c r="BE23" s="52">
        <v>0</v>
      </c>
      <c r="BF23" s="51">
        <v>0</v>
      </c>
      <c r="BG23" s="52">
        <v>0</v>
      </c>
      <c r="BH23" s="51">
        <v>0</v>
      </c>
      <c r="BI23" s="52">
        <v>0</v>
      </c>
      <c r="BJ23" s="51">
        <v>7</v>
      </c>
      <c r="BK23" s="52">
        <v>100</v>
      </c>
      <c r="BL23" s="51">
        <v>7</v>
      </c>
    </row>
    <row r="24" spans="1:64" ht="30">
      <c r="A24" s="84" t="s">
        <v>228</v>
      </c>
      <c r="B24" s="84" t="s">
        <v>228</v>
      </c>
      <c r="C24" s="53" t="s">
        <v>1575</v>
      </c>
      <c r="D24" s="54">
        <v>10</v>
      </c>
      <c r="E24" s="65" t="s">
        <v>136</v>
      </c>
      <c r="F24" s="55">
        <v>12</v>
      </c>
      <c r="G24" s="53"/>
      <c r="H24" s="57"/>
      <c r="I24" s="56"/>
      <c r="J24" s="56"/>
      <c r="K24" s="36" t="s">
        <v>65</v>
      </c>
      <c r="L24" s="83">
        <v>24</v>
      </c>
      <c r="M24" s="83"/>
      <c r="N24" s="63"/>
      <c r="O24" s="86" t="s">
        <v>176</v>
      </c>
      <c r="P24" s="88">
        <v>43690.589907407404</v>
      </c>
      <c r="Q24" s="86" t="s">
        <v>285</v>
      </c>
      <c r="R24" s="90" t="s">
        <v>366</v>
      </c>
      <c r="S24" s="86" t="s">
        <v>415</v>
      </c>
      <c r="T24" s="86"/>
      <c r="U24" s="86"/>
      <c r="V24" s="90" t="s">
        <v>442</v>
      </c>
      <c r="W24" s="88">
        <v>43690.589907407404</v>
      </c>
      <c r="X24" s="90" t="s">
        <v>488</v>
      </c>
      <c r="Y24" s="86"/>
      <c r="Z24" s="86"/>
      <c r="AA24" s="89" t="s">
        <v>581</v>
      </c>
      <c r="AB24" s="86"/>
      <c r="AC24" s="86" t="b">
        <v>0</v>
      </c>
      <c r="AD24" s="86">
        <v>0</v>
      </c>
      <c r="AE24" s="89" t="s">
        <v>658</v>
      </c>
      <c r="AF24" s="86" t="b">
        <v>0</v>
      </c>
      <c r="AG24" s="86" t="s">
        <v>663</v>
      </c>
      <c r="AH24" s="86"/>
      <c r="AI24" s="89" t="s">
        <v>658</v>
      </c>
      <c r="AJ24" s="86" t="b">
        <v>0</v>
      </c>
      <c r="AK24" s="86">
        <v>0</v>
      </c>
      <c r="AL24" s="89" t="s">
        <v>658</v>
      </c>
      <c r="AM24" s="86" t="s">
        <v>671</v>
      </c>
      <c r="AN24" s="86" t="b">
        <v>0</v>
      </c>
      <c r="AO24" s="89" t="s">
        <v>581</v>
      </c>
      <c r="AP24" s="86" t="s">
        <v>176</v>
      </c>
      <c r="AQ24" s="86">
        <v>0</v>
      </c>
      <c r="AR24" s="86">
        <v>0</v>
      </c>
      <c r="AS24" s="86"/>
      <c r="AT24" s="86"/>
      <c r="AU24" s="86"/>
      <c r="AV24" s="86"/>
      <c r="AW24" s="86"/>
      <c r="AX24" s="86"/>
      <c r="AY24" s="86"/>
      <c r="AZ24" s="86"/>
      <c r="BA24">
        <v>18</v>
      </c>
      <c r="BB24" s="85" t="str">
        <f>REPLACE(INDEX(GroupVertices[Group],MATCH(Edges[[#This Row],[Vertex 1]],GroupVertices[Vertex],0)),1,1,"")</f>
        <v>9</v>
      </c>
      <c r="BC24" s="85" t="str">
        <f>REPLACE(INDEX(GroupVertices[Group],MATCH(Edges[[#This Row],[Vertex 2]],GroupVertices[Vertex],0)),1,1,"")</f>
        <v>9</v>
      </c>
      <c r="BD24" s="51">
        <v>0</v>
      </c>
      <c r="BE24" s="52">
        <v>0</v>
      </c>
      <c r="BF24" s="51">
        <v>0</v>
      </c>
      <c r="BG24" s="52">
        <v>0</v>
      </c>
      <c r="BH24" s="51">
        <v>0</v>
      </c>
      <c r="BI24" s="52">
        <v>0</v>
      </c>
      <c r="BJ24" s="51">
        <v>8</v>
      </c>
      <c r="BK24" s="52">
        <v>100</v>
      </c>
      <c r="BL24" s="51">
        <v>8</v>
      </c>
    </row>
    <row r="25" spans="1:64" ht="30">
      <c r="A25" s="84" t="s">
        <v>228</v>
      </c>
      <c r="B25" s="84" t="s">
        <v>228</v>
      </c>
      <c r="C25" s="53" t="s">
        <v>1575</v>
      </c>
      <c r="D25" s="54">
        <v>10</v>
      </c>
      <c r="E25" s="65" t="s">
        <v>136</v>
      </c>
      <c r="F25" s="55">
        <v>12</v>
      </c>
      <c r="G25" s="53"/>
      <c r="H25" s="57"/>
      <c r="I25" s="56"/>
      <c r="J25" s="56"/>
      <c r="K25" s="36" t="s">
        <v>65</v>
      </c>
      <c r="L25" s="83">
        <v>25</v>
      </c>
      <c r="M25" s="83"/>
      <c r="N25" s="63"/>
      <c r="O25" s="86" t="s">
        <v>176</v>
      </c>
      <c r="P25" s="88">
        <v>43690.63050925926</v>
      </c>
      <c r="Q25" s="86" t="s">
        <v>286</v>
      </c>
      <c r="R25" s="90" t="s">
        <v>367</v>
      </c>
      <c r="S25" s="86" t="s">
        <v>415</v>
      </c>
      <c r="T25" s="86"/>
      <c r="U25" s="86"/>
      <c r="V25" s="90" t="s">
        <v>442</v>
      </c>
      <c r="W25" s="88">
        <v>43690.63050925926</v>
      </c>
      <c r="X25" s="90" t="s">
        <v>489</v>
      </c>
      <c r="Y25" s="86"/>
      <c r="Z25" s="86"/>
      <c r="AA25" s="89" t="s">
        <v>582</v>
      </c>
      <c r="AB25" s="86"/>
      <c r="AC25" s="86" t="b">
        <v>0</v>
      </c>
      <c r="AD25" s="86">
        <v>0</v>
      </c>
      <c r="AE25" s="89" t="s">
        <v>658</v>
      </c>
      <c r="AF25" s="86" t="b">
        <v>0</v>
      </c>
      <c r="AG25" s="86" t="s">
        <v>663</v>
      </c>
      <c r="AH25" s="86"/>
      <c r="AI25" s="89" t="s">
        <v>658</v>
      </c>
      <c r="AJ25" s="86" t="b">
        <v>0</v>
      </c>
      <c r="AK25" s="86">
        <v>0</v>
      </c>
      <c r="AL25" s="89" t="s">
        <v>658</v>
      </c>
      <c r="AM25" s="86" t="s">
        <v>671</v>
      </c>
      <c r="AN25" s="86" t="b">
        <v>0</v>
      </c>
      <c r="AO25" s="89" t="s">
        <v>582</v>
      </c>
      <c r="AP25" s="86" t="s">
        <v>176</v>
      </c>
      <c r="AQ25" s="86">
        <v>0</v>
      </c>
      <c r="AR25" s="86">
        <v>0</v>
      </c>
      <c r="AS25" s="86"/>
      <c r="AT25" s="86"/>
      <c r="AU25" s="86"/>
      <c r="AV25" s="86"/>
      <c r="AW25" s="86"/>
      <c r="AX25" s="86"/>
      <c r="AY25" s="86"/>
      <c r="AZ25" s="86"/>
      <c r="BA25">
        <v>18</v>
      </c>
      <c r="BB25" s="85" t="str">
        <f>REPLACE(INDEX(GroupVertices[Group],MATCH(Edges[[#This Row],[Vertex 1]],GroupVertices[Vertex],0)),1,1,"")</f>
        <v>9</v>
      </c>
      <c r="BC25" s="85" t="str">
        <f>REPLACE(INDEX(GroupVertices[Group],MATCH(Edges[[#This Row],[Vertex 2]],GroupVertices[Vertex],0)),1,1,"")</f>
        <v>9</v>
      </c>
      <c r="BD25" s="51">
        <v>0</v>
      </c>
      <c r="BE25" s="52">
        <v>0</v>
      </c>
      <c r="BF25" s="51">
        <v>0</v>
      </c>
      <c r="BG25" s="52">
        <v>0</v>
      </c>
      <c r="BH25" s="51">
        <v>0</v>
      </c>
      <c r="BI25" s="52">
        <v>0</v>
      </c>
      <c r="BJ25" s="51">
        <v>7</v>
      </c>
      <c r="BK25" s="52">
        <v>100</v>
      </c>
      <c r="BL25" s="51">
        <v>7</v>
      </c>
    </row>
    <row r="26" spans="1:64" ht="30">
      <c r="A26" s="84" t="s">
        <v>228</v>
      </c>
      <c r="B26" s="84" t="s">
        <v>228</v>
      </c>
      <c r="C26" s="53" t="s">
        <v>1575</v>
      </c>
      <c r="D26" s="54">
        <v>10</v>
      </c>
      <c r="E26" s="65" t="s">
        <v>136</v>
      </c>
      <c r="F26" s="55">
        <v>12</v>
      </c>
      <c r="G26" s="53"/>
      <c r="H26" s="57"/>
      <c r="I26" s="56"/>
      <c r="J26" s="56"/>
      <c r="K26" s="36" t="s">
        <v>65</v>
      </c>
      <c r="L26" s="83">
        <v>26</v>
      </c>
      <c r="M26" s="83"/>
      <c r="N26" s="63"/>
      <c r="O26" s="86" t="s">
        <v>176</v>
      </c>
      <c r="P26" s="88">
        <v>43690.670439814814</v>
      </c>
      <c r="Q26" s="86" t="s">
        <v>287</v>
      </c>
      <c r="R26" s="90" t="s">
        <v>368</v>
      </c>
      <c r="S26" s="86" t="s">
        <v>415</v>
      </c>
      <c r="T26" s="86"/>
      <c r="U26" s="86"/>
      <c r="V26" s="90" t="s">
        <v>442</v>
      </c>
      <c r="W26" s="88">
        <v>43690.670439814814</v>
      </c>
      <c r="X26" s="90" t="s">
        <v>490</v>
      </c>
      <c r="Y26" s="86"/>
      <c r="Z26" s="86"/>
      <c r="AA26" s="89" t="s">
        <v>583</v>
      </c>
      <c r="AB26" s="86"/>
      <c r="AC26" s="86" t="b">
        <v>0</v>
      </c>
      <c r="AD26" s="86">
        <v>0</v>
      </c>
      <c r="AE26" s="89" t="s">
        <v>658</v>
      </c>
      <c r="AF26" s="86" t="b">
        <v>0</v>
      </c>
      <c r="AG26" s="86" t="s">
        <v>663</v>
      </c>
      <c r="AH26" s="86"/>
      <c r="AI26" s="89" t="s">
        <v>658</v>
      </c>
      <c r="AJ26" s="86" t="b">
        <v>0</v>
      </c>
      <c r="AK26" s="86">
        <v>0</v>
      </c>
      <c r="AL26" s="89" t="s">
        <v>658</v>
      </c>
      <c r="AM26" s="86" t="s">
        <v>671</v>
      </c>
      <c r="AN26" s="86" t="b">
        <v>0</v>
      </c>
      <c r="AO26" s="89" t="s">
        <v>583</v>
      </c>
      <c r="AP26" s="86" t="s">
        <v>176</v>
      </c>
      <c r="AQ26" s="86">
        <v>0</v>
      </c>
      <c r="AR26" s="86">
        <v>0</v>
      </c>
      <c r="AS26" s="86"/>
      <c r="AT26" s="86"/>
      <c r="AU26" s="86"/>
      <c r="AV26" s="86"/>
      <c r="AW26" s="86"/>
      <c r="AX26" s="86"/>
      <c r="AY26" s="86"/>
      <c r="AZ26" s="86"/>
      <c r="BA26">
        <v>18</v>
      </c>
      <c r="BB26" s="85" t="str">
        <f>REPLACE(INDEX(GroupVertices[Group],MATCH(Edges[[#This Row],[Vertex 1]],GroupVertices[Vertex],0)),1,1,"")</f>
        <v>9</v>
      </c>
      <c r="BC26" s="85" t="str">
        <f>REPLACE(INDEX(GroupVertices[Group],MATCH(Edges[[#This Row],[Vertex 2]],GroupVertices[Vertex],0)),1,1,"")</f>
        <v>9</v>
      </c>
      <c r="BD26" s="51">
        <v>0</v>
      </c>
      <c r="BE26" s="52">
        <v>0</v>
      </c>
      <c r="BF26" s="51">
        <v>0</v>
      </c>
      <c r="BG26" s="52">
        <v>0</v>
      </c>
      <c r="BH26" s="51">
        <v>0</v>
      </c>
      <c r="BI26" s="52">
        <v>0</v>
      </c>
      <c r="BJ26" s="51">
        <v>7</v>
      </c>
      <c r="BK26" s="52">
        <v>100</v>
      </c>
      <c r="BL26" s="51">
        <v>7</v>
      </c>
    </row>
    <row r="27" spans="1:64" ht="30">
      <c r="A27" s="84" t="s">
        <v>228</v>
      </c>
      <c r="B27" s="84" t="s">
        <v>228</v>
      </c>
      <c r="C27" s="53" t="s">
        <v>1575</v>
      </c>
      <c r="D27" s="54">
        <v>10</v>
      </c>
      <c r="E27" s="65" t="s">
        <v>136</v>
      </c>
      <c r="F27" s="55">
        <v>12</v>
      </c>
      <c r="G27" s="53"/>
      <c r="H27" s="57"/>
      <c r="I27" s="56"/>
      <c r="J27" s="56"/>
      <c r="K27" s="36" t="s">
        <v>65</v>
      </c>
      <c r="L27" s="83">
        <v>27</v>
      </c>
      <c r="M27" s="83"/>
      <c r="N27" s="63"/>
      <c r="O27" s="86" t="s">
        <v>176</v>
      </c>
      <c r="P27" s="88">
        <v>43690.68479166667</v>
      </c>
      <c r="Q27" s="86" t="s">
        <v>288</v>
      </c>
      <c r="R27" s="90" t="s">
        <v>369</v>
      </c>
      <c r="S27" s="86" t="s">
        <v>415</v>
      </c>
      <c r="T27" s="86"/>
      <c r="U27" s="86"/>
      <c r="V27" s="90" t="s">
        <v>442</v>
      </c>
      <c r="W27" s="88">
        <v>43690.68479166667</v>
      </c>
      <c r="X27" s="90" t="s">
        <v>491</v>
      </c>
      <c r="Y27" s="86"/>
      <c r="Z27" s="86"/>
      <c r="AA27" s="89" t="s">
        <v>584</v>
      </c>
      <c r="AB27" s="86"/>
      <c r="AC27" s="86" t="b">
        <v>0</v>
      </c>
      <c r="AD27" s="86">
        <v>0</v>
      </c>
      <c r="AE27" s="89" t="s">
        <v>658</v>
      </c>
      <c r="AF27" s="86" t="b">
        <v>0</v>
      </c>
      <c r="AG27" s="86" t="s">
        <v>663</v>
      </c>
      <c r="AH27" s="86"/>
      <c r="AI27" s="89" t="s">
        <v>658</v>
      </c>
      <c r="AJ27" s="86" t="b">
        <v>0</v>
      </c>
      <c r="AK27" s="86">
        <v>0</v>
      </c>
      <c r="AL27" s="89" t="s">
        <v>658</v>
      </c>
      <c r="AM27" s="86" t="s">
        <v>671</v>
      </c>
      <c r="AN27" s="86" t="b">
        <v>0</v>
      </c>
      <c r="AO27" s="89" t="s">
        <v>584</v>
      </c>
      <c r="AP27" s="86" t="s">
        <v>176</v>
      </c>
      <c r="AQ27" s="86">
        <v>0</v>
      </c>
      <c r="AR27" s="86">
        <v>0</v>
      </c>
      <c r="AS27" s="86"/>
      <c r="AT27" s="86"/>
      <c r="AU27" s="86"/>
      <c r="AV27" s="86"/>
      <c r="AW27" s="86"/>
      <c r="AX27" s="86"/>
      <c r="AY27" s="86"/>
      <c r="AZ27" s="86"/>
      <c r="BA27">
        <v>18</v>
      </c>
      <c r="BB27" s="85" t="str">
        <f>REPLACE(INDEX(GroupVertices[Group],MATCH(Edges[[#This Row],[Vertex 1]],GroupVertices[Vertex],0)),1,1,"")</f>
        <v>9</v>
      </c>
      <c r="BC27" s="85" t="str">
        <f>REPLACE(INDEX(GroupVertices[Group],MATCH(Edges[[#This Row],[Vertex 2]],GroupVertices[Vertex],0)),1,1,"")</f>
        <v>9</v>
      </c>
      <c r="BD27" s="51">
        <v>0</v>
      </c>
      <c r="BE27" s="52">
        <v>0</v>
      </c>
      <c r="BF27" s="51">
        <v>0</v>
      </c>
      <c r="BG27" s="52">
        <v>0</v>
      </c>
      <c r="BH27" s="51">
        <v>0</v>
      </c>
      <c r="BI27" s="52">
        <v>0</v>
      </c>
      <c r="BJ27" s="51">
        <v>7</v>
      </c>
      <c r="BK27" s="52">
        <v>100</v>
      </c>
      <c r="BL27" s="51">
        <v>7</v>
      </c>
    </row>
    <row r="28" spans="1:64" ht="30">
      <c r="A28" s="84" t="s">
        <v>228</v>
      </c>
      <c r="B28" s="84" t="s">
        <v>228</v>
      </c>
      <c r="C28" s="53" t="s">
        <v>1575</v>
      </c>
      <c r="D28" s="54">
        <v>10</v>
      </c>
      <c r="E28" s="65" t="s">
        <v>136</v>
      </c>
      <c r="F28" s="55">
        <v>12</v>
      </c>
      <c r="G28" s="53"/>
      <c r="H28" s="57"/>
      <c r="I28" s="56"/>
      <c r="J28" s="56"/>
      <c r="K28" s="36" t="s">
        <v>65</v>
      </c>
      <c r="L28" s="83">
        <v>28</v>
      </c>
      <c r="M28" s="83"/>
      <c r="N28" s="63"/>
      <c r="O28" s="86" t="s">
        <v>176</v>
      </c>
      <c r="P28" s="88">
        <v>43690.74385416666</v>
      </c>
      <c r="Q28" s="86" t="s">
        <v>289</v>
      </c>
      <c r="R28" s="90" t="s">
        <v>355</v>
      </c>
      <c r="S28" s="86" t="s">
        <v>415</v>
      </c>
      <c r="T28" s="86"/>
      <c r="U28" s="86"/>
      <c r="V28" s="90" t="s">
        <v>442</v>
      </c>
      <c r="W28" s="88">
        <v>43690.74385416666</v>
      </c>
      <c r="X28" s="90" t="s">
        <v>492</v>
      </c>
      <c r="Y28" s="86"/>
      <c r="Z28" s="86"/>
      <c r="AA28" s="89" t="s">
        <v>585</v>
      </c>
      <c r="AB28" s="86"/>
      <c r="AC28" s="86" t="b">
        <v>0</v>
      </c>
      <c r="AD28" s="86">
        <v>0</v>
      </c>
      <c r="AE28" s="89" t="s">
        <v>658</v>
      </c>
      <c r="AF28" s="86" t="b">
        <v>0</v>
      </c>
      <c r="AG28" s="86" t="s">
        <v>663</v>
      </c>
      <c r="AH28" s="86"/>
      <c r="AI28" s="89" t="s">
        <v>658</v>
      </c>
      <c r="AJ28" s="86" t="b">
        <v>0</v>
      </c>
      <c r="AK28" s="86">
        <v>0</v>
      </c>
      <c r="AL28" s="89" t="s">
        <v>658</v>
      </c>
      <c r="AM28" s="86" t="s">
        <v>671</v>
      </c>
      <c r="AN28" s="86" t="b">
        <v>0</v>
      </c>
      <c r="AO28" s="89" t="s">
        <v>585</v>
      </c>
      <c r="AP28" s="86" t="s">
        <v>176</v>
      </c>
      <c r="AQ28" s="86">
        <v>0</v>
      </c>
      <c r="AR28" s="86">
        <v>0</v>
      </c>
      <c r="AS28" s="86"/>
      <c r="AT28" s="86"/>
      <c r="AU28" s="86"/>
      <c r="AV28" s="86"/>
      <c r="AW28" s="86"/>
      <c r="AX28" s="86"/>
      <c r="AY28" s="86"/>
      <c r="AZ28" s="86"/>
      <c r="BA28">
        <v>18</v>
      </c>
      <c r="BB28" s="85" t="str">
        <f>REPLACE(INDEX(GroupVertices[Group],MATCH(Edges[[#This Row],[Vertex 1]],GroupVertices[Vertex],0)),1,1,"")</f>
        <v>9</v>
      </c>
      <c r="BC28" s="85" t="str">
        <f>REPLACE(INDEX(GroupVertices[Group],MATCH(Edges[[#This Row],[Vertex 2]],GroupVertices[Vertex],0)),1,1,"")</f>
        <v>9</v>
      </c>
      <c r="BD28" s="51">
        <v>0</v>
      </c>
      <c r="BE28" s="52">
        <v>0</v>
      </c>
      <c r="BF28" s="51">
        <v>0</v>
      </c>
      <c r="BG28" s="52">
        <v>0</v>
      </c>
      <c r="BH28" s="51">
        <v>0</v>
      </c>
      <c r="BI28" s="52">
        <v>0</v>
      </c>
      <c r="BJ28" s="51">
        <v>3</v>
      </c>
      <c r="BK28" s="52">
        <v>100</v>
      </c>
      <c r="BL28" s="51">
        <v>3</v>
      </c>
    </row>
    <row r="29" spans="1:64" ht="30">
      <c r="A29" s="84" t="s">
        <v>228</v>
      </c>
      <c r="B29" s="84" t="s">
        <v>228</v>
      </c>
      <c r="C29" s="53" t="s">
        <v>1575</v>
      </c>
      <c r="D29" s="54">
        <v>10</v>
      </c>
      <c r="E29" s="65" t="s">
        <v>136</v>
      </c>
      <c r="F29" s="55">
        <v>12</v>
      </c>
      <c r="G29" s="53"/>
      <c r="H29" s="57"/>
      <c r="I29" s="56"/>
      <c r="J29" s="56"/>
      <c r="K29" s="36" t="s">
        <v>65</v>
      </c>
      <c r="L29" s="83">
        <v>29</v>
      </c>
      <c r="M29" s="83"/>
      <c r="N29" s="63"/>
      <c r="O29" s="86" t="s">
        <v>176</v>
      </c>
      <c r="P29" s="88">
        <v>43691.54671296296</v>
      </c>
      <c r="Q29" s="86" t="s">
        <v>290</v>
      </c>
      <c r="R29" s="90" t="s">
        <v>370</v>
      </c>
      <c r="S29" s="86" t="s">
        <v>415</v>
      </c>
      <c r="T29" s="86"/>
      <c r="U29" s="86"/>
      <c r="V29" s="90" t="s">
        <v>442</v>
      </c>
      <c r="W29" s="88">
        <v>43691.54671296296</v>
      </c>
      <c r="X29" s="90" t="s">
        <v>493</v>
      </c>
      <c r="Y29" s="86"/>
      <c r="Z29" s="86"/>
      <c r="AA29" s="89" t="s">
        <v>586</v>
      </c>
      <c r="AB29" s="86"/>
      <c r="AC29" s="86" t="b">
        <v>0</v>
      </c>
      <c r="AD29" s="86">
        <v>0</v>
      </c>
      <c r="AE29" s="89" t="s">
        <v>658</v>
      </c>
      <c r="AF29" s="86" t="b">
        <v>0</v>
      </c>
      <c r="AG29" s="86" t="s">
        <v>663</v>
      </c>
      <c r="AH29" s="86"/>
      <c r="AI29" s="89" t="s">
        <v>658</v>
      </c>
      <c r="AJ29" s="86" t="b">
        <v>0</v>
      </c>
      <c r="AK29" s="86">
        <v>0</v>
      </c>
      <c r="AL29" s="89" t="s">
        <v>658</v>
      </c>
      <c r="AM29" s="86" t="s">
        <v>671</v>
      </c>
      <c r="AN29" s="86" t="b">
        <v>0</v>
      </c>
      <c r="AO29" s="89" t="s">
        <v>586</v>
      </c>
      <c r="AP29" s="86" t="s">
        <v>176</v>
      </c>
      <c r="AQ29" s="86">
        <v>0</v>
      </c>
      <c r="AR29" s="86">
        <v>0</v>
      </c>
      <c r="AS29" s="86"/>
      <c r="AT29" s="86"/>
      <c r="AU29" s="86"/>
      <c r="AV29" s="86"/>
      <c r="AW29" s="86"/>
      <c r="AX29" s="86"/>
      <c r="AY29" s="86"/>
      <c r="AZ29" s="86"/>
      <c r="BA29">
        <v>18</v>
      </c>
      <c r="BB29" s="85" t="str">
        <f>REPLACE(INDEX(GroupVertices[Group],MATCH(Edges[[#This Row],[Vertex 1]],GroupVertices[Vertex],0)),1,1,"")</f>
        <v>9</v>
      </c>
      <c r="BC29" s="85" t="str">
        <f>REPLACE(INDEX(GroupVertices[Group],MATCH(Edges[[#This Row],[Vertex 2]],GroupVertices[Vertex],0)),1,1,"")</f>
        <v>9</v>
      </c>
      <c r="BD29" s="51">
        <v>0</v>
      </c>
      <c r="BE29" s="52">
        <v>0</v>
      </c>
      <c r="BF29" s="51">
        <v>0</v>
      </c>
      <c r="BG29" s="52">
        <v>0</v>
      </c>
      <c r="BH29" s="51">
        <v>0</v>
      </c>
      <c r="BI29" s="52">
        <v>0</v>
      </c>
      <c r="BJ29" s="51">
        <v>8</v>
      </c>
      <c r="BK29" s="52">
        <v>100</v>
      </c>
      <c r="BL29" s="51">
        <v>8</v>
      </c>
    </row>
    <row r="30" spans="1:64" ht="30">
      <c r="A30" s="84" t="s">
        <v>228</v>
      </c>
      <c r="B30" s="84" t="s">
        <v>228</v>
      </c>
      <c r="C30" s="53" t="s">
        <v>1575</v>
      </c>
      <c r="D30" s="54">
        <v>10</v>
      </c>
      <c r="E30" s="65" t="s">
        <v>136</v>
      </c>
      <c r="F30" s="55">
        <v>12</v>
      </c>
      <c r="G30" s="53"/>
      <c r="H30" s="57"/>
      <c r="I30" s="56"/>
      <c r="J30" s="56"/>
      <c r="K30" s="36" t="s">
        <v>65</v>
      </c>
      <c r="L30" s="83">
        <v>30</v>
      </c>
      <c r="M30" s="83"/>
      <c r="N30" s="63"/>
      <c r="O30" s="86" t="s">
        <v>176</v>
      </c>
      <c r="P30" s="88">
        <v>43691.629212962966</v>
      </c>
      <c r="Q30" s="86" t="s">
        <v>291</v>
      </c>
      <c r="R30" s="90" t="s">
        <v>371</v>
      </c>
      <c r="S30" s="86" t="s">
        <v>415</v>
      </c>
      <c r="T30" s="86"/>
      <c r="U30" s="86"/>
      <c r="V30" s="90" t="s">
        <v>442</v>
      </c>
      <c r="W30" s="88">
        <v>43691.629212962966</v>
      </c>
      <c r="X30" s="90" t="s">
        <v>494</v>
      </c>
      <c r="Y30" s="86"/>
      <c r="Z30" s="86"/>
      <c r="AA30" s="89" t="s">
        <v>587</v>
      </c>
      <c r="AB30" s="86"/>
      <c r="AC30" s="86" t="b">
        <v>0</v>
      </c>
      <c r="AD30" s="86">
        <v>0</v>
      </c>
      <c r="AE30" s="89" t="s">
        <v>658</v>
      </c>
      <c r="AF30" s="86" t="b">
        <v>0</v>
      </c>
      <c r="AG30" s="86" t="s">
        <v>663</v>
      </c>
      <c r="AH30" s="86"/>
      <c r="AI30" s="89" t="s">
        <v>658</v>
      </c>
      <c r="AJ30" s="86" t="b">
        <v>0</v>
      </c>
      <c r="AK30" s="86">
        <v>1</v>
      </c>
      <c r="AL30" s="89" t="s">
        <v>658</v>
      </c>
      <c r="AM30" s="86" t="s">
        <v>671</v>
      </c>
      <c r="AN30" s="86" t="b">
        <v>0</v>
      </c>
      <c r="AO30" s="89" t="s">
        <v>587</v>
      </c>
      <c r="AP30" s="86" t="s">
        <v>176</v>
      </c>
      <c r="AQ30" s="86">
        <v>0</v>
      </c>
      <c r="AR30" s="86">
        <v>0</v>
      </c>
      <c r="AS30" s="86"/>
      <c r="AT30" s="86"/>
      <c r="AU30" s="86"/>
      <c r="AV30" s="86"/>
      <c r="AW30" s="86"/>
      <c r="AX30" s="86"/>
      <c r="AY30" s="86"/>
      <c r="AZ30" s="86"/>
      <c r="BA30">
        <v>18</v>
      </c>
      <c r="BB30" s="85" t="str">
        <f>REPLACE(INDEX(GroupVertices[Group],MATCH(Edges[[#This Row],[Vertex 1]],GroupVertices[Vertex],0)),1,1,"")</f>
        <v>9</v>
      </c>
      <c r="BC30" s="85" t="str">
        <f>REPLACE(INDEX(GroupVertices[Group],MATCH(Edges[[#This Row],[Vertex 2]],GroupVertices[Vertex],0)),1,1,"")</f>
        <v>9</v>
      </c>
      <c r="BD30" s="51">
        <v>0</v>
      </c>
      <c r="BE30" s="52">
        <v>0</v>
      </c>
      <c r="BF30" s="51">
        <v>0</v>
      </c>
      <c r="BG30" s="52">
        <v>0</v>
      </c>
      <c r="BH30" s="51">
        <v>0</v>
      </c>
      <c r="BI30" s="52">
        <v>0</v>
      </c>
      <c r="BJ30" s="51">
        <v>8</v>
      </c>
      <c r="BK30" s="52">
        <v>100</v>
      </c>
      <c r="BL30" s="51">
        <v>8</v>
      </c>
    </row>
    <row r="31" spans="1:64" ht="30">
      <c r="A31" s="84" t="s">
        <v>228</v>
      </c>
      <c r="B31" s="84" t="s">
        <v>228</v>
      </c>
      <c r="C31" s="53" t="s">
        <v>1575</v>
      </c>
      <c r="D31" s="54">
        <v>10</v>
      </c>
      <c r="E31" s="65" t="s">
        <v>136</v>
      </c>
      <c r="F31" s="55">
        <v>12</v>
      </c>
      <c r="G31" s="53"/>
      <c r="H31" s="57"/>
      <c r="I31" s="56"/>
      <c r="J31" s="56"/>
      <c r="K31" s="36" t="s">
        <v>65</v>
      </c>
      <c r="L31" s="83">
        <v>31</v>
      </c>
      <c r="M31" s="83"/>
      <c r="N31" s="63"/>
      <c r="O31" s="86" t="s">
        <v>176</v>
      </c>
      <c r="P31" s="88">
        <v>43691.69886574074</v>
      </c>
      <c r="Q31" s="86" t="s">
        <v>292</v>
      </c>
      <c r="R31" s="90" t="s">
        <v>372</v>
      </c>
      <c r="S31" s="86" t="s">
        <v>415</v>
      </c>
      <c r="T31" s="86"/>
      <c r="U31" s="86"/>
      <c r="V31" s="90" t="s">
        <v>442</v>
      </c>
      <c r="W31" s="88">
        <v>43691.69886574074</v>
      </c>
      <c r="X31" s="90" t="s">
        <v>495</v>
      </c>
      <c r="Y31" s="86"/>
      <c r="Z31" s="86"/>
      <c r="AA31" s="89" t="s">
        <v>588</v>
      </c>
      <c r="AB31" s="86"/>
      <c r="AC31" s="86" t="b">
        <v>0</v>
      </c>
      <c r="AD31" s="86">
        <v>0</v>
      </c>
      <c r="AE31" s="89" t="s">
        <v>658</v>
      </c>
      <c r="AF31" s="86" t="b">
        <v>0</v>
      </c>
      <c r="AG31" s="86" t="s">
        <v>663</v>
      </c>
      <c r="AH31" s="86"/>
      <c r="AI31" s="89" t="s">
        <v>658</v>
      </c>
      <c r="AJ31" s="86" t="b">
        <v>0</v>
      </c>
      <c r="AK31" s="86">
        <v>0</v>
      </c>
      <c r="AL31" s="89" t="s">
        <v>658</v>
      </c>
      <c r="AM31" s="86" t="s">
        <v>671</v>
      </c>
      <c r="AN31" s="86" t="b">
        <v>0</v>
      </c>
      <c r="AO31" s="89" t="s">
        <v>588</v>
      </c>
      <c r="AP31" s="86" t="s">
        <v>176</v>
      </c>
      <c r="AQ31" s="86">
        <v>0</v>
      </c>
      <c r="AR31" s="86">
        <v>0</v>
      </c>
      <c r="AS31" s="86"/>
      <c r="AT31" s="86"/>
      <c r="AU31" s="86"/>
      <c r="AV31" s="86"/>
      <c r="AW31" s="86"/>
      <c r="AX31" s="86"/>
      <c r="AY31" s="86"/>
      <c r="AZ31" s="86"/>
      <c r="BA31">
        <v>18</v>
      </c>
      <c r="BB31" s="85" t="str">
        <f>REPLACE(INDEX(GroupVertices[Group],MATCH(Edges[[#This Row],[Vertex 1]],GroupVertices[Vertex],0)),1,1,"")</f>
        <v>9</v>
      </c>
      <c r="BC31" s="85" t="str">
        <f>REPLACE(INDEX(GroupVertices[Group],MATCH(Edges[[#This Row],[Vertex 2]],GroupVertices[Vertex],0)),1,1,"")</f>
        <v>9</v>
      </c>
      <c r="BD31" s="51">
        <v>0</v>
      </c>
      <c r="BE31" s="52">
        <v>0</v>
      </c>
      <c r="BF31" s="51">
        <v>0</v>
      </c>
      <c r="BG31" s="52">
        <v>0</v>
      </c>
      <c r="BH31" s="51">
        <v>0</v>
      </c>
      <c r="BI31" s="52">
        <v>0</v>
      </c>
      <c r="BJ31" s="51">
        <v>7</v>
      </c>
      <c r="BK31" s="52">
        <v>100</v>
      </c>
      <c r="BL31" s="51">
        <v>7</v>
      </c>
    </row>
    <row r="32" spans="1:64" ht="30">
      <c r="A32" s="84" t="s">
        <v>228</v>
      </c>
      <c r="B32" s="84" t="s">
        <v>228</v>
      </c>
      <c r="C32" s="53" t="s">
        <v>1575</v>
      </c>
      <c r="D32" s="54">
        <v>10</v>
      </c>
      <c r="E32" s="65" t="s">
        <v>136</v>
      </c>
      <c r="F32" s="55">
        <v>12</v>
      </c>
      <c r="G32" s="53"/>
      <c r="H32" s="57"/>
      <c r="I32" s="56"/>
      <c r="J32" s="56"/>
      <c r="K32" s="36" t="s">
        <v>65</v>
      </c>
      <c r="L32" s="83">
        <v>32</v>
      </c>
      <c r="M32" s="83"/>
      <c r="N32" s="63"/>
      <c r="O32" s="86" t="s">
        <v>176</v>
      </c>
      <c r="P32" s="88">
        <v>43691.76590277778</v>
      </c>
      <c r="Q32" s="86" t="s">
        <v>293</v>
      </c>
      <c r="R32" s="90" t="s">
        <v>373</v>
      </c>
      <c r="S32" s="86" t="s">
        <v>415</v>
      </c>
      <c r="T32" s="86"/>
      <c r="U32" s="86"/>
      <c r="V32" s="90" t="s">
        <v>442</v>
      </c>
      <c r="W32" s="88">
        <v>43691.76590277778</v>
      </c>
      <c r="X32" s="90" t="s">
        <v>496</v>
      </c>
      <c r="Y32" s="86"/>
      <c r="Z32" s="86"/>
      <c r="AA32" s="89" t="s">
        <v>589</v>
      </c>
      <c r="AB32" s="86"/>
      <c r="AC32" s="86" t="b">
        <v>0</v>
      </c>
      <c r="AD32" s="86">
        <v>0</v>
      </c>
      <c r="AE32" s="89" t="s">
        <v>658</v>
      </c>
      <c r="AF32" s="86" t="b">
        <v>0</v>
      </c>
      <c r="AG32" s="86" t="s">
        <v>663</v>
      </c>
      <c r="AH32" s="86"/>
      <c r="AI32" s="89" t="s">
        <v>658</v>
      </c>
      <c r="AJ32" s="86" t="b">
        <v>0</v>
      </c>
      <c r="AK32" s="86">
        <v>0</v>
      </c>
      <c r="AL32" s="89" t="s">
        <v>658</v>
      </c>
      <c r="AM32" s="86" t="s">
        <v>671</v>
      </c>
      <c r="AN32" s="86" t="b">
        <v>0</v>
      </c>
      <c r="AO32" s="89" t="s">
        <v>589</v>
      </c>
      <c r="AP32" s="86" t="s">
        <v>176</v>
      </c>
      <c r="AQ32" s="86">
        <v>0</v>
      </c>
      <c r="AR32" s="86">
        <v>0</v>
      </c>
      <c r="AS32" s="86"/>
      <c r="AT32" s="86"/>
      <c r="AU32" s="86"/>
      <c r="AV32" s="86"/>
      <c r="AW32" s="86"/>
      <c r="AX32" s="86"/>
      <c r="AY32" s="86"/>
      <c r="AZ32" s="86"/>
      <c r="BA32">
        <v>18</v>
      </c>
      <c r="BB32" s="85" t="str">
        <f>REPLACE(INDEX(GroupVertices[Group],MATCH(Edges[[#This Row],[Vertex 1]],GroupVertices[Vertex],0)),1,1,"")</f>
        <v>9</v>
      </c>
      <c r="BC32" s="85" t="str">
        <f>REPLACE(INDEX(GroupVertices[Group],MATCH(Edges[[#This Row],[Vertex 2]],GroupVertices[Vertex],0)),1,1,"")</f>
        <v>9</v>
      </c>
      <c r="BD32" s="51">
        <v>0</v>
      </c>
      <c r="BE32" s="52">
        <v>0</v>
      </c>
      <c r="BF32" s="51">
        <v>0</v>
      </c>
      <c r="BG32" s="52">
        <v>0</v>
      </c>
      <c r="BH32" s="51">
        <v>0</v>
      </c>
      <c r="BI32" s="52">
        <v>0</v>
      </c>
      <c r="BJ32" s="51">
        <v>6</v>
      </c>
      <c r="BK32" s="52">
        <v>100</v>
      </c>
      <c r="BL32" s="51">
        <v>6</v>
      </c>
    </row>
    <row r="33" spans="1:64" ht="30">
      <c r="A33" s="84" t="s">
        <v>228</v>
      </c>
      <c r="B33" s="84" t="s">
        <v>228</v>
      </c>
      <c r="C33" s="53" t="s">
        <v>1575</v>
      </c>
      <c r="D33" s="54">
        <v>10</v>
      </c>
      <c r="E33" s="65" t="s">
        <v>136</v>
      </c>
      <c r="F33" s="55">
        <v>12</v>
      </c>
      <c r="G33" s="53"/>
      <c r="H33" s="57"/>
      <c r="I33" s="56"/>
      <c r="J33" s="56"/>
      <c r="K33" s="36" t="s">
        <v>65</v>
      </c>
      <c r="L33" s="83">
        <v>33</v>
      </c>
      <c r="M33" s="83"/>
      <c r="N33" s="63"/>
      <c r="O33" s="86" t="s">
        <v>176</v>
      </c>
      <c r="P33" s="88">
        <v>43691.82513888889</v>
      </c>
      <c r="Q33" s="86" t="s">
        <v>294</v>
      </c>
      <c r="R33" s="90" t="s">
        <v>374</v>
      </c>
      <c r="S33" s="86" t="s">
        <v>415</v>
      </c>
      <c r="T33" s="86"/>
      <c r="U33" s="86"/>
      <c r="V33" s="90" t="s">
        <v>442</v>
      </c>
      <c r="W33" s="88">
        <v>43691.82513888889</v>
      </c>
      <c r="X33" s="90" t="s">
        <v>497</v>
      </c>
      <c r="Y33" s="86"/>
      <c r="Z33" s="86"/>
      <c r="AA33" s="89" t="s">
        <v>590</v>
      </c>
      <c r="AB33" s="86"/>
      <c r="AC33" s="86" t="b">
        <v>0</v>
      </c>
      <c r="AD33" s="86">
        <v>0</v>
      </c>
      <c r="AE33" s="89" t="s">
        <v>658</v>
      </c>
      <c r="AF33" s="86" t="b">
        <v>0</v>
      </c>
      <c r="AG33" s="86" t="s">
        <v>663</v>
      </c>
      <c r="AH33" s="86"/>
      <c r="AI33" s="89" t="s">
        <v>658</v>
      </c>
      <c r="AJ33" s="86" t="b">
        <v>0</v>
      </c>
      <c r="AK33" s="86">
        <v>0</v>
      </c>
      <c r="AL33" s="89" t="s">
        <v>658</v>
      </c>
      <c r="AM33" s="86" t="s">
        <v>671</v>
      </c>
      <c r="AN33" s="86" t="b">
        <v>0</v>
      </c>
      <c r="AO33" s="89" t="s">
        <v>590</v>
      </c>
      <c r="AP33" s="86" t="s">
        <v>176</v>
      </c>
      <c r="AQ33" s="86">
        <v>0</v>
      </c>
      <c r="AR33" s="86">
        <v>0</v>
      </c>
      <c r="AS33" s="86"/>
      <c r="AT33" s="86"/>
      <c r="AU33" s="86"/>
      <c r="AV33" s="86"/>
      <c r="AW33" s="86"/>
      <c r="AX33" s="86"/>
      <c r="AY33" s="86"/>
      <c r="AZ33" s="86"/>
      <c r="BA33">
        <v>18</v>
      </c>
      <c r="BB33" s="85" t="str">
        <f>REPLACE(INDEX(GroupVertices[Group],MATCH(Edges[[#This Row],[Vertex 1]],GroupVertices[Vertex],0)),1,1,"")</f>
        <v>9</v>
      </c>
      <c r="BC33" s="85" t="str">
        <f>REPLACE(INDEX(GroupVertices[Group],MATCH(Edges[[#This Row],[Vertex 2]],GroupVertices[Vertex],0)),1,1,"")</f>
        <v>9</v>
      </c>
      <c r="BD33" s="51">
        <v>0</v>
      </c>
      <c r="BE33" s="52">
        <v>0</v>
      </c>
      <c r="BF33" s="51">
        <v>0</v>
      </c>
      <c r="BG33" s="52">
        <v>0</v>
      </c>
      <c r="BH33" s="51">
        <v>0</v>
      </c>
      <c r="BI33" s="52">
        <v>0</v>
      </c>
      <c r="BJ33" s="51">
        <v>6</v>
      </c>
      <c r="BK33" s="52">
        <v>100</v>
      </c>
      <c r="BL33" s="51">
        <v>6</v>
      </c>
    </row>
    <row r="34" spans="1:64" ht="30">
      <c r="A34" s="84" t="s">
        <v>228</v>
      </c>
      <c r="B34" s="84" t="s">
        <v>228</v>
      </c>
      <c r="C34" s="53" t="s">
        <v>1575</v>
      </c>
      <c r="D34" s="54">
        <v>10</v>
      </c>
      <c r="E34" s="65" t="s">
        <v>136</v>
      </c>
      <c r="F34" s="55">
        <v>12</v>
      </c>
      <c r="G34" s="53"/>
      <c r="H34" s="57"/>
      <c r="I34" s="56"/>
      <c r="J34" s="56"/>
      <c r="K34" s="36" t="s">
        <v>65</v>
      </c>
      <c r="L34" s="83">
        <v>34</v>
      </c>
      <c r="M34" s="83"/>
      <c r="N34" s="63"/>
      <c r="O34" s="86" t="s">
        <v>176</v>
      </c>
      <c r="P34" s="88">
        <v>43692.55850694444</v>
      </c>
      <c r="Q34" s="86" t="s">
        <v>295</v>
      </c>
      <c r="R34" s="90" t="s">
        <v>375</v>
      </c>
      <c r="S34" s="86" t="s">
        <v>415</v>
      </c>
      <c r="T34" s="86"/>
      <c r="U34" s="86"/>
      <c r="V34" s="90" t="s">
        <v>442</v>
      </c>
      <c r="W34" s="88">
        <v>43692.55850694444</v>
      </c>
      <c r="X34" s="90" t="s">
        <v>498</v>
      </c>
      <c r="Y34" s="86"/>
      <c r="Z34" s="86"/>
      <c r="AA34" s="89" t="s">
        <v>591</v>
      </c>
      <c r="AB34" s="86"/>
      <c r="AC34" s="86" t="b">
        <v>0</v>
      </c>
      <c r="AD34" s="86">
        <v>0</v>
      </c>
      <c r="AE34" s="89" t="s">
        <v>658</v>
      </c>
      <c r="AF34" s="86" t="b">
        <v>0</v>
      </c>
      <c r="AG34" s="86" t="s">
        <v>663</v>
      </c>
      <c r="AH34" s="86"/>
      <c r="AI34" s="89" t="s">
        <v>658</v>
      </c>
      <c r="AJ34" s="86" t="b">
        <v>0</v>
      </c>
      <c r="AK34" s="86">
        <v>0</v>
      </c>
      <c r="AL34" s="89" t="s">
        <v>658</v>
      </c>
      <c r="AM34" s="86" t="s">
        <v>671</v>
      </c>
      <c r="AN34" s="86" t="b">
        <v>0</v>
      </c>
      <c r="AO34" s="89" t="s">
        <v>591</v>
      </c>
      <c r="AP34" s="86" t="s">
        <v>176</v>
      </c>
      <c r="AQ34" s="86">
        <v>0</v>
      </c>
      <c r="AR34" s="86">
        <v>0</v>
      </c>
      <c r="AS34" s="86"/>
      <c r="AT34" s="86"/>
      <c r="AU34" s="86"/>
      <c r="AV34" s="86"/>
      <c r="AW34" s="86"/>
      <c r="AX34" s="86"/>
      <c r="AY34" s="86"/>
      <c r="AZ34" s="86"/>
      <c r="BA34">
        <v>18</v>
      </c>
      <c r="BB34" s="85" t="str">
        <f>REPLACE(INDEX(GroupVertices[Group],MATCH(Edges[[#This Row],[Vertex 1]],GroupVertices[Vertex],0)),1,1,"")</f>
        <v>9</v>
      </c>
      <c r="BC34" s="85" t="str">
        <f>REPLACE(INDEX(GroupVertices[Group],MATCH(Edges[[#This Row],[Vertex 2]],GroupVertices[Vertex],0)),1,1,"")</f>
        <v>9</v>
      </c>
      <c r="BD34" s="51">
        <v>0</v>
      </c>
      <c r="BE34" s="52">
        <v>0</v>
      </c>
      <c r="BF34" s="51">
        <v>0</v>
      </c>
      <c r="BG34" s="52">
        <v>0</v>
      </c>
      <c r="BH34" s="51">
        <v>0</v>
      </c>
      <c r="BI34" s="52">
        <v>0</v>
      </c>
      <c r="BJ34" s="51">
        <v>7</v>
      </c>
      <c r="BK34" s="52">
        <v>100</v>
      </c>
      <c r="BL34" s="51">
        <v>7</v>
      </c>
    </row>
    <row r="35" spans="1:64" ht="30">
      <c r="A35" s="84" t="s">
        <v>228</v>
      </c>
      <c r="B35" s="84" t="s">
        <v>228</v>
      </c>
      <c r="C35" s="53" t="s">
        <v>1575</v>
      </c>
      <c r="D35" s="54">
        <v>10</v>
      </c>
      <c r="E35" s="65" t="s">
        <v>136</v>
      </c>
      <c r="F35" s="55">
        <v>12</v>
      </c>
      <c r="G35" s="53"/>
      <c r="H35" s="57"/>
      <c r="I35" s="56"/>
      <c r="J35" s="56"/>
      <c r="K35" s="36" t="s">
        <v>65</v>
      </c>
      <c r="L35" s="83">
        <v>35</v>
      </c>
      <c r="M35" s="83"/>
      <c r="N35" s="63"/>
      <c r="O35" s="86" t="s">
        <v>176</v>
      </c>
      <c r="P35" s="88">
        <v>43692.66699074074</v>
      </c>
      <c r="Q35" s="86" t="s">
        <v>296</v>
      </c>
      <c r="R35" s="90" t="s">
        <v>359</v>
      </c>
      <c r="S35" s="86" t="s">
        <v>415</v>
      </c>
      <c r="T35" s="86"/>
      <c r="U35" s="86"/>
      <c r="V35" s="90" t="s">
        <v>442</v>
      </c>
      <c r="W35" s="88">
        <v>43692.66699074074</v>
      </c>
      <c r="X35" s="90" t="s">
        <v>499</v>
      </c>
      <c r="Y35" s="86"/>
      <c r="Z35" s="86"/>
      <c r="AA35" s="89" t="s">
        <v>592</v>
      </c>
      <c r="AB35" s="86"/>
      <c r="AC35" s="86" t="b">
        <v>0</v>
      </c>
      <c r="AD35" s="86">
        <v>0</v>
      </c>
      <c r="AE35" s="89" t="s">
        <v>658</v>
      </c>
      <c r="AF35" s="86" t="b">
        <v>0</v>
      </c>
      <c r="AG35" s="86" t="s">
        <v>663</v>
      </c>
      <c r="AH35" s="86"/>
      <c r="AI35" s="89" t="s">
        <v>658</v>
      </c>
      <c r="AJ35" s="86" t="b">
        <v>0</v>
      </c>
      <c r="AK35" s="86">
        <v>0</v>
      </c>
      <c r="AL35" s="89" t="s">
        <v>658</v>
      </c>
      <c r="AM35" s="86" t="s">
        <v>671</v>
      </c>
      <c r="AN35" s="86" t="b">
        <v>0</v>
      </c>
      <c r="AO35" s="89" t="s">
        <v>592</v>
      </c>
      <c r="AP35" s="86" t="s">
        <v>176</v>
      </c>
      <c r="AQ35" s="86">
        <v>0</v>
      </c>
      <c r="AR35" s="86">
        <v>0</v>
      </c>
      <c r="AS35" s="86"/>
      <c r="AT35" s="86"/>
      <c r="AU35" s="86"/>
      <c r="AV35" s="86"/>
      <c r="AW35" s="86"/>
      <c r="AX35" s="86"/>
      <c r="AY35" s="86"/>
      <c r="AZ35" s="86"/>
      <c r="BA35">
        <v>18</v>
      </c>
      <c r="BB35" s="85" t="str">
        <f>REPLACE(INDEX(GroupVertices[Group],MATCH(Edges[[#This Row],[Vertex 1]],GroupVertices[Vertex],0)),1,1,"")</f>
        <v>9</v>
      </c>
      <c r="BC35" s="85" t="str">
        <f>REPLACE(INDEX(GroupVertices[Group],MATCH(Edges[[#This Row],[Vertex 2]],GroupVertices[Vertex],0)),1,1,"")</f>
        <v>9</v>
      </c>
      <c r="BD35" s="51">
        <v>0</v>
      </c>
      <c r="BE35" s="52">
        <v>0</v>
      </c>
      <c r="BF35" s="51">
        <v>0</v>
      </c>
      <c r="BG35" s="52">
        <v>0</v>
      </c>
      <c r="BH35" s="51">
        <v>0</v>
      </c>
      <c r="BI35" s="52">
        <v>0</v>
      </c>
      <c r="BJ35" s="51">
        <v>6</v>
      </c>
      <c r="BK35" s="52">
        <v>100</v>
      </c>
      <c r="BL35" s="51">
        <v>6</v>
      </c>
    </row>
    <row r="36" spans="1:64" ht="30">
      <c r="A36" s="84" t="s">
        <v>228</v>
      </c>
      <c r="B36" s="84" t="s">
        <v>228</v>
      </c>
      <c r="C36" s="53" t="s">
        <v>1575</v>
      </c>
      <c r="D36" s="54">
        <v>10</v>
      </c>
      <c r="E36" s="65" t="s">
        <v>136</v>
      </c>
      <c r="F36" s="55">
        <v>12</v>
      </c>
      <c r="G36" s="53"/>
      <c r="H36" s="57"/>
      <c r="I36" s="56"/>
      <c r="J36" s="56"/>
      <c r="K36" s="36" t="s">
        <v>65</v>
      </c>
      <c r="L36" s="83">
        <v>36</v>
      </c>
      <c r="M36" s="83"/>
      <c r="N36" s="63"/>
      <c r="O36" s="86" t="s">
        <v>176</v>
      </c>
      <c r="P36" s="88">
        <v>43692.77821759259</v>
      </c>
      <c r="Q36" s="86" t="s">
        <v>297</v>
      </c>
      <c r="R36" s="90" t="s">
        <v>376</v>
      </c>
      <c r="S36" s="86" t="s">
        <v>415</v>
      </c>
      <c r="T36" s="86"/>
      <c r="U36" s="86"/>
      <c r="V36" s="90" t="s">
        <v>442</v>
      </c>
      <c r="W36" s="88">
        <v>43692.77821759259</v>
      </c>
      <c r="X36" s="90" t="s">
        <v>500</v>
      </c>
      <c r="Y36" s="86"/>
      <c r="Z36" s="86"/>
      <c r="AA36" s="89" t="s">
        <v>593</v>
      </c>
      <c r="AB36" s="86"/>
      <c r="AC36" s="86" t="b">
        <v>0</v>
      </c>
      <c r="AD36" s="86">
        <v>0</v>
      </c>
      <c r="AE36" s="89" t="s">
        <v>658</v>
      </c>
      <c r="AF36" s="86" t="b">
        <v>0</v>
      </c>
      <c r="AG36" s="86" t="s">
        <v>663</v>
      </c>
      <c r="AH36" s="86"/>
      <c r="AI36" s="89" t="s">
        <v>658</v>
      </c>
      <c r="AJ36" s="86" t="b">
        <v>0</v>
      </c>
      <c r="AK36" s="86">
        <v>0</v>
      </c>
      <c r="AL36" s="89" t="s">
        <v>658</v>
      </c>
      <c r="AM36" s="86" t="s">
        <v>671</v>
      </c>
      <c r="AN36" s="86" t="b">
        <v>0</v>
      </c>
      <c r="AO36" s="89" t="s">
        <v>593</v>
      </c>
      <c r="AP36" s="86" t="s">
        <v>176</v>
      </c>
      <c r="AQ36" s="86">
        <v>0</v>
      </c>
      <c r="AR36" s="86">
        <v>0</v>
      </c>
      <c r="AS36" s="86"/>
      <c r="AT36" s="86"/>
      <c r="AU36" s="86"/>
      <c r="AV36" s="86"/>
      <c r="AW36" s="86"/>
      <c r="AX36" s="86"/>
      <c r="AY36" s="86"/>
      <c r="AZ36" s="86"/>
      <c r="BA36">
        <v>18</v>
      </c>
      <c r="BB36" s="85" t="str">
        <f>REPLACE(INDEX(GroupVertices[Group],MATCH(Edges[[#This Row],[Vertex 1]],GroupVertices[Vertex],0)),1,1,"")</f>
        <v>9</v>
      </c>
      <c r="BC36" s="85" t="str">
        <f>REPLACE(INDEX(GroupVertices[Group],MATCH(Edges[[#This Row],[Vertex 2]],GroupVertices[Vertex],0)),1,1,"")</f>
        <v>9</v>
      </c>
      <c r="BD36" s="51">
        <v>0</v>
      </c>
      <c r="BE36" s="52">
        <v>0</v>
      </c>
      <c r="BF36" s="51">
        <v>0</v>
      </c>
      <c r="BG36" s="52">
        <v>0</v>
      </c>
      <c r="BH36" s="51">
        <v>0</v>
      </c>
      <c r="BI36" s="52">
        <v>0</v>
      </c>
      <c r="BJ36" s="51">
        <v>8</v>
      </c>
      <c r="BK36" s="52">
        <v>100</v>
      </c>
      <c r="BL36" s="51">
        <v>8</v>
      </c>
    </row>
    <row r="37" spans="1:64" ht="30">
      <c r="A37" s="84" t="s">
        <v>228</v>
      </c>
      <c r="B37" s="84" t="s">
        <v>228</v>
      </c>
      <c r="C37" s="53" t="s">
        <v>1575</v>
      </c>
      <c r="D37" s="54">
        <v>10</v>
      </c>
      <c r="E37" s="65" t="s">
        <v>136</v>
      </c>
      <c r="F37" s="55">
        <v>12</v>
      </c>
      <c r="G37" s="53"/>
      <c r="H37" s="57"/>
      <c r="I37" s="56"/>
      <c r="J37" s="56"/>
      <c r="K37" s="36" t="s">
        <v>65</v>
      </c>
      <c r="L37" s="83">
        <v>37</v>
      </c>
      <c r="M37" s="83"/>
      <c r="N37" s="63"/>
      <c r="O37" s="86" t="s">
        <v>176</v>
      </c>
      <c r="P37" s="88">
        <v>43693.848287037035</v>
      </c>
      <c r="Q37" s="86" t="s">
        <v>298</v>
      </c>
      <c r="R37" s="90" t="s">
        <v>377</v>
      </c>
      <c r="S37" s="86" t="s">
        <v>415</v>
      </c>
      <c r="T37" s="86"/>
      <c r="U37" s="86"/>
      <c r="V37" s="90" t="s">
        <v>442</v>
      </c>
      <c r="W37" s="88">
        <v>43693.848287037035</v>
      </c>
      <c r="X37" s="90" t="s">
        <v>501</v>
      </c>
      <c r="Y37" s="86"/>
      <c r="Z37" s="86"/>
      <c r="AA37" s="89" t="s">
        <v>594</v>
      </c>
      <c r="AB37" s="86"/>
      <c r="AC37" s="86" t="b">
        <v>0</v>
      </c>
      <c r="AD37" s="86">
        <v>0</v>
      </c>
      <c r="AE37" s="89" t="s">
        <v>658</v>
      </c>
      <c r="AF37" s="86" t="b">
        <v>0</v>
      </c>
      <c r="AG37" s="86" t="s">
        <v>663</v>
      </c>
      <c r="AH37" s="86"/>
      <c r="AI37" s="89" t="s">
        <v>658</v>
      </c>
      <c r="AJ37" s="86" t="b">
        <v>0</v>
      </c>
      <c r="AK37" s="86">
        <v>0</v>
      </c>
      <c r="AL37" s="89" t="s">
        <v>658</v>
      </c>
      <c r="AM37" s="86" t="s">
        <v>671</v>
      </c>
      <c r="AN37" s="86" t="b">
        <v>0</v>
      </c>
      <c r="AO37" s="89" t="s">
        <v>594</v>
      </c>
      <c r="AP37" s="86" t="s">
        <v>176</v>
      </c>
      <c r="AQ37" s="86">
        <v>0</v>
      </c>
      <c r="AR37" s="86">
        <v>0</v>
      </c>
      <c r="AS37" s="86"/>
      <c r="AT37" s="86"/>
      <c r="AU37" s="86"/>
      <c r="AV37" s="86"/>
      <c r="AW37" s="86"/>
      <c r="AX37" s="86"/>
      <c r="AY37" s="86"/>
      <c r="AZ37" s="86"/>
      <c r="BA37">
        <v>18</v>
      </c>
      <c r="BB37" s="85" t="str">
        <f>REPLACE(INDEX(GroupVertices[Group],MATCH(Edges[[#This Row],[Vertex 1]],GroupVertices[Vertex],0)),1,1,"")</f>
        <v>9</v>
      </c>
      <c r="BC37" s="85" t="str">
        <f>REPLACE(INDEX(GroupVertices[Group],MATCH(Edges[[#This Row],[Vertex 2]],GroupVertices[Vertex],0)),1,1,"")</f>
        <v>9</v>
      </c>
      <c r="BD37" s="51">
        <v>0</v>
      </c>
      <c r="BE37" s="52">
        <v>0</v>
      </c>
      <c r="BF37" s="51">
        <v>0</v>
      </c>
      <c r="BG37" s="52">
        <v>0</v>
      </c>
      <c r="BH37" s="51">
        <v>0</v>
      </c>
      <c r="BI37" s="52">
        <v>0</v>
      </c>
      <c r="BJ37" s="51">
        <v>6</v>
      </c>
      <c r="BK37" s="52">
        <v>100</v>
      </c>
      <c r="BL37" s="51">
        <v>6</v>
      </c>
    </row>
    <row r="38" spans="1:64" ht="30">
      <c r="A38" s="84" t="s">
        <v>228</v>
      </c>
      <c r="B38" s="84" t="s">
        <v>228</v>
      </c>
      <c r="C38" s="53" t="s">
        <v>1575</v>
      </c>
      <c r="D38" s="54">
        <v>10</v>
      </c>
      <c r="E38" s="65" t="s">
        <v>136</v>
      </c>
      <c r="F38" s="55">
        <v>12</v>
      </c>
      <c r="G38" s="53"/>
      <c r="H38" s="57"/>
      <c r="I38" s="56"/>
      <c r="J38" s="56"/>
      <c r="K38" s="36" t="s">
        <v>65</v>
      </c>
      <c r="L38" s="83">
        <v>38</v>
      </c>
      <c r="M38" s="83"/>
      <c r="N38" s="63"/>
      <c r="O38" s="86" t="s">
        <v>176</v>
      </c>
      <c r="P38" s="88">
        <v>43693.85045138889</v>
      </c>
      <c r="Q38" s="86" t="s">
        <v>299</v>
      </c>
      <c r="R38" s="90" t="s">
        <v>378</v>
      </c>
      <c r="S38" s="86" t="s">
        <v>415</v>
      </c>
      <c r="T38" s="86"/>
      <c r="U38" s="86"/>
      <c r="V38" s="90" t="s">
        <v>442</v>
      </c>
      <c r="W38" s="88">
        <v>43693.85045138889</v>
      </c>
      <c r="X38" s="90" t="s">
        <v>502</v>
      </c>
      <c r="Y38" s="86"/>
      <c r="Z38" s="86"/>
      <c r="AA38" s="89" t="s">
        <v>595</v>
      </c>
      <c r="AB38" s="86"/>
      <c r="AC38" s="86" t="b">
        <v>0</v>
      </c>
      <c r="AD38" s="86">
        <v>1</v>
      </c>
      <c r="AE38" s="89" t="s">
        <v>658</v>
      </c>
      <c r="AF38" s="86" t="b">
        <v>0</v>
      </c>
      <c r="AG38" s="86" t="s">
        <v>663</v>
      </c>
      <c r="AH38" s="86"/>
      <c r="AI38" s="89" t="s">
        <v>658</v>
      </c>
      <c r="AJ38" s="86" t="b">
        <v>0</v>
      </c>
      <c r="AK38" s="86">
        <v>0</v>
      </c>
      <c r="AL38" s="89" t="s">
        <v>658</v>
      </c>
      <c r="AM38" s="86" t="s">
        <v>671</v>
      </c>
      <c r="AN38" s="86" t="b">
        <v>0</v>
      </c>
      <c r="AO38" s="89" t="s">
        <v>595</v>
      </c>
      <c r="AP38" s="86" t="s">
        <v>176</v>
      </c>
      <c r="AQ38" s="86">
        <v>0</v>
      </c>
      <c r="AR38" s="86">
        <v>0</v>
      </c>
      <c r="AS38" s="86"/>
      <c r="AT38" s="86"/>
      <c r="AU38" s="86"/>
      <c r="AV38" s="86"/>
      <c r="AW38" s="86"/>
      <c r="AX38" s="86"/>
      <c r="AY38" s="86"/>
      <c r="AZ38" s="86"/>
      <c r="BA38">
        <v>18</v>
      </c>
      <c r="BB38" s="85" t="str">
        <f>REPLACE(INDEX(GroupVertices[Group],MATCH(Edges[[#This Row],[Vertex 1]],GroupVertices[Vertex],0)),1,1,"")</f>
        <v>9</v>
      </c>
      <c r="BC38" s="85" t="str">
        <f>REPLACE(INDEX(GroupVertices[Group],MATCH(Edges[[#This Row],[Vertex 2]],GroupVertices[Vertex],0)),1,1,"")</f>
        <v>9</v>
      </c>
      <c r="BD38" s="51">
        <v>0</v>
      </c>
      <c r="BE38" s="52">
        <v>0</v>
      </c>
      <c r="BF38" s="51">
        <v>0</v>
      </c>
      <c r="BG38" s="52">
        <v>0</v>
      </c>
      <c r="BH38" s="51">
        <v>0</v>
      </c>
      <c r="BI38" s="52">
        <v>0</v>
      </c>
      <c r="BJ38" s="51">
        <v>7</v>
      </c>
      <c r="BK38" s="52">
        <v>100</v>
      </c>
      <c r="BL38" s="51">
        <v>7</v>
      </c>
    </row>
    <row r="39" spans="1:64" ht="30">
      <c r="A39" s="84" t="s">
        <v>228</v>
      </c>
      <c r="B39" s="84" t="s">
        <v>228</v>
      </c>
      <c r="C39" s="53" t="s">
        <v>1575</v>
      </c>
      <c r="D39" s="54">
        <v>10</v>
      </c>
      <c r="E39" s="65" t="s">
        <v>136</v>
      </c>
      <c r="F39" s="55">
        <v>12</v>
      </c>
      <c r="G39" s="53"/>
      <c r="H39" s="57"/>
      <c r="I39" s="56"/>
      <c r="J39" s="56"/>
      <c r="K39" s="36" t="s">
        <v>65</v>
      </c>
      <c r="L39" s="83">
        <v>39</v>
      </c>
      <c r="M39" s="83"/>
      <c r="N39" s="63"/>
      <c r="O39" s="86" t="s">
        <v>176</v>
      </c>
      <c r="P39" s="88">
        <v>43696.51526620371</v>
      </c>
      <c r="Q39" s="86" t="s">
        <v>300</v>
      </c>
      <c r="R39" s="90" t="s">
        <v>379</v>
      </c>
      <c r="S39" s="86" t="s">
        <v>415</v>
      </c>
      <c r="T39" s="86"/>
      <c r="U39" s="86"/>
      <c r="V39" s="90" t="s">
        <v>442</v>
      </c>
      <c r="W39" s="88">
        <v>43696.51526620371</v>
      </c>
      <c r="X39" s="90" t="s">
        <v>503</v>
      </c>
      <c r="Y39" s="86"/>
      <c r="Z39" s="86"/>
      <c r="AA39" s="89" t="s">
        <v>596</v>
      </c>
      <c r="AB39" s="86"/>
      <c r="AC39" s="86" t="b">
        <v>0</v>
      </c>
      <c r="AD39" s="86">
        <v>0</v>
      </c>
      <c r="AE39" s="89" t="s">
        <v>658</v>
      </c>
      <c r="AF39" s="86" t="b">
        <v>0</v>
      </c>
      <c r="AG39" s="86" t="s">
        <v>663</v>
      </c>
      <c r="AH39" s="86"/>
      <c r="AI39" s="89" t="s">
        <v>658</v>
      </c>
      <c r="AJ39" s="86" t="b">
        <v>0</v>
      </c>
      <c r="AK39" s="86">
        <v>0</v>
      </c>
      <c r="AL39" s="89" t="s">
        <v>658</v>
      </c>
      <c r="AM39" s="86" t="s">
        <v>669</v>
      </c>
      <c r="AN39" s="86" t="b">
        <v>0</v>
      </c>
      <c r="AO39" s="89" t="s">
        <v>596</v>
      </c>
      <c r="AP39" s="86" t="s">
        <v>176</v>
      </c>
      <c r="AQ39" s="86">
        <v>0</v>
      </c>
      <c r="AR39" s="86">
        <v>0</v>
      </c>
      <c r="AS39" s="86"/>
      <c r="AT39" s="86"/>
      <c r="AU39" s="86"/>
      <c r="AV39" s="86"/>
      <c r="AW39" s="86"/>
      <c r="AX39" s="86"/>
      <c r="AY39" s="86"/>
      <c r="AZ39" s="86"/>
      <c r="BA39">
        <v>18</v>
      </c>
      <c r="BB39" s="85" t="str">
        <f>REPLACE(INDEX(GroupVertices[Group],MATCH(Edges[[#This Row],[Vertex 1]],GroupVertices[Vertex],0)),1,1,"")</f>
        <v>9</v>
      </c>
      <c r="BC39" s="85" t="str">
        <f>REPLACE(INDEX(GroupVertices[Group],MATCH(Edges[[#This Row],[Vertex 2]],GroupVertices[Vertex],0)),1,1,"")</f>
        <v>9</v>
      </c>
      <c r="BD39" s="51">
        <v>0</v>
      </c>
      <c r="BE39" s="52">
        <v>0</v>
      </c>
      <c r="BF39" s="51">
        <v>0</v>
      </c>
      <c r="BG39" s="52">
        <v>0</v>
      </c>
      <c r="BH39" s="51">
        <v>0</v>
      </c>
      <c r="BI39" s="52">
        <v>0</v>
      </c>
      <c r="BJ39" s="51">
        <v>8</v>
      </c>
      <c r="BK39" s="52">
        <v>100</v>
      </c>
      <c r="BL39" s="51">
        <v>8</v>
      </c>
    </row>
    <row r="40" spans="1:64" ht="45">
      <c r="A40" s="84" t="s">
        <v>229</v>
      </c>
      <c r="B40" s="84" t="s">
        <v>257</v>
      </c>
      <c r="C40" s="53" t="s">
        <v>1574</v>
      </c>
      <c r="D40" s="54">
        <v>3</v>
      </c>
      <c r="E40" s="65" t="s">
        <v>132</v>
      </c>
      <c r="F40" s="55">
        <v>35</v>
      </c>
      <c r="G40" s="53"/>
      <c r="H40" s="57"/>
      <c r="I40" s="56"/>
      <c r="J40" s="56"/>
      <c r="K40" s="36" t="s">
        <v>65</v>
      </c>
      <c r="L40" s="83">
        <v>40</v>
      </c>
      <c r="M40" s="83"/>
      <c r="N40" s="63"/>
      <c r="O40" s="86" t="s">
        <v>265</v>
      </c>
      <c r="P40" s="88">
        <v>43697.746354166666</v>
      </c>
      <c r="Q40" s="86" t="s">
        <v>301</v>
      </c>
      <c r="R40" s="90" t="s">
        <v>380</v>
      </c>
      <c r="S40" s="86" t="s">
        <v>415</v>
      </c>
      <c r="T40" s="86"/>
      <c r="U40" s="86"/>
      <c r="V40" s="90" t="s">
        <v>443</v>
      </c>
      <c r="W40" s="88">
        <v>43697.746354166666</v>
      </c>
      <c r="X40" s="90" t="s">
        <v>504</v>
      </c>
      <c r="Y40" s="86"/>
      <c r="Z40" s="86"/>
      <c r="AA40" s="89" t="s">
        <v>597</v>
      </c>
      <c r="AB40" s="86"/>
      <c r="AC40" s="86" t="b">
        <v>0</v>
      </c>
      <c r="AD40" s="86">
        <v>0</v>
      </c>
      <c r="AE40" s="89" t="s">
        <v>658</v>
      </c>
      <c r="AF40" s="86" t="b">
        <v>0</v>
      </c>
      <c r="AG40" s="86" t="s">
        <v>663</v>
      </c>
      <c r="AH40" s="86"/>
      <c r="AI40" s="89" t="s">
        <v>658</v>
      </c>
      <c r="AJ40" s="86" t="b">
        <v>0</v>
      </c>
      <c r="AK40" s="86">
        <v>1</v>
      </c>
      <c r="AL40" s="89" t="s">
        <v>644</v>
      </c>
      <c r="AM40" s="86" t="s">
        <v>670</v>
      </c>
      <c r="AN40" s="86" t="b">
        <v>0</v>
      </c>
      <c r="AO40" s="89" t="s">
        <v>644</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11</v>
      </c>
      <c r="BK40" s="52">
        <v>100</v>
      </c>
      <c r="BL40" s="51">
        <v>11</v>
      </c>
    </row>
    <row r="41" spans="1:64" ht="45">
      <c r="A41" s="84" t="s">
        <v>230</v>
      </c>
      <c r="B41" s="84" t="s">
        <v>230</v>
      </c>
      <c r="C41" s="53" t="s">
        <v>1574</v>
      </c>
      <c r="D41" s="54">
        <v>3</v>
      </c>
      <c r="E41" s="65" t="s">
        <v>132</v>
      </c>
      <c r="F41" s="55">
        <v>35</v>
      </c>
      <c r="G41" s="53"/>
      <c r="H41" s="57"/>
      <c r="I41" s="56"/>
      <c r="J41" s="56"/>
      <c r="K41" s="36" t="s">
        <v>65</v>
      </c>
      <c r="L41" s="83">
        <v>41</v>
      </c>
      <c r="M41" s="83"/>
      <c r="N41" s="63"/>
      <c r="O41" s="86" t="s">
        <v>176</v>
      </c>
      <c r="P41" s="88">
        <v>43697.87871527778</v>
      </c>
      <c r="Q41" s="89" t="s">
        <v>302</v>
      </c>
      <c r="R41" s="90" t="s">
        <v>381</v>
      </c>
      <c r="S41" s="86" t="s">
        <v>415</v>
      </c>
      <c r="T41" s="86"/>
      <c r="U41" s="86"/>
      <c r="V41" s="90" t="s">
        <v>444</v>
      </c>
      <c r="W41" s="88">
        <v>43697.87871527778</v>
      </c>
      <c r="X41" s="90" t="s">
        <v>505</v>
      </c>
      <c r="Y41" s="86"/>
      <c r="Z41" s="86"/>
      <c r="AA41" s="89" t="s">
        <v>598</v>
      </c>
      <c r="AB41" s="86"/>
      <c r="AC41" s="86" t="b">
        <v>0</v>
      </c>
      <c r="AD41" s="86">
        <v>1</v>
      </c>
      <c r="AE41" s="89" t="s">
        <v>658</v>
      </c>
      <c r="AF41" s="86" t="b">
        <v>0</v>
      </c>
      <c r="AG41" s="86" t="s">
        <v>663</v>
      </c>
      <c r="AH41" s="86"/>
      <c r="AI41" s="89" t="s">
        <v>658</v>
      </c>
      <c r="AJ41" s="86" t="b">
        <v>0</v>
      </c>
      <c r="AK41" s="86">
        <v>0</v>
      </c>
      <c r="AL41" s="89" t="s">
        <v>658</v>
      </c>
      <c r="AM41" s="86" t="s">
        <v>671</v>
      </c>
      <c r="AN41" s="86" t="b">
        <v>0</v>
      </c>
      <c r="AO41" s="89" t="s">
        <v>598</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45">
      <c r="A42" s="84" t="s">
        <v>231</v>
      </c>
      <c r="B42" s="84" t="s">
        <v>231</v>
      </c>
      <c r="C42" s="53" t="s">
        <v>1574</v>
      </c>
      <c r="D42" s="54">
        <v>3</v>
      </c>
      <c r="E42" s="65" t="s">
        <v>132</v>
      </c>
      <c r="F42" s="55">
        <v>35</v>
      </c>
      <c r="G42" s="53"/>
      <c r="H42" s="57"/>
      <c r="I42" s="56"/>
      <c r="J42" s="56"/>
      <c r="K42" s="36" t="s">
        <v>65</v>
      </c>
      <c r="L42" s="83">
        <v>42</v>
      </c>
      <c r="M42" s="83"/>
      <c r="N42" s="63"/>
      <c r="O42" s="86" t="s">
        <v>176</v>
      </c>
      <c r="P42" s="88">
        <v>43698.239270833335</v>
      </c>
      <c r="Q42" s="86" t="s">
        <v>303</v>
      </c>
      <c r="R42" s="90" t="s">
        <v>380</v>
      </c>
      <c r="S42" s="86" t="s">
        <v>415</v>
      </c>
      <c r="T42" s="86"/>
      <c r="U42" s="86"/>
      <c r="V42" s="90" t="s">
        <v>445</v>
      </c>
      <c r="W42" s="88">
        <v>43698.239270833335</v>
      </c>
      <c r="X42" s="90" t="s">
        <v>506</v>
      </c>
      <c r="Y42" s="86"/>
      <c r="Z42" s="86"/>
      <c r="AA42" s="89" t="s">
        <v>599</v>
      </c>
      <c r="AB42" s="86"/>
      <c r="AC42" s="86" t="b">
        <v>0</v>
      </c>
      <c r="AD42" s="86">
        <v>0</v>
      </c>
      <c r="AE42" s="89" t="s">
        <v>658</v>
      </c>
      <c r="AF42" s="86" t="b">
        <v>0</v>
      </c>
      <c r="AG42" s="86" t="s">
        <v>663</v>
      </c>
      <c r="AH42" s="86"/>
      <c r="AI42" s="89" t="s">
        <v>658</v>
      </c>
      <c r="AJ42" s="86" t="b">
        <v>0</v>
      </c>
      <c r="AK42" s="86">
        <v>0</v>
      </c>
      <c r="AL42" s="89" t="s">
        <v>658</v>
      </c>
      <c r="AM42" s="86" t="s">
        <v>670</v>
      </c>
      <c r="AN42" s="86" t="b">
        <v>0</v>
      </c>
      <c r="AO42" s="89" t="s">
        <v>599</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36</v>
      </c>
      <c r="BK42" s="52">
        <v>100</v>
      </c>
      <c r="BL42" s="51">
        <v>36</v>
      </c>
    </row>
    <row r="43" spans="1:64" ht="45">
      <c r="A43" s="84" t="s">
        <v>232</v>
      </c>
      <c r="B43" s="84" t="s">
        <v>232</v>
      </c>
      <c r="C43" s="53" t="s">
        <v>1574</v>
      </c>
      <c r="D43" s="54">
        <v>3</v>
      </c>
      <c r="E43" s="65" t="s">
        <v>132</v>
      </c>
      <c r="F43" s="55">
        <v>35</v>
      </c>
      <c r="G43" s="53"/>
      <c r="H43" s="57"/>
      <c r="I43" s="56"/>
      <c r="J43" s="56"/>
      <c r="K43" s="36" t="s">
        <v>65</v>
      </c>
      <c r="L43" s="83">
        <v>43</v>
      </c>
      <c r="M43" s="83"/>
      <c r="N43" s="63"/>
      <c r="O43" s="86" t="s">
        <v>176</v>
      </c>
      <c r="P43" s="88">
        <v>43698.733298611114</v>
      </c>
      <c r="Q43" s="86" t="s">
        <v>304</v>
      </c>
      <c r="R43" s="90" t="s">
        <v>382</v>
      </c>
      <c r="S43" s="86" t="s">
        <v>415</v>
      </c>
      <c r="T43" s="86"/>
      <c r="U43" s="86"/>
      <c r="V43" s="90" t="s">
        <v>446</v>
      </c>
      <c r="W43" s="88">
        <v>43698.733298611114</v>
      </c>
      <c r="X43" s="90" t="s">
        <v>507</v>
      </c>
      <c r="Y43" s="86"/>
      <c r="Z43" s="86"/>
      <c r="AA43" s="89" t="s">
        <v>600</v>
      </c>
      <c r="AB43" s="86"/>
      <c r="AC43" s="86" t="b">
        <v>0</v>
      </c>
      <c r="AD43" s="86">
        <v>0</v>
      </c>
      <c r="AE43" s="89" t="s">
        <v>658</v>
      </c>
      <c r="AF43" s="86" t="b">
        <v>0</v>
      </c>
      <c r="AG43" s="86" t="s">
        <v>663</v>
      </c>
      <c r="AH43" s="86"/>
      <c r="AI43" s="89" t="s">
        <v>658</v>
      </c>
      <c r="AJ43" s="86" t="b">
        <v>0</v>
      </c>
      <c r="AK43" s="86">
        <v>0</v>
      </c>
      <c r="AL43" s="89" t="s">
        <v>658</v>
      </c>
      <c r="AM43" s="86" t="s">
        <v>671</v>
      </c>
      <c r="AN43" s="86" t="b">
        <v>0</v>
      </c>
      <c r="AO43" s="89" t="s">
        <v>600</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7</v>
      </c>
      <c r="BK43" s="52">
        <v>100</v>
      </c>
      <c r="BL43" s="51">
        <v>7</v>
      </c>
    </row>
    <row r="44" spans="1:64" ht="45">
      <c r="A44" s="84" t="s">
        <v>233</v>
      </c>
      <c r="B44" s="84" t="s">
        <v>233</v>
      </c>
      <c r="C44" s="53" t="s">
        <v>1574</v>
      </c>
      <c r="D44" s="54">
        <v>3</v>
      </c>
      <c r="E44" s="65" t="s">
        <v>132</v>
      </c>
      <c r="F44" s="55">
        <v>35</v>
      </c>
      <c r="G44" s="53"/>
      <c r="H44" s="57"/>
      <c r="I44" s="56"/>
      <c r="J44" s="56"/>
      <c r="K44" s="36" t="s">
        <v>65</v>
      </c>
      <c r="L44" s="83">
        <v>44</v>
      </c>
      <c r="M44" s="83"/>
      <c r="N44" s="63"/>
      <c r="O44" s="86" t="s">
        <v>176</v>
      </c>
      <c r="P44" s="88">
        <v>43698.745208333334</v>
      </c>
      <c r="Q44" s="90" t="s">
        <v>305</v>
      </c>
      <c r="R44" s="90" t="s">
        <v>383</v>
      </c>
      <c r="S44" s="86" t="s">
        <v>415</v>
      </c>
      <c r="T44" s="86"/>
      <c r="U44" s="86"/>
      <c r="V44" s="90" t="s">
        <v>447</v>
      </c>
      <c r="W44" s="88">
        <v>43698.745208333334</v>
      </c>
      <c r="X44" s="90" t="s">
        <v>508</v>
      </c>
      <c r="Y44" s="86"/>
      <c r="Z44" s="86"/>
      <c r="AA44" s="89" t="s">
        <v>601</v>
      </c>
      <c r="AB44" s="86"/>
      <c r="AC44" s="86" t="b">
        <v>0</v>
      </c>
      <c r="AD44" s="86">
        <v>0</v>
      </c>
      <c r="AE44" s="89" t="s">
        <v>658</v>
      </c>
      <c r="AF44" s="86" t="b">
        <v>0</v>
      </c>
      <c r="AG44" s="86" t="s">
        <v>664</v>
      </c>
      <c r="AH44" s="86"/>
      <c r="AI44" s="89" t="s">
        <v>658</v>
      </c>
      <c r="AJ44" s="86" t="b">
        <v>0</v>
      </c>
      <c r="AK44" s="86">
        <v>0</v>
      </c>
      <c r="AL44" s="89" t="s">
        <v>658</v>
      </c>
      <c r="AM44" s="86" t="s">
        <v>670</v>
      </c>
      <c r="AN44" s="86" t="b">
        <v>0</v>
      </c>
      <c r="AO44" s="89" t="s">
        <v>601</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0</v>
      </c>
      <c r="BK44" s="52">
        <v>0</v>
      </c>
      <c r="BL44" s="51">
        <v>0</v>
      </c>
    </row>
    <row r="45" spans="1:64" ht="45">
      <c r="A45" s="84" t="s">
        <v>234</v>
      </c>
      <c r="B45" s="84" t="s">
        <v>242</v>
      </c>
      <c r="C45" s="53" t="s">
        <v>1574</v>
      </c>
      <c r="D45" s="54">
        <v>3</v>
      </c>
      <c r="E45" s="65" t="s">
        <v>132</v>
      </c>
      <c r="F45" s="55">
        <v>35</v>
      </c>
      <c r="G45" s="53"/>
      <c r="H45" s="57"/>
      <c r="I45" s="56"/>
      <c r="J45" s="56"/>
      <c r="K45" s="36" t="s">
        <v>65</v>
      </c>
      <c r="L45" s="83">
        <v>45</v>
      </c>
      <c r="M45" s="83"/>
      <c r="N45" s="63"/>
      <c r="O45" s="86" t="s">
        <v>265</v>
      </c>
      <c r="P45" s="88">
        <v>43698.76541666667</v>
      </c>
      <c r="Q45" s="86" t="s">
        <v>306</v>
      </c>
      <c r="R45" s="86"/>
      <c r="S45" s="86"/>
      <c r="T45" s="86" t="s">
        <v>421</v>
      </c>
      <c r="U45" s="86"/>
      <c r="V45" s="90" t="s">
        <v>448</v>
      </c>
      <c r="W45" s="88">
        <v>43698.76541666667</v>
      </c>
      <c r="X45" s="90" t="s">
        <v>509</v>
      </c>
      <c r="Y45" s="86"/>
      <c r="Z45" s="86"/>
      <c r="AA45" s="89" t="s">
        <v>602</v>
      </c>
      <c r="AB45" s="86"/>
      <c r="AC45" s="86" t="b">
        <v>0</v>
      </c>
      <c r="AD45" s="86">
        <v>0</v>
      </c>
      <c r="AE45" s="89" t="s">
        <v>658</v>
      </c>
      <c r="AF45" s="86" t="b">
        <v>0</v>
      </c>
      <c r="AG45" s="86" t="s">
        <v>665</v>
      </c>
      <c r="AH45" s="86"/>
      <c r="AI45" s="89" t="s">
        <v>658</v>
      </c>
      <c r="AJ45" s="86" t="b">
        <v>0</v>
      </c>
      <c r="AK45" s="86">
        <v>8</v>
      </c>
      <c r="AL45" s="89" t="s">
        <v>611</v>
      </c>
      <c r="AM45" s="86" t="s">
        <v>670</v>
      </c>
      <c r="AN45" s="86" t="b">
        <v>0</v>
      </c>
      <c r="AO45" s="89" t="s">
        <v>611</v>
      </c>
      <c r="AP45" s="86" t="s">
        <v>176</v>
      </c>
      <c r="AQ45" s="86">
        <v>0</v>
      </c>
      <c r="AR45" s="86">
        <v>0</v>
      </c>
      <c r="AS45" s="86"/>
      <c r="AT45" s="86"/>
      <c r="AU45" s="86"/>
      <c r="AV45" s="86"/>
      <c r="AW45" s="86"/>
      <c r="AX45" s="86"/>
      <c r="AY45" s="86"/>
      <c r="AZ45" s="86"/>
      <c r="BA45">
        <v>1</v>
      </c>
      <c r="BB45" s="85" t="str">
        <f>REPLACE(INDEX(GroupVertices[Group],MATCH(Edges[[#This Row],[Vertex 1]],GroupVertices[Vertex],0)),1,1,"")</f>
        <v>4</v>
      </c>
      <c r="BC45" s="85" t="str">
        <f>REPLACE(INDEX(GroupVertices[Group],MATCH(Edges[[#This Row],[Vertex 2]],GroupVertices[Vertex],0)),1,1,"")</f>
        <v>4</v>
      </c>
      <c r="BD45" s="51">
        <v>0</v>
      </c>
      <c r="BE45" s="52">
        <v>0</v>
      </c>
      <c r="BF45" s="51">
        <v>1</v>
      </c>
      <c r="BG45" s="52">
        <v>4.166666666666667</v>
      </c>
      <c r="BH45" s="51">
        <v>0</v>
      </c>
      <c r="BI45" s="52">
        <v>0</v>
      </c>
      <c r="BJ45" s="51">
        <v>23</v>
      </c>
      <c r="BK45" s="52">
        <v>95.83333333333333</v>
      </c>
      <c r="BL45" s="51">
        <v>24</v>
      </c>
    </row>
    <row r="46" spans="1:64" ht="45">
      <c r="A46" s="84" t="s">
        <v>235</v>
      </c>
      <c r="B46" s="84" t="s">
        <v>242</v>
      </c>
      <c r="C46" s="53" t="s">
        <v>1574</v>
      </c>
      <c r="D46" s="54">
        <v>3</v>
      </c>
      <c r="E46" s="65" t="s">
        <v>132</v>
      </c>
      <c r="F46" s="55">
        <v>35</v>
      </c>
      <c r="G46" s="53"/>
      <c r="H46" s="57"/>
      <c r="I46" s="56"/>
      <c r="J46" s="56"/>
      <c r="K46" s="36" t="s">
        <v>65</v>
      </c>
      <c r="L46" s="83">
        <v>46</v>
      </c>
      <c r="M46" s="83"/>
      <c r="N46" s="63"/>
      <c r="O46" s="86" t="s">
        <v>265</v>
      </c>
      <c r="P46" s="88">
        <v>43698.79366898148</v>
      </c>
      <c r="Q46" s="86" t="s">
        <v>306</v>
      </c>
      <c r="R46" s="86"/>
      <c r="S46" s="86"/>
      <c r="T46" s="86" t="s">
        <v>421</v>
      </c>
      <c r="U46" s="86"/>
      <c r="V46" s="90" t="s">
        <v>449</v>
      </c>
      <c r="W46" s="88">
        <v>43698.79366898148</v>
      </c>
      <c r="X46" s="90" t="s">
        <v>510</v>
      </c>
      <c r="Y46" s="86"/>
      <c r="Z46" s="86"/>
      <c r="AA46" s="89" t="s">
        <v>603</v>
      </c>
      <c r="AB46" s="86"/>
      <c r="AC46" s="86" t="b">
        <v>0</v>
      </c>
      <c r="AD46" s="86">
        <v>0</v>
      </c>
      <c r="AE46" s="89" t="s">
        <v>658</v>
      </c>
      <c r="AF46" s="86" t="b">
        <v>0</v>
      </c>
      <c r="AG46" s="86" t="s">
        <v>665</v>
      </c>
      <c r="AH46" s="86"/>
      <c r="AI46" s="89" t="s">
        <v>658</v>
      </c>
      <c r="AJ46" s="86" t="b">
        <v>0</v>
      </c>
      <c r="AK46" s="86">
        <v>8</v>
      </c>
      <c r="AL46" s="89" t="s">
        <v>611</v>
      </c>
      <c r="AM46" s="86" t="s">
        <v>668</v>
      </c>
      <c r="AN46" s="86" t="b">
        <v>0</v>
      </c>
      <c r="AO46" s="89" t="s">
        <v>611</v>
      </c>
      <c r="AP46" s="86" t="s">
        <v>176</v>
      </c>
      <c r="AQ46" s="86">
        <v>0</v>
      </c>
      <c r="AR46" s="86">
        <v>0</v>
      </c>
      <c r="AS46" s="86"/>
      <c r="AT46" s="86"/>
      <c r="AU46" s="86"/>
      <c r="AV46" s="86"/>
      <c r="AW46" s="86"/>
      <c r="AX46" s="86"/>
      <c r="AY46" s="86"/>
      <c r="AZ46" s="86"/>
      <c r="BA46">
        <v>1</v>
      </c>
      <c r="BB46" s="85" t="str">
        <f>REPLACE(INDEX(GroupVertices[Group],MATCH(Edges[[#This Row],[Vertex 1]],GroupVertices[Vertex],0)),1,1,"")</f>
        <v>4</v>
      </c>
      <c r="BC46" s="85" t="str">
        <f>REPLACE(INDEX(GroupVertices[Group],MATCH(Edges[[#This Row],[Vertex 2]],GroupVertices[Vertex],0)),1,1,"")</f>
        <v>4</v>
      </c>
      <c r="BD46" s="51">
        <v>0</v>
      </c>
      <c r="BE46" s="52">
        <v>0</v>
      </c>
      <c r="BF46" s="51">
        <v>1</v>
      </c>
      <c r="BG46" s="52">
        <v>4.166666666666667</v>
      </c>
      <c r="BH46" s="51">
        <v>0</v>
      </c>
      <c r="BI46" s="52">
        <v>0</v>
      </c>
      <c r="BJ46" s="51">
        <v>23</v>
      </c>
      <c r="BK46" s="52">
        <v>95.83333333333333</v>
      </c>
      <c r="BL46" s="51">
        <v>24</v>
      </c>
    </row>
    <row r="47" spans="1:64" ht="45">
      <c r="A47" s="84" t="s">
        <v>236</v>
      </c>
      <c r="B47" s="84" t="s">
        <v>240</v>
      </c>
      <c r="C47" s="53" t="s">
        <v>1574</v>
      </c>
      <c r="D47" s="54">
        <v>3</v>
      </c>
      <c r="E47" s="65" t="s">
        <v>132</v>
      </c>
      <c r="F47" s="55">
        <v>35</v>
      </c>
      <c r="G47" s="53"/>
      <c r="H47" s="57"/>
      <c r="I47" s="56"/>
      <c r="J47" s="56"/>
      <c r="K47" s="36" t="s">
        <v>65</v>
      </c>
      <c r="L47" s="83">
        <v>47</v>
      </c>
      <c r="M47" s="83"/>
      <c r="N47" s="63"/>
      <c r="O47" s="86" t="s">
        <v>265</v>
      </c>
      <c r="P47" s="88">
        <v>43698.81726851852</v>
      </c>
      <c r="Q47" s="86" t="s">
        <v>307</v>
      </c>
      <c r="R47" s="86"/>
      <c r="S47" s="86"/>
      <c r="T47" s="86"/>
      <c r="U47" s="86"/>
      <c r="V47" s="90" t="s">
        <v>450</v>
      </c>
      <c r="W47" s="88">
        <v>43698.81726851852</v>
      </c>
      <c r="X47" s="90" t="s">
        <v>511</v>
      </c>
      <c r="Y47" s="86"/>
      <c r="Z47" s="86"/>
      <c r="AA47" s="89" t="s">
        <v>604</v>
      </c>
      <c r="AB47" s="86"/>
      <c r="AC47" s="86" t="b">
        <v>0</v>
      </c>
      <c r="AD47" s="86">
        <v>0</v>
      </c>
      <c r="AE47" s="89" t="s">
        <v>658</v>
      </c>
      <c r="AF47" s="86" t="b">
        <v>0</v>
      </c>
      <c r="AG47" s="86" t="s">
        <v>663</v>
      </c>
      <c r="AH47" s="86"/>
      <c r="AI47" s="89" t="s">
        <v>658</v>
      </c>
      <c r="AJ47" s="86" t="b">
        <v>0</v>
      </c>
      <c r="AK47" s="86">
        <v>1</v>
      </c>
      <c r="AL47" s="89" t="s">
        <v>608</v>
      </c>
      <c r="AM47" s="86" t="s">
        <v>668</v>
      </c>
      <c r="AN47" s="86" t="b">
        <v>0</v>
      </c>
      <c r="AO47" s="89" t="s">
        <v>608</v>
      </c>
      <c r="AP47" s="86" t="s">
        <v>176</v>
      </c>
      <c r="AQ47" s="86">
        <v>0</v>
      </c>
      <c r="AR47" s="86">
        <v>0</v>
      </c>
      <c r="AS47" s="86"/>
      <c r="AT47" s="86"/>
      <c r="AU47" s="86"/>
      <c r="AV47" s="86"/>
      <c r="AW47" s="86"/>
      <c r="AX47" s="86"/>
      <c r="AY47" s="86"/>
      <c r="AZ47" s="86"/>
      <c r="BA47">
        <v>1</v>
      </c>
      <c r="BB47" s="85" t="str">
        <f>REPLACE(INDEX(GroupVertices[Group],MATCH(Edges[[#This Row],[Vertex 1]],GroupVertices[Vertex],0)),1,1,"")</f>
        <v>7</v>
      </c>
      <c r="BC47" s="85" t="str">
        <f>REPLACE(INDEX(GroupVertices[Group],MATCH(Edges[[#This Row],[Vertex 2]],GroupVertices[Vertex],0)),1,1,"")</f>
        <v>7</v>
      </c>
      <c r="BD47" s="51">
        <v>0</v>
      </c>
      <c r="BE47" s="52">
        <v>0</v>
      </c>
      <c r="BF47" s="51">
        <v>0</v>
      </c>
      <c r="BG47" s="52">
        <v>0</v>
      </c>
      <c r="BH47" s="51">
        <v>0</v>
      </c>
      <c r="BI47" s="52">
        <v>0</v>
      </c>
      <c r="BJ47" s="51">
        <v>22</v>
      </c>
      <c r="BK47" s="52">
        <v>100</v>
      </c>
      <c r="BL47" s="51">
        <v>22</v>
      </c>
    </row>
    <row r="48" spans="1:64" ht="45">
      <c r="A48" s="84" t="s">
        <v>237</v>
      </c>
      <c r="B48" s="84" t="s">
        <v>242</v>
      </c>
      <c r="C48" s="53" t="s">
        <v>1574</v>
      </c>
      <c r="D48" s="54">
        <v>3</v>
      </c>
      <c r="E48" s="65" t="s">
        <v>132</v>
      </c>
      <c r="F48" s="55">
        <v>35</v>
      </c>
      <c r="G48" s="53"/>
      <c r="H48" s="57"/>
      <c r="I48" s="56"/>
      <c r="J48" s="56"/>
      <c r="K48" s="36" t="s">
        <v>65</v>
      </c>
      <c r="L48" s="83">
        <v>48</v>
      </c>
      <c r="M48" s="83"/>
      <c r="N48" s="63"/>
      <c r="O48" s="86" t="s">
        <v>265</v>
      </c>
      <c r="P48" s="88">
        <v>43698.8797337963</v>
      </c>
      <c r="Q48" s="86" t="s">
        <v>306</v>
      </c>
      <c r="R48" s="86"/>
      <c r="S48" s="86"/>
      <c r="T48" s="86" t="s">
        <v>421</v>
      </c>
      <c r="U48" s="86"/>
      <c r="V48" s="90" t="s">
        <v>451</v>
      </c>
      <c r="W48" s="88">
        <v>43698.8797337963</v>
      </c>
      <c r="X48" s="90" t="s">
        <v>512</v>
      </c>
      <c r="Y48" s="86"/>
      <c r="Z48" s="86"/>
      <c r="AA48" s="89" t="s">
        <v>605</v>
      </c>
      <c r="AB48" s="86"/>
      <c r="AC48" s="86" t="b">
        <v>0</v>
      </c>
      <c r="AD48" s="86">
        <v>0</v>
      </c>
      <c r="AE48" s="89" t="s">
        <v>658</v>
      </c>
      <c r="AF48" s="86" t="b">
        <v>0</v>
      </c>
      <c r="AG48" s="86" t="s">
        <v>665</v>
      </c>
      <c r="AH48" s="86"/>
      <c r="AI48" s="89" t="s">
        <v>658</v>
      </c>
      <c r="AJ48" s="86" t="b">
        <v>0</v>
      </c>
      <c r="AK48" s="86">
        <v>8</v>
      </c>
      <c r="AL48" s="89" t="s">
        <v>611</v>
      </c>
      <c r="AM48" s="86" t="s">
        <v>668</v>
      </c>
      <c r="AN48" s="86" t="b">
        <v>0</v>
      </c>
      <c r="AO48" s="89" t="s">
        <v>611</v>
      </c>
      <c r="AP48" s="86" t="s">
        <v>176</v>
      </c>
      <c r="AQ48" s="86">
        <v>0</v>
      </c>
      <c r="AR48" s="86">
        <v>0</v>
      </c>
      <c r="AS48" s="86"/>
      <c r="AT48" s="86"/>
      <c r="AU48" s="86"/>
      <c r="AV48" s="86"/>
      <c r="AW48" s="86"/>
      <c r="AX48" s="86"/>
      <c r="AY48" s="86"/>
      <c r="AZ48" s="86"/>
      <c r="BA48">
        <v>1</v>
      </c>
      <c r="BB48" s="85" t="str">
        <f>REPLACE(INDEX(GroupVertices[Group],MATCH(Edges[[#This Row],[Vertex 1]],GroupVertices[Vertex],0)),1,1,"")</f>
        <v>4</v>
      </c>
      <c r="BC48" s="85" t="str">
        <f>REPLACE(INDEX(GroupVertices[Group],MATCH(Edges[[#This Row],[Vertex 2]],GroupVertices[Vertex],0)),1,1,"")</f>
        <v>4</v>
      </c>
      <c r="BD48" s="51">
        <v>0</v>
      </c>
      <c r="BE48" s="52">
        <v>0</v>
      </c>
      <c r="BF48" s="51">
        <v>1</v>
      </c>
      <c r="BG48" s="52">
        <v>4.166666666666667</v>
      </c>
      <c r="BH48" s="51">
        <v>0</v>
      </c>
      <c r="BI48" s="52">
        <v>0</v>
      </c>
      <c r="BJ48" s="51">
        <v>23</v>
      </c>
      <c r="BK48" s="52">
        <v>95.83333333333333</v>
      </c>
      <c r="BL48" s="51">
        <v>24</v>
      </c>
    </row>
    <row r="49" spans="1:64" ht="45">
      <c r="A49" s="84" t="s">
        <v>238</v>
      </c>
      <c r="B49" s="84" t="s">
        <v>242</v>
      </c>
      <c r="C49" s="53" t="s">
        <v>1574</v>
      </c>
      <c r="D49" s="54">
        <v>3</v>
      </c>
      <c r="E49" s="65" t="s">
        <v>132</v>
      </c>
      <c r="F49" s="55">
        <v>35</v>
      </c>
      <c r="G49" s="53"/>
      <c r="H49" s="57"/>
      <c r="I49" s="56"/>
      <c r="J49" s="56"/>
      <c r="K49" s="36" t="s">
        <v>65</v>
      </c>
      <c r="L49" s="83">
        <v>49</v>
      </c>
      <c r="M49" s="83"/>
      <c r="N49" s="63"/>
      <c r="O49" s="86" t="s">
        <v>265</v>
      </c>
      <c r="P49" s="88">
        <v>43698.92109953704</v>
      </c>
      <c r="Q49" s="86" t="s">
        <v>306</v>
      </c>
      <c r="R49" s="86"/>
      <c r="S49" s="86"/>
      <c r="T49" s="86" t="s">
        <v>421</v>
      </c>
      <c r="U49" s="86"/>
      <c r="V49" s="90" t="s">
        <v>452</v>
      </c>
      <c r="W49" s="88">
        <v>43698.92109953704</v>
      </c>
      <c r="X49" s="90" t="s">
        <v>513</v>
      </c>
      <c r="Y49" s="86"/>
      <c r="Z49" s="86"/>
      <c r="AA49" s="89" t="s">
        <v>606</v>
      </c>
      <c r="AB49" s="86"/>
      <c r="AC49" s="86" t="b">
        <v>0</v>
      </c>
      <c r="AD49" s="86">
        <v>0</v>
      </c>
      <c r="AE49" s="89" t="s">
        <v>658</v>
      </c>
      <c r="AF49" s="86" t="b">
        <v>0</v>
      </c>
      <c r="AG49" s="86" t="s">
        <v>665</v>
      </c>
      <c r="AH49" s="86"/>
      <c r="AI49" s="89" t="s">
        <v>658</v>
      </c>
      <c r="AJ49" s="86" t="b">
        <v>0</v>
      </c>
      <c r="AK49" s="86">
        <v>8</v>
      </c>
      <c r="AL49" s="89" t="s">
        <v>611</v>
      </c>
      <c r="AM49" s="86" t="s">
        <v>668</v>
      </c>
      <c r="AN49" s="86" t="b">
        <v>0</v>
      </c>
      <c r="AO49" s="89" t="s">
        <v>611</v>
      </c>
      <c r="AP49" s="86" t="s">
        <v>176</v>
      </c>
      <c r="AQ49" s="86">
        <v>0</v>
      </c>
      <c r="AR49" s="86">
        <v>0</v>
      </c>
      <c r="AS49" s="86"/>
      <c r="AT49" s="86"/>
      <c r="AU49" s="86"/>
      <c r="AV49" s="86"/>
      <c r="AW49" s="86"/>
      <c r="AX49" s="86"/>
      <c r="AY49" s="86"/>
      <c r="AZ49" s="86"/>
      <c r="BA49">
        <v>1</v>
      </c>
      <c r="BB49" s="85" t="str">
        <f>REPLACE(INDEX(GroupVertices[Group],MATCH(Edges[[#This Row],[Vertex 1]],GroupVertices[Vertex],0)),1,1,"")</f>
        <v>4</v>
      </c>
      <c r="BC49" s="85" t="str">
        <f>REPLACE(INDEX(GroupVertices[Group],MATCH(Edges[[#This Row],[Vertex 2]],GroupVertices[Vertex],0)),1,1,"")</f>
        <v>4</v>
      </c>
      <c r="BD49" s="51">
        <v>0</v>
      </c>
      <c r="BE49" s="52">
        <v>0</v>
      </c>
      <c r="BF49" s="51">
        <v>1</v>
      </c>
      <c r="BG49" s="52">
        <v>4.166666666666667</v>
      </c>
      <c r="BH49" s="51">
        <v>0</v>
      </c>
      <c r="BI49" s="52">
        <v>0</v>
      </c>
      <c r="BJ49" s="51">
        <v>23</v>
      </c>
      <c r="BK49" s="52">
        <v>95.83333333333333</v>
      </c>
      <c r="BL49" s="51">
        <v>24</v>
      </c>
    </row>
    <row r="50" spans="1:64" ht="45">
      <c r="A50" s="84" t="s">
        <v>239</v>
      </c>
      <c r="B50" s="84" t="s">
        <v>239</v>
      </c>
      <c r="C50" s="53" t="s">
        <v>1574</v>
      </c>
      <c r="D50" s="54">
        <v>3</v>
      </c>
      <c r="E50" s="65" t="s">
        <v>132</v>
      </c>
      <c r="F50" s="55">
        <v>35</v>
      </c>
      <c r="G50" s="53"/>
      <c r="H50" s="57"/>
      <c r="I50" s="56"/>
      <c r="J50" s="56"/>
      <c r="K50" s="36" t="s">
        <v>65</v>
      </c>
      <c r="L50" s="83">
        <v>50</v>
      </c>
      <c r="M50" s="83"/>
      <c r="N50" s="63"/>
      <c r="O50" s="86" t="s">
        <v>176</v>
      </c>
      <c r="P50" s="88">
        <v>43699.08256944444</v>
      </c>
      <c r="Q50" s="86" t="s">
        <v>308</v>
      </c>
      <c r="R50" s="90" t="s">
        <v>384</v>
      </c>
      <c r="S50" s="86" t="s">
        <v>417</v>
      </c>
      <c r="T50" s="86"/>
      <c r="U50" s="90" t="s">
        <v>425</v>
      </c>
      <c r="V50" s="90" t="s">
        <v>425</v>
      </c>
      <c r="W50" s="88">
        <v>43699.08256944444</v>
      </c>
      <c r="X50" s="90" t="s">
        <v>514</v>
      </c>
      <c r="Y50" s="86"/>
      <c r="Z50" s="86"/>
      <c r="AA50" s="89" t="s">
        <v>607</v>
      </c>
      <c r="AB50" s="86"/>
      <c r="AC50" s="86" t="b">
        <v>0</v>
      </c>
      <c r="AD50" s="86">
        <v>0</v>
      </c>
      <c r="AE50" s="89" t="s">
        <v>658</v>
      </c>
      <c r="AF50" s="86" t="b">
        <v>0</v>
      </c>
      <c r="AG50" s="86" t="s">
        <v>663</v>
      </c>
      <c r="AH50" s="86"/>
      <c r="AI50" s="89" t="s">
        <v>658</v>
      </c>
      <c r="AJ50" s="86" t="b">
        <v>0</v>
      </c>
      <c r="AK50" s="86">
        <v>0</v>
      </c>
      <c r="AL50" s="89" t="s">
        <v>658</v>
      </c>
      <c r="AM50" s="86" t="s">
        <v>668</v>
      </c>
      <c r="AN50" s="86" t="b">
        <v>0</v>
      </c>
      <c r="AO50" s="89" t="s">
        <v>607</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37</v>
      </c>
      <c r="BK50" s="52">
        <v>100</v>
      </c>
      <c r="BL50" s="51">
        <v>37</v>
      </c>
    </row>
    <row r="51" spans="1:64" ht="45">
      <c r="A51" s="84" t="s">
        <v>240</v>
      </c>
      <c r="B51" s="84" t="s">
        <v>240</v>
      </c>
      <c r="C51" s="53" t="s">
        <v>1576</v>
      </c>
      <c r="D51" s="54">
        <v>3.411764705882353</v>
      </c>
      <c r="E51" s="65" t="s">
        <v>136</v>
      </c>
      <c r="F51" s="55">
        <v>33.64705882352941</v>
      </c>
      <c r="G51" s="53"/>
      <c r="H51" s="57"/>
      <c r="I51" s="56"/>
      <c r="J51" s="56"/>
      <c r="K51" s="36" t="s">
        <v>65</v>
      </c>
      <c r="L51" s="83">
        <v>51</v>
      </c>
      <c r="M51" s="83"/>
      <c r="N51" s="63"/>
      <c r="O51" s="86" t="s">
        <v>176</v>
      </c>
      <c r="P51" s="88">
        <v>43697.701319444444</v>
      </c>
      <c r="Q51" s="86" t="s">
        <v>309</v>
      </c>
      <c r="R51" s="90" t="s">
        <v>381</v>
      </c>
      <c r="S51" s="86" t="s">
        <v>415</v>
      </c>
      <c r="T51" s="86"/>
      <c r="U51" s="86"/>
      <c r="V51" s="90" t="s">
        <v>453</v>
      </c>
      <c r="W51" s="88">
        <v>43697.701319444444</v>
      </c>
      <c r="X51" s="90" t="s">
        <v>515</v>
      </c>
      <c r="Y51" s="86"/>
      <c r="Z51" s="86"/>
      <c r="AA51" s="89" t="s">
        <v>608</v>
      </c>
      <c r="AB51" s="86"/>
      <c r="AC51" s="86" t="b">
        <v>0</v>
      </c>
      <c r="AD51" s="86">
        <v>3</v>
      </c>
      <c r="AE51" s="89" t="s">
        <v>658</v>
      </c>
      <c r="AF51" s="86" t="b">
        <v>0</v>
      </c>
      <c r="AG51" s="86" t="s">
        <v>663</v>
      </c>
      <c r="AH51" s="86"/>
      <c r="AI51" s="89" t="s">
        <v>658</v>
      </c>
      <c r="AJ51" s="86" t="b">
        <v>0</v>
      </c>
      <c r="AK51" s="86">
        <v>1</v>
      </c>
      <c r="AL51" s="89" t="s">
        <v>658</v>
      </c>
      <c r="AM51" s="86" t="s">
        <v>670</v>
      </c>
      <c r="AN51" s="86" t="b">
        <v>0</v>
      </c>
      <c r="AO51" s="89" t="s">
        <v>608</v>
      </c>
      <c r="AP51" s="86" t="s">
        <v>673</v>
      </c>
      <c r="AQ51" s="86">
        <v>0</v>
      </c>
      <c r="AR51" s="86">
        <v>0</v>
      </c>
      <c r="AS51" s="86"/>
      <c r="AT51" s="86"/>
      <c r="AU51" s="86"/>
      <c r="AV51" s="86"/>
      <c r="AW51" s="86"/>
      <c r="AX51" s="86"/>
      <c r="AY51" s="86"/>
      <c r="AZ51" s="86"/>
      <c r="BA51">
        <v>2</v>
      </c>
      <c r="BB51" s="85" t="str">
        <f>REPLACE(INDEX(GroupVertices[Group],MATCH(Edges[[#This Row],[Vertex 1]],GroupVertices[Vertex],0)),1,1,"")</f>
        <v>7</v>
      </c>
      <c r="BC51" s="85" t="str">
        <f>REPLACE(INDEX(GroupVertices[Group],MATCH(Edges[[#This Row],[Vertex 2]],GroupVertices[Vertex],0)),1,1,"")</f>
        <v>7</v>
      </c>
      <c r="BD51" s="51">
        <v>0</v>
      </c>
      <c r="BE51" s="52">
        <v>0</v>
      </c>
      <c r="BF51" s="51">
        <v>0</v>
      </c>
      <c r="BG51" s="52">
        <v>0</v>
      </c>
      <c r="BH51" s="51">
        <v>0</v>
      </c>
      <c r="BI51" s="52">
        <v>0</v>
      </c>
      <c r="BJ51" s="51">
        <v>47</v>
      </c>
      <c r="BK51" s="52">
        <v>100</v>
      </c>
      <c r="BL51" s="51">
        <v>47</v>
      </c>
    </row>
    <row r="52" spans="1:64" ht="45">
      <c r="A52" s="84" t="s">
        <v>240</v>
      </c>
      <c r="B52" s="84" t="s">
        <v>240</v>
      </c>
      <c r="C52" s="53" t="s">
        <v>1576</v>
      </c>
      <c r="D52" s="54">
        <v>3.411764705882353</v>
      </c>
      <c r="E52" s="65" t="s">
        <v>136</v>
      </c>
      <c r="F52" s="55">
        <v>33.64705882352941</v>
      </c>
      <c r="G52" s="53"/>
      <c r="H52" s="57"/>
      <c r="I52" s="56"/>
      <c r="J52" s="56"/>
      <c r="K52" s="36" t="s">
        <v>65</v>
      </c>
      <c r="L52" s="83">
        <v>52</v>
      </c>
      <c r="M52" s="83"/>
      <c r="N52" s="63"/>
      <c r="O52" s="86" t="s">
        <v>176</v>
      </c>
      <c r="P52" s="88">
        <v>43699.09417824074</v>
      </c>
      <c r="Q52" s="86" t="s">
        <v>310</v>
      </c>
      <c r="R52" s="90" t="s">
        <v>382</v>
      </c>
      <c r="S52" s="86" t="s">
        <v>415</v>
      </c>
      <c r="T52" s="86"/>
      <c r="U52" s="86"/>
      <c r="V52" s="90" t="s">
        <v>453</v>
      </c>
      <c r="W52" s="88">
        <v>43699.09417824074</v>
      </c>
      <c r="X52" s="90" t="s">
        <v>516</v>
      </c>
      <c r="Y52" s="86"/>
      <c r="Z52" s="86"/>
      <c r="AA52" s="89" t="s">
        <v>609</v>
      </c>
      <c r="AB52" s="86"/>
      <c r="AC52" s="86" t="b">
        <v>0</v>
      </c>
      <c r="AD52" s="86">
        <v>0</v>
      </c>
      <c r="AE52" s="89" t="s">
        <v>658</v>
      </c>
      <c r="AF52" s="86" t="b">
        <v>0</v>
      </c>
      <c r="AG52" s="86" t="s">
        <v>663</v>
      </c>
      <c r="AH52" s="86"/>
      <c r="AI52" s="89" t="s">
        <v>658</v>
      </c>
      <c r="AJ52" s="86" t="b">
        <v>0</v>
      </c>
      <c r="AK52" s="86">
        <v>0</v>
      </c>
      <c r="AL52" s="89" t="s">
        <v>658</v>
      </c>
      <c r="AM52" s="86" t="s">
        <v>670</v>
      </c>
      <c r="AN52" s="86" t="b">
        <v>0</v>
      </c>
      <c r="AO52" s="89" t="s">
        <v>609</v>
      </c>
      <c r="AP52" s="86" t="s">
        <v>176</v>
      </c>
      <c r="AQ52" s="86">
        <v>0</v>
      </c>
      <c r="AR52" s="86">
        <v>0</v>
      </c>
      <c r="AS52" s="86"/>
      <c r="AT52" s="86"/>
      <c r="AU52" s="86"/>
      <c r="AV52" s="86"/>
      <c r="AW52" s="86"/>
      <c r="AX52" s="86"/>
      <c r="AY52" s="86"/>
      <c r="AZ52" s="86"/>
      <c r="BA52">
        <v>2</v>
      </c>
      <c r="BB52" s="85" t="str">
        <f>REPLACE(INDEX(GroupVertices[Group],MATCH(Edges[[#This Row],[Vertex 1]],GroupVertices[Vertex],0)),1,1,"")</f>
        <v>7</v>
      </c>
      <c r="BC52" s="85" t="str">
        <f>REPLACE(INDEX(GroupVertices[Group],MATCH(Edges[[#This Row],[Vertex 2]],GroupVertices[Vertex],0)),1,1,"")</f>
        <v>7</v>
      </c>
      <c r="BD52" s="51">
        <v>0</v>
      </c>
      <c r="BE52" s="52">
        <v>0</v>
      </c>
      <c r="BF52" s="51">
        <v>0</v>
      </c>
      <c r="BG52" s="52">
        <v>0</v>
      </c>
      <c r="BH52" s="51">
        <v>0</v>
      </c>
      <c r="BI52" s="52">
        <v>0</v>
      </c>
      <c r="BJ52" s="51">
        <v>34</v>
      </c>
      <c r="BK52" s="52">
        <v>100</v>
      </c>
      <c r="BL52" s="51">
        <v>34</v>
      </c>
    </row>
    <row r="53" spans="1:64" ht="45">
      <c r="A53" s="84" t="s">
        <v>241</v>
      </c>
      <c r="B53" s="84" t="s">
        <v>263</v>
      </c>
      <c r="C53" s="53" t="s">
        <v>1574</v>
      </c>
      <c r="D53" s="54">
        <v>3</v>
      </c>
      <c r="E53" s="65" t="s">
        <v>132</v>
      </c>
      <c r="F53" s="55">
        <v>35</v>
      </c>
      <c r="G53" s="53"/>
      <c r="H53" s="57"/>
      <c r="I53" s="56"/>
      <c r="J53" s="56"/>
      <c r="K53" s="36" t="s">
        <v>65</v>
      </c>
      <c r="L53" s="83">
        <v>53</v>
      </c>
      <c r="M53" s="83"/>
      <c r="N53" s="63"/>
      <c r="O53" s="86" t="s">
        <v>265</v>
      </c>
      <c r="P53" s="88">
        <v>43699.25539351852</v>
      </c>
      <c r="Q53" s="86" t="s">
        <v>311</v>
      </c>
      <c r="R53" s="90" t="s">
        <v>385</v>
      </c>
      <c r="S53" s="86" t="s">
        <v>415</v>
      </c>
      <c r="T53" s="86"/>
      <c r="U53" s="86"/>
      <c r="V53" s="90" t="s">
        <v>454</v>
      </c>
      <c r="W53" s="88">
        <v>43699.25539351852</v>
      </c>
      <c r="X53" s="90" t="s">
        <v>517</v>
      </c>
      <c r="Y53" s="86"/>
      <c r="Z53" s="86"/>
      <c r="AA53" s="89" t="s">
        <v>610</v>
      </c>
      <c r="AB53" s="89" t="s">
        <v>657</v>
      </c>
      <c r="AC53" s="86" t="b">
        <v>0</v>
      </c>
      <c r="AD53" s="86">
        <v>0</v>
      </c>
      <c r="AE53" s="89" t="s">
        <v>661</v>
      </c>
      <c r="AF53" s="86" t="b">
        <v>0</v>
      </c>
      <c r="AG53" s="86" t="s">
        <v>664</v>
      </c>
      <c r="AH53" s="86"/>
      <c r="AI53" s="89" t="s">
        <v>658</v>
      </c>
      <c r="AJ53" s="86" t="b">
        <v>0</v>
      </c>
      <c r="AK53" s="86">
        <v>0</v>
      </c>
      <c r="AL53" s="89" t="s">
        <v>658</v>
      </c>
      <c r="AM53" s="86" t="s">
        <v>670</v>
      </c>
      <c r="AN53" s="86" t="b">
        <v>0</v>
      </c>
      <c r="AO53" s="89" t="s">
        <v>657</v>
      </c>
      <c r="AP53" s="86" t="s">
        <v>176</v>
      </c>
      <c r="AQ53" s="86">
        <v>0</v>
      </c>
      <c r="AR53" s="86">
        <v>0</v>
      </c>
      <c r="AS53" s="86"/>
      <c r="AT53" s="86"/>
      <c r="AU53" s="86"/>
      <c r="AV53" s="86"/>
      <c r="AW53" s="86"/>
      <c r="AX53" s="86"/>
      <c r="AY53" s="86"/>
      <c r="AZ53" s="86"/>
      <c r="BA53">
        <v>1</v>
      </c>
      <c r="BB53" s="85" t="str">
        <f>REPLACE(INDEX(GroupVertices[Group],MATCH(Edges[[#This Row],[Vertex 1]],GroupVertices[Vertex],0)),1,1,"")</f>
        <v>6</v>
      </c>
      <c r="BC53" s="85" t="str">
        <f>REPLACE(INDEX(GroupVertices[Group],MATCH(Edges[[#This Row],[Vertex 2]],GroupVertices[Vertex],0)),1,1,"")</f>
        <v>6</v>
      </c>
      <c r="BD53" s="51"/>
      <c r="BE53" s="52"/>
      <c r="BF53" s="51"/>
      <c r="BG53" s="52"/>
      <c r="BH53" s="51"/>
      <c r="BI53" s="52"/>
      <c r="BJ53" s="51"/>
      <c r="BK53" s="52"/>
      <c r="BL53" s="51"/>
    </row>
    <row r="54" spans="1:64" ht="45">
      <c r="A54" s="84" t="s">
        <v>241</v>
      </c>
      <c r="B54" s="84" t="s">
        <v>264</v>
      </c>
      <c r="C54" s="53" t="s">
        <v>1574</v>
      </c>
      <c r="D54" s="54">
        <v>3</v>
      </c>
      <c r="E54" s="65" t="s">
        <v>132</v>
      </c>
      <c r="F54" s="55">
        <v>35</v>
      </c>
      <c r="G54" s="53"/>
      <c r="H54" s="57"/>
      <c r="I54" s="56"/>
      <c r="J54" s="56"/>
      <c r="K54" s="36" t="s">
        <v>65</v>
      </c>
      <c r="L54" s="83">
        <v>54</v>
      </c>
      <c r="M54" s="83"/>
      <c r="N54" s="63"/>
      <c r="O54" s="86" t="s">
        <v>266</v>
      </c>
      <c r="P54" s="88">
        <v>43699.25539351852</v>
      </c>
      <c r="Q54" s="86" t="s">
        <v>311</v>
      </c>
      <c r="R54" s="90" t="s">
        <v>385</v>
      </c>
      <c r="S54" s="86" t="s">
        <v>415</v>
      </c>
      <c r="T54" s="86"/>
      <c r="U54" s="86"/>
      <c r="V54" s="90" t="s">
        <v>454</v>
      </c>
      <c r="W54" s="88">
        <v>43699.25539351852</v>
      </c>
      <c r="X54" s="90" t="s">
        <v>517</v>
      </c>
      <c r="Y54" s="86"/>
      <c r="Z54" s="86"/>
      <c r="AA54" s="89" t="s">
        <v>610</v>
      </c>
      <c r="AB54" s="89" t="s">
        <v>657</v>
      </c>
      <c r="AC54" s="86" t="b">
        <v>0</v>
      </c>
      <c r="AD54" s="86">
        <v>0</v>
      </c>
      <c r="AE54" s="89" t="s">
        <v>661</v>
      </c>
      <c r="AF54" s="86" t="b">
        <v>0</v>
      </c>
      <c r="AG54" s="86" t="s">
        <v>664</v>
      </c>
      <c r="AH54" s="86"/>
      <c r="AI54" s="89" t="s">
        <v>658</v>
      </c>
      <c r="AJ54" s="86" t="b">
        <v>0</v>
      </c>
      <c r="AK54" s="86">
        <v>0</v>
      </c>
      <c r="AL54" s="89" t="s">
        <v>658</v>
      </c>
      <c r="AM54" s="86" t="s">
        <v>670</v>
      </c>
      <c r="AN54" s="86" t="b">
        <v>0</v>
      </c>
      <c r="AO54" s="89" t="s">
        <v>657</v>
      </c>
      <c r="AP54" s="86" t="s">
        <v>176</v>
      </c>
      <c r="AQ54" s="86">
        <v>0</v>
      </c>
      <c r="AR54" s="86">
        <v>0</v>
      </c>
      <c r="AS54" s="86"/>
      <c r="AT54" s="86"/>
      <c r="AU54" s="86"/>
      <c r="AV54" s="86"/>
      <c r="AW54" s="86"/>
      <c r="AX54" s="86"/>
      <c r="AY54" s="86"/>
      <c r="AZ54" s="86"/>
      <c r="BA54">
        <v>1</v>
      </c>
      <c r="BB54" s="85" t="str">
        <f>REPLACE(INDEX(GroupVertices[Group],MATCH(Edges[[#This Row],[Vertex 1]],GroupVertices[Vertex],0)),1,1,"")</f>
        <v>6</v>
      </c>
      <c r="BC54" s="85" t="str">
        <f>REPLACE(INDEX(GroupVertices[Group],MATCH(Edges[[#This Row],[Vertex 2]],GroupVertices[Vertex],0)),1,1,"")</f>
        <v>6</v>
      </c>
      <c r="BD54" s="51">
        <v>0</v>
      </c>
      <c r="BE54" s="52">
        <v>0</v>
      </c>
      <c r="BF54" s="51">
        <v>0</v>
      </c>
      <c r="BG54" s="52">
        <v>0</v>
      </c>
      <c r="BH54" s="51">
        <v>0</v>
      </c>
      <c r="BI54" s="52">
        <v>0</v>
      </c>
      <c r="BJ54" s="51">
        <v>2</v>
      </c>
      <c r="BK54" s="52">
        <v>100</v>
      </c>
      <c r="BL54" s="51">
        <v>2</v>
      </c>
    </row>
    <row r="55" spans="1:64" ht="45">
      <c r="A55" s="84" t="s">
        <v>242</v>
      </c>
      <c r="B55" s="84" t="s">
        <v>242</v>
      </c>
      <c r="C55" s="53" t="s">
        <v>1574</v>
      </c>
      <c r="D55" s="54">
        <v>3</v>
      </c>
      <c r="E55" s="65" t="s">
        <v>132</v>
      </c>
      <c r="F55" s="55">
        <v>35</v>
      </c>
      <c r="G55" s="53"/>
      <c r="H55" s="57"/>
      <c r="I55" s="56"/>
      <c r="J55" s="56"/>
      <c r="K55" s="36" t="s">
        <v>65</v>
      </c>
      <c r="L55" s="83">
        <v>55</v>
      </c>
      <c r="M55" s="83"/>
      <c r="N55" s="63"/>
      <c r="O55" s="86" t="s">
        <v>176</v>
      </c>
      <c r="P55" s="88">
        <v>43698.76366898148</v>
      </c>
      <c r="Q55" s="86" t="s">
        <v>312</v>
      </c>
      <c r="R55" s="90" t="s">
        <v>380</v>
      </c>
      <c r="S55" s="86" t="s">
        <v>415</v>
      </c>
      <c r="T55" s="86" t="s">
        <v>422</v>
      </c>
      <c r="U55" s="86"/>
      <c r="V55" s="90" t="s">
        <v>455</v>
      </c>
      <c r="W55" s="88">
        <v>43698.76366898148</v>
      </c>
      <c r="X55" s="90" t="s">
        <v>518</v>
      </c>
      <c r="Y55" s="86"/>
      <c r="Z55" s="86"/>
      <c r="AA55" s="89" t="s">
        <v>611</v>
      </c>
      <c r="AB55" s="86"/>
      <c r="AC55" s="86" t="b">
        <v>0</v>
      </c>
      <c r="AD55" s="86">
        <v>10</v>
      </c>
      <c r="AE55" s="89" t="s">
        <v>658</v>
      </c>
      <c r="AF55" s="86" t="b">
        <v>0</v>
      </c>
      <c r="AG55" s="86" t="s">
        <v>665</v>
      </c>
      <c r="AH55" s="86"/>
      <c r="AI55" s="89" t="s">
        <v>658</v>
      </c>
      <c r="AJ55" s="86" t="b">
        <v>0</v>
      </c>
      <c r="AK55" s="86">
        <v>8</v>
      </c>
      <c r="AL55" s="89" t="s">
        <v>658</v>
      </c>
      <c r="AM55" s="86" t="s">
        <v>667</v>
      </c>
      <c r="AN55" s="86" t="b">
        <v>0</v>
      </c>
      <c r="AO55" s="89" t="s">
        <v>611</v>
      </c>
      <c r="AP55" s="86" t="s">
        <v>176</v>
      </c>
      <c r="AQ55" s="86">
        <v>0</v>
      </c>
      <c r="AR55" s="86">
        <v>0</v>
      </c>
      <c r="AS55" s="86"/>
      <c r="AT55" s="86"/>
      <c r="AU55" s="86"/>
      <c r="AV55" s="86"/>
      <c r="AW55" s="86"/>
      <c r="AX55" s="86"/>
      <c r="AY55" s="86"/>
      <c r="AZ55" s="86"/>
      <c r="BA55">
        <v>1</v>
      </c>
      <c r="BB55" s="85" t="str">
        <f>REPLACE(INDEX(GroupVertices[Group],MATCH(Edges[[#This Row],[Vertex 1]],GroupVertices[Vertex],0)),1,1,"")</f>
        <v>4</v>
      </c>
      <c r="BC55" s="85" t="str">
        <f>REPLACE(INDEX(GroupVertices[Group],MATCH(Edges[[#This Row],[Vertex 2]],GroupVertices[Vertex],0)),1,1,"")</f>
        <v>4</v>
      </c>
      <c r="BD55" s="51">
        <v>0</v>
      </c>
      <c r="BE55" s="52">
        <v>0</v>
      </c>
      <c r="BF55" s="51">
        <v>1</v>
      </c>
      <c r="BG55" s="52">
        <v>2.6315789473684212</v>
      </c>
      <c r="BH55" s="51">
        <v>0</v>
      </c>
      <c r="BI55" s="52">
        <v>0</v>
      </c>
      <c r="BJ55" s="51">
        <v>37</v>
      </c>
      <c r="BK55" s="52">
        <v>97.36842105263158</v>
      </c>
      <c r="BL55" s="51">
        <v>38</v>
      </c>
    </row>
    <row r="56" spans="1:64" ht="45">
      <c r="A56" s="84" t="s">
        <v>243</v>
      </c>
      <c r="B56" s="84" t="s">
        <v>242</v>
      </c>
      <c r="C56" s="53" t="s">
        <v>1574</v>
      </c>
      <c r="D56" s="54">
        <v>3</v>
      </c>
      <c r="E56" s="65" t="s">
        <v>132</v>
      </c>
      <c r="F56" s="55">
        <v>35</v>
      </c>
      <c r="G56" s="53"/>
      <c r="H56" s="57"/>
      <c r="I56" s="56"/>
      <c r="J56" s="56"/>
      <c r="K56" s="36" t="s">
        <v>65</v>
      </c>
      <c r="L56" s="83">
        <v>56</v>
      </c>
      <c r="M56" s="83"/>
      <c r="N56" s="63"/>
      <c r="O56" s="86" t="s">
        <v>265</v>
      </c>
      <c r="P56" s="88">
        <v>43699.28289351852</v>
      </c>
      <c r="Q56" s="86" t="s">
        <v>306</v>
      </c>
      <c r="R56" s="86"/>
      <c r="S56" s="86"/>
      <c r="T56" s="86" t="s">
        <v>421</v>
      </c>
      <c r="U56" s="86"/>
      <c r="V56" s="90" t="s">
        <v>456</v>
      </c>
      <c r="W56" s="88">
        <v>43699.28289351852</v>
      </c>
      <c r="X56" s="90" t="s">
        <v>519</v>
      </c>
      <c r="Y56" s="86"/>
      <c r="Z56" s="86"/>
      <c r="AA56" s="89" t="s">
        <v>612</v>
      </c>
      <c r="AB56" s="86"/>
      <c r="AC56" s="86" t="b">
        <v>0</v>
      </c>
      <c r="AD56" s="86">
        <v>0</v>
      </c>
      <c r="AE56" s="89" t="s">
        <v>658</v>
      </c>
      <c r="AF56" s="86" t="b">
        <v>0</v>
      </c>
      <c r="AG56" s="86" t="s">
        <v>665</v>
      </c>
      <c r="AH56" s="86"/>
      <c r="AI56" s="89" t="s">
        <v>658</v>
      </c>
      <c r="AJ56" s="86" t="b">
        <v>0</v>
      </c>
      <c r="AK56" s="86">
        <v>8</v>
      </c>
      <c r="AL56" s="89" t="s">
        <v>611</v>
      </c>
      <c r="AM56" s="86" t="s">
        <v>670</v>
      </c>
      <c r="AN56" s="86" t="b">
        <v>0</v>
      </c>
      <c r="AO56" s="89" t="s">
        <v>611</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0</v>
      </c>
      <c r="BE56" s="52">
        <v>0</v>
      </c>
      <c r="BF56" s="51">
        <v>1</v>
      </c>
      <c r="BG56" s="52">
        <v>4.166666666666667</v>
      </c>
      <c r="BH56" s="51">
        <v>0</v>
      </c>
      <c r="BI56" s="52">
        <v>0</v>
      </c>
      <c r="BJ56" s="51">
        <v>23</v>
      </c>
      <c r="BK56" s="52">
        <v>95.83333333333333</v>
      </c>
      <c r="BL56" s="51">
        <v>24</v>
      </c>
    </row>
    <row r="57" spans="1:64" ht="45">
      <c r="A57" s="84" t="s">
        <v>244</v>
      </c>
      <c r="B57" s="84" t="s">
        <v>244</v>
      </c>
      <c r="C57" s="53" t="s">
        <v>1574</v>
      </c>
      <c r="D57" s="54">
        <v>3</v>
      </c>
      <c r="E57" s="65" t="s">
        <v>132</v>
      </c>
      <c r="F57" s="55">
        <v>35</v>
      </c>
      <c r="G57" s="53"/>
      <c r="H57" s="57"/>
      <c r="I57" s="56"/>
      <c r="J57" s="56"/>
      <c r="K57" s="36" t="s">
        <v>65</v>
      </c>
      <c r="L57" s="83">
        <v>57</v>
      </c>
      <c r="M57" s="83"/>
      <c r="N57" s="63"/>
      <c r="O57" s="86" t="s">
        <v>176</v>
      </c>
      <c r="P57" s="88">
        <v>43699.55</v>
      </c>
      <c r="Q57" s="86" t="s">
        <v>313</v>
      </c>
      <c r="R57" s="90" t="s">
        <v>380</v>
      </c>
      <c r="S57" s="86" t="s">
        <v>415</v>
      </c>
      <c r="T57" s="86"/>
      <c r="U57" s="86"/>
      <c r="V57" s="90" t="s">
        <v>457</v>
      </c>
      <c r="W57" s="88">
        <v>43699.55</v>
      </c>
      <c r="X57" s="90" t="s">
        <v>520</v>
      </c>
      <c r="Y57" s="86"/>
      <c r="Z57" s="86"/>
      <c r="AA57" s="89" t="s">
        <v>613</v>
      </c>
      <c r="AB57" s="86"/>
      <c r="AC57" s="86" t="b">
        <v>0</v>
      </c>
      <c r="AD57" s="86">
        <v>0</v>
      </c>
      <c r="AE57" s="89" t="s">
        <v>658</v>
      </c>
      <c r="AF57" s="86" t="b">
        <v>0</v>
      </c>
      <c r="AG57" s="86" t="s">
        <v>663</v>
      </c>
      <c r="AH57" s="86"/>
      <c r="AI57" s="89" t="s">
        <v>658</v>
      </c>
      <c r="AJ57" s="86" t="b">
        <v>0</v>
      </c>
      <c r="AK57" s="86">
        <v>0</v>
      </c>
      <c r="AL57" s="89" t="s">
        <v>658</v>
      </c>
      <c r="AM57" s="86" t="s">
        <v>667</v>
      </c>
      <c r="AN57" s="86" t="b">
        <v>0</v>
      </c>
      <c r="AO57" s="89" t="s">
        <v>613</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9</v>
      </c>
      <c r="BK57" s="52">
        <v>100</v>
      </c>
      <c r="BL57" s="51">
        <v>9</v>
      </c>
    </row>
    <row r="58" spans="1:64" ht="45">
      <c r="A58" s="84" t="s">
        <v>245</v>
      </c>
      <c r="B58" s="84" t="s">
        <v>245</v>
      </c>
      <c r="C58" s="53" t="s">
        <v>1574</v>
      </c>
      <c r="D58" s="54">
        <v>3</v>
      </c>
      <c r="E58" s="65" t="s">
        <v>132</v>
      </c>
      <c r="F58" s="55">
        <v>35</v>
      </c>
      <c r="G58" s="53"/>
      <c r="H58" s="57"/>
      <c r="I58" s="56"/>
      <c r="J58" s="56"/>
      <c r="K58" s="36" t="s">
        <v>65</v>
      </c>
      <c r="L58" s="83">
        <v>58</v>
      </c>
      <c r="M58" s="83"/>
      <c r="N58" s="63"/>
      <c r="O58" s="86" t="s">
        <v>176</v>
      </c>
      <c r="P58" s="88">
        <v>43699.57142361111</v>
      </c>
      <c r="Q58" s="90" t="s">
        <v>314</v>
      </c>
      <c r="R58" s="90" t="s">
        <v>386</v>
      </c>
      <c r="S58" s="86" t="s">
        <v>415</v>
      </c>
      <c r="T58" s="86"/>
      <c r="U58" s="86"/>
      <c r="V58" s="90" t="s">
        <v>458</v>
      </c>
      <c r="W58" s="88">
        <v>43699.57142361111</v>
      </c>
      <c r="X58" s="90" t="s">
        <v>521</v>
      </c>
      <c r="Y58" s="86"/>
      <c r="Z58" s="86"/>
      <c r="AA58" s="89" t="s">
        <v>614</v>
      </c>
      <c r="AB58" s="86"/>
      <c r="AC58" s="86" t="b">
        <v>0</v>
      </c>
      <c r="AD58" s="86">
        <v>2</v>
      </c>
      <c r="AE58" s="89" t="s">
        <v>658</v>
      </c>
      <c r="AF58" s="86" t="b">
        <v>0</v>
      </c>
      <c r="AG58" s="86" t="s">
        <v>664</v>
      </c>
      <c r="AH58" s="86"/>
      <c r="AI58" s="89" t="s">
        <v>658</v>
      </c>
      <c r="AJ58" s="86" t="b">
        <v>0</v>
      </c>
      <c r="AK58" s="86">
        <v>0</v>
      </c>
      <c r="AL58" s="89" t="s">
        <v>658</v>
      </c>
      <c r="AM58" s="86" t="s">
        <v>671</v>
      </c>
      <c r="AN58" s="86" t="b">
        <v>0</v>
      </c>
      <c r="AO58" s="89" t="s">
        <v>614</v>
      </c>
      <c r="AP58" s="86" t="s">
        <v>176</v>
      </c>
      <c r="AQ58" s="86">
        <v>0</v>
      </c>
      <c r="AR58" s="86">
        <v>0</v>
      </c>
      <c r="AS58" s="86" t="s">
        <v>674</v>
      </c>
      <c r="AT58" s="86" t="s">
        <v>675</v>
      </c>
      <c r="AU58" s="86" t="s">
        <v>676</v>
      </c>
      <c r="AV58" s="86" t="s">
        <v>675</v>
      </c>
      <c r="AW58" s="86" t="s">
        <v>677</v>
      </c>
      <c r="AX58" s="86" t="s">
        <v>675</v>
      </c>
      <c r="AY58" s="86" t="s">
        <v>678</v>
      </c>
      <c r="AZ58" s="90" t="s">
        <v>679</v>
      </c>
      <c r="BA58">
        <v>1</v>
      </c>
      <c r="BB58" s="85" t="str">
        <f>REPLACE(INDEX(GroupVertices[Group],MATCH(Edges[[#This Row],[Vertex 1]],GroupVertices[Vertex],0)),1,1,"")</f>
        <v>1</v>
      </c>
      <c r="BC58" s="85" t="str">
        <f>REPLACE(INDEX(GroupVertices[Group],MATCH(Edges[[#This Row],[Vertex 2]],GroupVertices[Vertex],0)),1,1,"")</f>
        <v>1</v>
      </c>
      <c r="BD58" s="51">
        <v>0</v>
      </c>
      <c r="BE58" s="52">
        <v>0</v>
      </c>
      <c r="BF58" s="51">
        <v>0</v>
      </c>
      <c r="BG58" s="52">
        <v>0</v>
      </c>
      <c r="BH58" s="51">
        <v>0</v>
      </c>
      <c r="BI58" s="52">
        <v>0</v>
      </c>
      <c r="BJ58" s="51">
        <v>0</v>
      </c>
      <c r="BK58" s="52">
        <v>0</v>
      </c>
      <c r="BL58" s="51">
        <v>0</v>
      </c>
    </row>
    <row r="59" spans="1:64" ht="45">
      <c r="A59" s="84" t="s">
        <v>246</v>
      </c>
      <c r="B59" s="84" t="s">
        <v>246</v>
      </c>
      <c r="C59" s="53" t="s">
        <v>1577</v>
      </c>
      <c r="D59" s="54">
        <v>4.235294117647059</v>
      </c>
      <c r="E59" s="65" t="s">
        <v>136</v>
      </c>
      <c r="F59" s="55">
        <v>30.941176470588236</v>
      </c>
      <c r="G59" s="53"/>
      <c r="H59" s="57"/>
      <c r="I59" s="56"/>
      <c r="J59" s="56"/>
      <c r="K59" s="36" t="s">
        <v>65</v>
      </c>
      <c r="L59" s="83">
        <v>59</v>
      </c>
      <c r="M59" s="83"/>
      <c r="N59" s="63"/>
      <c r="O59" s="86" t="s">
        <v>176</v>
      </c>
      <c r="P59" s="88">
        <v>43689.69458333333</v>
      </c>
      <c r="Q59" s="86" t="s">
        <v>315</v>
      </c>
      <c r="R59" s="90" t="s">
        <v>387</v>
      </c>
      <c r="S59" s="86" t="s">
        <v>415</v>
      </c>
      <c r="T59" s="86"/>
      <c r="U59" s="86"/>
      <c r="V59" s="90" t="s">
        <v>459</v>
      </c>
      <c r="W59" s="88">
        <v>43689.69458333333</v>
      </c>
      <c r="X59" s="90" t="s">
        <v>522</v>
      </c>
      <c r="Y59" s="86"/>
      <c r="Z59" s="86"/>
      <c r="AA59" s="89" t="s">
        <v>615</v>
      </c>
      <c r="AB59" s="86"/>
      <c r="AC59" s="86" t="b">
        <v>0</v>
      </c>
      <c r="AD59" s="86">
        <v>0</v>
      </c>
      <c r="AE59" s="89" t="s">
        <v>658</v>
      </c>
      <c r="AF59" s="86" t="b">
        <v>0</v>
      </c>
      <c r="AG59" s="86" t="s">
        <v>663</v>
      </c>
      <c r="AH59" s="86"/>
      <c r="AI59" s="89" t="s">
        <v>658</v>
      </c>
      <c r="AJ59" s="86" t="b">
        <v>0</v>
      </c>
      <c r="AK59" s="86">
        <v>0</v>
      </c>
      <c r="AL59" s="89" t="s">
        <v>658</v>
      </c>
      <c r="AM59" s="86" t="s">
        <v>667</v>
      </c>
      <c r="AN59" s="86" t="b">
        <v>0</v>
      </c>
      <c r="AO59" s="89" t="s">
        <v>615</v>
      </c>
      <c r="AP59" s="86" t="s">
        <v>176</v>
      </c>
      <c r="AQ59" s="86">
        <v>0</v>
      </c>
      <c r="AR59" s="86">
        <v>0</v>
      </c>
      <c r="AS59" s="86"/>
      <c r="AT59" s="86"/>
      <c r="AU59" s="86"/>
      <c r="AV59" s="86"/>
      <c r="AW59" s="86"/>
      <c r="AX59" s="86"/>
      <c r="AY59" s="86"/>
      <c r="AZ59" s="86"/>
      <c r="BA59">
        <v>4</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8</v>
      </c>
      <c r="BK59" s="52">
        <v>100</v>
      </c>
      <c r="BL59" s="51">
        <v>8</v>
      </c>
    </row>
    <row r="60" spans="1:64" ht="45">
      <c r="A60" s="84" t="s">
        <v>246</v>
      </c>
      <c r="B60" s="84" t="s">
        <v>246</v>
      </c>
      <c r="C60" s="53" t="s">
        <v>1577</v>
      </c>
      <c r="D60" s="54">
        <v>4.235294117647059</v>
      </c>
      <c r="E60" s="65" t="s">
        <v>136</v>
      </c>
      <c r="F60" s="55">
        <v>30.941176470588236</v>
      </c>
      <c r="G60" s="53"/>
      <c r="H60" s="57"/>
      <c r="I60" s="56"/>
      <c r="J60" s="56"/>
      <c r="K60" s="36" t="s">
        <v>65</v>
      </c>
      <c r="L60" s="83">
        <v>60</v>
      </c>
      <c r="M60" s="83"/>
      <c r="N60" s="63"/>
      <c r="O60" s="86" t="s">
        <v>176</v>
      </c>
      <c r="P60" s="88">
        <v>43689.91787037037</v>
      </c>
      <c r="Q60" s="86" t="s">
        <v>316</v>
      </c>
      <c r="R60" s="90" t="s">
        <v>387</v>
      </c>
      <c r="S60" s="86" t="s">
        <v>415</v>
      </c>
      <c r="T60" s="86"/>
      <c r="U60" s="86"/>
      <c r="V60" s="90" t="s">
        <v>459</v>
      </c>
      <c r="W60" s="88">
        <v>43689.91787037037</v>
      </c>
      <c r="X60" s="90" t="s">
        <v>523</v>
      </c>
      <c r="Y60" s="86"/>
      <c r="Z60" s="86"/>
      <c r="AA60" s="89" t="s">
        <v>616</v>
      </c>
      <c r="AB60" s="86"/>
      <c r="AC60" s="86" t="b">
        <v>0</v>
      </c>
      <c r="AD60" s="86">
        <v>0</v>
      </c>
      <c r="AE60" s="89" t="s">
        <v>658</v>
      </c>
      <c r="AF60" s="86" t="b">
        <v>0</v>
      </c>
      <c r="AG60" s="86" t="s">
        <v>663</v>
      </c>
      <c r="AH60" s="86"/>
      <c r="AI60" s="89" t="s">
        <v>658</v>
      </c>
      <c r="AJ60" s="86" t="b">
        <v>0</v>
      </c>
      <c r="AK60" s="86">
        <v>0</v>
      </c>
      <c r="AL60" s="89" t="s">
        <v>658</v>
      </c>
      <c r="AM60" s="86" t="s">
        <v>667</v>
      </c>
      <c r="AN60" s="86" t="b">
        <v>0</v>
      </c>
      <c r="AO60" s="89" t="s">
        <v>616</v>
      </c>
      <c r="AP60" s="86" t="s">
        <v>176</v>
      </c>
      <c r="AQ60" s="86">
        <v>0</v>
      </c>
      <c r="AR60" s="86">
        <v>0</v>
      </c>
      <c r="AS60" s="86"/>
      <c r="AT60" s="86"/>
      <c r="AU60" s="86"/>
      <c r="AV60" s="86"/>
      <c r="AW60" s="86"/>
      <c r="AX60" s="86"/>
      <c r="AY60" s="86"/>
      <c r="AZ60" s="86"/>
      <c r="BA60">
        <v>4</v>
      </c>
      <c r="BB60" s="85" t="str">
        <f>REPLACE(INDEX(GroupVertices[Group],MATCH(Edges[[#This Row],[Vertex 1]],GroupVertices[Vertex],0)),1,1,"")</f>
        <v>1</v>
      </c>
      <c r="BC60" s="85" t="str">
        <f>REPLACE(INDEX(GroupVertices[Group],MATCH(Edges[[#This Row],[Vertex 2]],GroupVertices[Vertex],0)),1,1,"")</f>
        <v>1</v>
      </c>
      <c r="BD60" s="51">
        <v>0</v>
      </c>
      <c r="BE60" s="52">
        <v>0</v>
      </c>
      <c r="BF60" s="51">
        <v>0</v>
      </c>
      <c r="BG60" s="52">
        <v>0</v>
      </c>
      <c r="BH60" s="51">
        <v>0</v>
      </c>
      <c r="BI60" s="52">
        <v>0</v>
      </c>
      <c r="BJ60" s="51">
        <v>8</v>
      </c>
      <c r="BK60" s="52">
        <v>100</v>
      </c>
      <c r="BL60" s="51">
        <v>8</v>
      </c>
    </row>
    <row r="61" spans="1:64" ht="45">
      <c r="A61" s="84" t="s">
        <v>246</v>
      </c>
      <c r="B61" s="84" t="s">
        <v>246</v>
      </c>
      <c r="C61" s="53" t="s">
        <v>1577</v>
      </c>
      <c r="D61" s="54">
        <v>4.235294117647059</v>
      </c>
      <c r="E61" s="65" t="s">
        <v>136</v>
      </c>
      <c r="F61" s="55">
        <v>30.941176470588236</v>
      </c>
      <c r="G61" s="53"/>
      <c r="H61" s="57"/>
      <c r="I61" s="56"/>
      <c r="J61" s="56"/>
      <c r="K61" s="36" t="s">
        <v>65</v>
      </c>
      <c r="L61" s="83">
        <v>61</v>
      </c>
      <c r="M61" s="83"/>
      <c r="N61" s="63"/>
      <c r="O61" s="86" t="s">
        <v>176</v>
      </c>
      <c r="P61" s="88">
        <v>43691.9203125</v>
      </c>
      <c r="Q61" s="86" t="s">
        <v>317</v>
      </c>
      <c r="R61" s="90" t="s">
        <v>374</v>
      </c>
      <c r="S61" s="86" t="s">
        <v>415</v>
      </c>
      <c r="T61" s="86"/>
      <c r="U61" s="86"/>
      <c r="V61" s="90" t="s">
        <v>459</v>
      </c>
      <c r="W61" s="88">
        <v>43691.9203125</v>
      </c>
      <c r="X61" s="90" t="s">
        <v>524</v>
      </c>
      <c r="Y61" s="86"/>
      <c r="Z61" s="86"/>
      <c r="AA61" s="89" t="s">
        <v>617</v>
      </c>
      <c r="AB61" s="86"/>
      <c r="AC61" s="86" t="b">
        <v>0</v>
      </c>
      <c r="AD61" s="86">
        <v>0</v>
      </c>
      <c r="AE61" s="89" t="s">
        <v>658</v>
      </c>
      <c r="AF61" s="86" t="b">
        <v>0</v>
      </c>
      <c r="AG61" s="86" t="s">
        <v>663</v>
      </c>
      <c r="AH61" s="86"/>
      <c r="AI61" s="89" t="s">
        <v>658</v>
      </c>
      <c r="AJ61" s="86" t="b">
        <v>0</v>
      </c>
      <c r="AK61" s="86">
        <v>0</v>
      </c>
      <c r="AL61" s="89" t="s">
        <v>658</v>
      </c>
      <c r="AM61" s="86" t="s">
        <v>667</v>
      </c>
      <c r="AN61" s="86" t="b">
        <v>0</v>
      </c>
      <c r="AO61" s="89" t="s">
        <v>617</v>
      </c>
      <c r="AP61" s="86" t="s">
        <v>176</v>
      </c>
      <c r="AQ61" s="86">
        <v>0</v>
      </c>
      <c r="AR61" s="86">
        <v>0</v>
      </c>
      <c r="AS61" s="86"/>
      <c r="AT61" s="86"/>
      <c r="AU61" s="86"/>
      <c r="AV61" s="86"/>
      <c r="AW61" s="86"/>
      <c r="AX61" s="86"/>
      <c r="AY61" s="86"/>
      <c r="AZ61" s="86"/>
      <c r="BA61">
        <v>4</v>
      </c>
      <c r="BB61" s="85" t="str">
        <f>REPLACE(INDEX(GroupVertices[Group],MATCH(Edges[[#This Row],[Vertex 1]],GroupVertices[Vertex],0)),1,1,"")</f>
        <v>1</v>
      </c>
      <c r="BC61" s="85" t="str">
        <f>REPLACE(INDEX(GroupVertices[Group],MATCH(Edges[[#This Row],[Vertex 2]],GroupVertices[Vertex],0)),1,1,"")</f>
        <v>1</v>
      </c>
      <c r="BD61" s="51">
        <v>0</v>
      </c>
      <c r="BE61" s="52">
        <v>0</v>
      </c>
      <c r="BF61" s="51">
        <v>0</v>
      </c>
      <c r="BG61" s="52">
        <v>0</v>
      </c>
      <c r="BH61" s="51">
        <v>0</v>
      </c>
      <c r="BI61" s="52">
        <v>0</v>
      </c>
      <c r="BJ61" s="51">
        <v>6</v>
      </c>
      <c r="BK61" s="52">
        <v>100</v>
      </c>
      <c r="BL61" s="51">
        <v>6</v>
      </c>
    </row>
    <row r="62" spans="1:64" ht="45">
      <c r="A62" s="84" t="s">
        <v>246</v>
      </c>
      <c r="B62" s="84" t="s">
        <v>246</v>
      </c>
      <c r="C62" s="53" t="s">
        <v>1577</v>
      </c>
      <c r="D62" s="54">
        <v>4.235294117647059</v>
      </c>
      <c r="E62" s="65" t="s">
        <v>136</v>
      </c>
      <c r="F62" s="55">
        <v>30.941176470588236</v>
      </c>
      <c r="G62" s="53"/>
      <c r="H62" s="57"/>
      <c r="I62" s="56"/>
      <c r="J62" s="56"/>
      <c r="K62" s="36" t="s">
        <v>65</v>
      </c>
      <c r="L62" s="83">
        <v>62</v>
      </c>
      <c r="M62" s="83"/>
      <c r="N62" s="63"/>
      <c r="O62" s="86" t="s">
        <v>176</v>
      </c>
      <c r="P62" s="88">
        <v>43699.898252314815</v>
      </c>
      <c r="Q62" s="86" t="s">
        <v>318</v>
      </c>
      <c r="R62" s="90" t="s">
        <v>388</v>
      </c>
      <c r="S62" s="86" t="s">
        <v>415</v>
      </c>
      <c r="T62" s="86"/>
      <c r="U62" s="86"/>
      <c r="V62" s="90" t="s">
        <v>459</v>
      </c>
      <c r="W62" s="88">
        <v>43699.898252314815</v>
      </c>
      <c r="X62" s="90" t="s">
        <v>525</v>
      </c>
      <c r="Y62" s="86"/>
      <c r="Z62" s="86"/>
      <c r="AA62" s="89" t="s">
        <v>618</v>
      </c>
      <c r="AB62" s="86"/>
      <c r="AC62" s="86" t="b">
        <v>0</v>
      </c>
      <c r="AD62" s="86">
        <v>0</v>
      </c>
      <c r="AE62" s="89" t="s">
        <v>658</v>
      </c>
      <c r="AF62" s="86" t="b">
        <v>0</v>
      </c>
      <c r="AG62" s="86" t="s">
        <v>663</v>
      </c>
      <c r="AH62" s="86"/>
      <c r="AI62" s="89" t="s">
        <v>658</v>
      </c>
      <c r="AJ62" s="86" t="b">
        <v>0</v>
      </c>
      <c r="AK62" s="86">
        <v>0</v>
      </c>
      <c r="AL62" s="89" t="s">
        <v>658</v>
      </c>
      <c r="AM62" s="86" t="s">
        <v>667</v>
      </c>
      <c r="AN62" s="86" t="b">
        <v>0</v>
      </c>
      <c r="AO62" s="89" t="s">
        <v>618</v>
      </c>
      <c r="AP62" s="86" t="s">
        <v>176</v>
      </c>
      <c r="AQ62" s="86">
        <v>0</v>
      </c>
      <c r="AR62" s="86">
        <v>0</v>
      </c>
      <c r="AS62" s="86"/>
      <c r="AT62" s="86"/>
      <c r="AU62" s="86"/>
      <c r="AV62" s="86"/>
      <c r="AW62" s="86"/>
      <c r="AX62" s="86"/>
      <c r="AY62" s="86"/>
      <c r="AZ62" s="86"/>
      <c r="BA62">
        <v>4</v>
      </c>
      <c r="BB62" s="85" t="str">
        <f>REPLACE(INDEX(GroupVertices[Group],MATCH(Edges[[#This Row],[Vertex 1]],GroupVertices[Vertex],0)),1,1,"")</f>
        <v>1</v>
      </c>
      <c r="BC62" s="85" t="str">
        <f>REPLACE(INDEX(GroupVertices[Group],MATCH(Edges[[#This Row],[Vertex 2]],GroupVertices[Vertex],0)),1,1,"")</f>
        <v>1</v>
      </c>
      <c r="BD62" s="51">
        <v>0</v>
      </c>
      <c r="BE62" s="52">
        <v>0</v>
      </c>
      <c r="BF62" s="51">
        <v>0</v>
      </c>
      <c r="BG62" s="52">
        <v>0</v>
      </c>
      <c r="BH62" s="51">
        <v>0</v>
      </c>
      <c r="BI62" s="52">
        <v>0</v>
      </c>
      <c r="BJ62" s="51">
        <v>9</v>
      </c>
      <c r="BK62" s="52">
        <v>100</v>
      </c>
      <c r="BL62" s="51">
        <v>9</v>
      </c>
    </row>
    <row r="63" spans="1:64" ht="45">
      <c r="A63" s="84" t="s">
        <v>247</v>
      </c>
      <c r="B63" s="84" t="s">
        <v>250</v>
      </c>
      <c r="C63" s="53" t="s">
        <v>1574</v>
      </c>
      <c r="D63" s="54">
        <v>3</v>
      </c>
      <c r="E63" s="65" t="s">
        <v>132</v>
      </c>
      <c r="F63" s="55">
        <v>35</v>
      </c>
      <c r="G63" s="53"/>
      <c r="H63" s="57"/>
      <c r="I63" s="56"/>
      <c r="J63" s="56"/>
      <c r="K63" s="36" t="s">
        <v>65</v>
      </c>
      <c r="L63" s="83">
        <v>63</v>
      </c>
      <c r="M63" s="83"/>
      <c r="N63" s="63"/>
      <c r="O63" s="86" t="s">
        <v>265</v>
      </c>
      <c r="P63" s="88">
        <v>43699.92184027778</v>
      </c>
      <c r="Q63" s="86" t="s">
        <v>319</v>
      </c>
      <c r="R63" s="90" t="s">
        <v>389</v>
      </c>
      <c r="S63" s="86" t="s">
        <v>415</v>
      </c>
      <c r="T63" s="86"/>
      <c r="U63" s="90" t="s">
        <v>426</v>
      </c>
      <c r="V63" s="90" t="s">
        <v>426</v>
      </c>
      <c r="W63" s="88">
        <v>43699.92184027778</v>
      </c>
      <c r="X63" s="90" t="s">
        <v>526</v>
      </c>
      <c r="Y63" s="86"/>
      <c r="Z63" s="86"/>
      <c r="AA63" s="89" t="s">
        <v>619</v>
      </c>
      <c r="AB63" s="86"/>
      <c r="AC63" s="86" t="b">
        <v>0</v>
      </c>
      <c r="AD63" s="86">
        <v>0</v>
      </c>
      <c r="AE63" s="89" t="s">
        <v>658</v>
      </c>
      <c r="AF63" s="86" t="b">
        <v>0</v>
      </c>
      <c r="AG63" s="86" t="s">
        <v>663</v>
      </c>
      <c r="AH63" s="86"/>
      <c r="AI63" s="89" t="s">
        <v>658</v>
      </c>
      <c r="AJ63" s="86" t="b">
        <v>0</v>
      </c>
      <c r="AK63" s="86">
        <v>0</v>
      </c>
      <c r="AL63" s="89" t="s">
        <v>622</v>
      </c>
      <c r="AM63" s="86" t="s">
        <v>669</v>
      </c>
      <c r="AN63" s="86" t="b">
        <v>0</v>
      </c>
      <c r="AO63" s="89" t="s">
        <v>622</v>
      </c>
      <c r="AP63" s="86" t="s">
        <v>176</v>
      </c>
      <c r="AQ63" s="86">
        <v>0</v>
      </c>
      <c r="AR63" s="86">
        <v>0</v>
      </c>
      <c r="AS63" s="86"/>
      <c r="AT63" s="86"/>
      <c r="AU63" s="86"/>
      <c r="AV63" s="86"/>
      <c r="AW63" s="86"/>
      <c r="AX63" s="86"/>
      <c r="AY63" s="86"/>
      <c r="AZ63" s="86"/>
      <c r="BA63">
        <v>1</v>
      </c>
      <c r="BB63" s="85" t="str">
        <f>REPLACE(INDEX(GroupVertices[Group],MATCH(Edges[[#This Row],[Vertex 1]],GroupVertices[Vertex],0)),1,1,"")</f>
        <v>3</v>
      </c>
      <c r="BC63" s="85" t="str">
        <f>REPLACE(INDEX(GroupVertices[Group],MATCH(Edges[[#This Row],[Vertex 2]],GroupVertices[Vertex],0)),1,1,"")</f>
        <v>3</v>
      </c>
      <c r="BD63" s="51">
        <v>0</v>
      </c>
      <c r="BE63" s="52">
        <v>0</v>
      </c>
      <c r="BF63" s="51">
        <v>0</v>
      </c>
      <c r="BG63" s="52">
        <v>0</v>
      </c>
      <c r="BH63" s="51">
        <v>0</v>
      </c>
      <c r="BI63" s="52">
        <v>0</v>
      </c>
      <c r="BJ63" s="51">
        <v>7</v>
      </c>
      <c r="BK63" s="52">
        <v>100</v>
      </c>
      <c r="BL63" s="51">
        <v>7</v>
      </c>
    </row>
    <row r="64" spans="1:64" ht="45">
      <c r="A64" s="84" t="s">
        <v>248</v>
      </c>
      <c r="B64" s="84" t="s">
        <v>248</v>
      </c>
      <c r="C64" s="53" t="s">
        <v>1574</v>
      </c>
      <c r="D64" s="54">
        <v>3</v>
      </c>
      <c r="E64" s="65" t="s">
        <v>132</v>
      </c>
      <c r="F64" s="55">
        <v>35</v>
      </c>
      <c r="G64" s="53"/>
      <c r="H64" s="57"/>
      <c r="I64" s="56"/>
      <c r="J64" s="56"/>
      <c r="K64" s="36" t="s">
        <v>65</v>
      </c>
      <c r="L64" s="83">
        <v>64</v>
      </c>
      <c r="M64" s="83"/>
      <c r="N64" s="63"/>
      <c r="O64" s="86" t="s">
        <v>176</v>
      </c>
      <c r="P64" s="88">
        <v>43699.93326388889</v>
      </c>
      <c r="Q64" s="86" t="s">
        <v>320</v>
      </c>
      <c r="R64" s="86" t="s">
        <v>390</v>
      </c>
      <c r="S64" s="86" t="s">
        <v>418</v>
      </c>
      <c r="T64" s="86"/>
      <c r="U64" s="86"/>
      <c r="V64" s="90" t="s">
        <v>460</v>
      </c>
      <c r="W64" s="88">
        <v>43699.93326388889</v>
      </c>
      <c r="X64" s="90" t="s">
        <v>527</v>
      </c>
      <c r="Y64" s="86"/>
      <c r="Z64" s="86"/>
      <c r="AA64" s="89" t="s">
        <v>620</v>
      </c>
      <c r="AB64" s="86"/>
      <c r="AC64" s="86" t="b">
        <v>0</v>
      </c>
      <c r="AD64" s="86">
        <v>0</v>
      </c>
      <c r="AE64" s="89" t="s">
        <v>658</v>
      </c>
      <c r="AF64" s="86" t="b">
        <v>0</v>
      </c>
      <c r="AG64" s="86" t="s">
        <v>664</v>
      </c>
      <c r="AH64" s="86"/>
      <c r="AI64" s="89" t="s">
        <v>658</v>
      </c>
      <c r="AJ64" s="86" t="b">
        <v>0</v>
      </c>
      <c r="AK64" s="86">
        <v>0</v>
      </c>
      <c r="AL64" s="89" t="s">
        <v>658</v>
      </c>
      <c r="AM64" s="86" t="s">
        <v>667</v>
      </c>
      <c r="AN64" s="86" t="b">
        <v>0</v>
      </c>
      <c r="AO64" s="89" t="s">
        <v>620</v>
      </c>
      <c r="AP64" s="86" t="s">
        <v>176</v>
      </c>
      <c r="AQ64" s="86">
        <v>0</v>
      </c>
      <c r="AR64" s="86">
        <v>0</v>
      </c>
      <c r="AS64" s="86"/>
      <c r="AT64" s="86"/>
      <c r="AU64" s="86"/>
      <c r="AV64" s="86"/>
      <c r="AW64" s="86"/>
      <c r="AX64" s="86"/>
      <c r="AY64" s="86"/>
      <c r="AZ64" s="86"/>
      <c r="BA64">
        <v>1</v>
      </c>
      <c r="BB64" s="85" t="str">
        <f>REPLACE(INDEX(GroupVertices[Group],MATCH(Edges[[#This Row],[Vertex 1]],GroupVertices[Vertex],0)),1,1,"")</f>
        <v>1</v>
      </c>
      <c r="BC64" s="85" t="str">
        <f>REPLACE(INDEX(GroupVertices[Group],MATCH(Edges[[#This Row],[Vertex 2]],GroupVertices[Vertex],0)),1,1,"")</f>
        <v>1</v>
      </c>
      <c r="BD64" s="51">
        <v>0</v>
      </c>
      <c r="BE64" s="52">
        <v>0</v>
      </c>
      <c r="BF64" s="51">
        <v>0</v>
      </c>
      <c r="BG64" s="52">
        <v>0</v>
      </c>
      <c r="BH64" s="51">
        <v>0</v>
      </c>
      <c r="BI64" s="52">
        <v>0</v>
      </c>
      <c r="BJ64" s="51">
        <v>0</v>
      </c>
      <c r="BK64" s="52">
        <v>0</v>
      </c>
      <c r="BL64" s="51">
        <v>0</v>
      </c>
    </row>
    <row r="65" spans="1:64" ht="45">
      <c r="A65" s="84" t="s">
        <v>249</v>
      </c>
      <c r="B65" s="84" t="s">
        <v>250</v>
      </c>
      <c r="C65" s="53" t="s">
        <v>1574</v>
      </c>
      <c r="D65" s="54">
        <v>3</v>
      </c>
      <c r="E65" s="65" t="s">
        <v>132</v>
      </c>
      <c r="F65" s="55">
        <v>35</v>
      </c>
      <c r="G65" s="53"/>
      <c r="H65" s="57"/>
      <c r="I65" s="56"/>
      <c r="J65" s="56"/>
      <c r="K65" s="36" t="s">
        <v>66</v>
      </c>
      <c r="L65" s="83">
        <v>65</v>
      </c>
      <c r="M65" s="83"/>
      <c r="N65" s="63"/>
      <c r="O65" s="86" t="s">
        <v>265</v>
      </c>
      <c r="P65" s="88">
        <v>43699.687731481485</v>
      </c>
      <c r="Q65" s="86" t="s">
        <v>319</v>
      </c>
      <c r="R65" s="90" t="s">
        <v>389</v>
      </c>
      <c r="S65" s="86" t="s">
        <v>415</v>
      </c>
      <c r="T65" s="86"/>
      <c r="U65" s="90" t="s">
        <v>426</v>
      </c>
      <c r="V65" s="90" t="s">
        <v>426</v>
      </c>
      <c r="W65" s="88">
        <v>43699.687731481485</v>
      </c>
      <c r="X65" s="90" t="s">
        <v>528</v>
      </c>
      <c r="Y65" s="86"/>
      <c r="Z65" s="86"/>
      <c r="AA65" s="89" t="s">
        <v>621</v>
      </c>
      <c r="AB65" s="86"/>
      <c r="AC65" s="86" t="b">
        <v>0</v>
      </c>
      <c r="AD65" s="86">
        <v>0</v>
      </c>
      <c r="AE65" s="89" t="s">
        <v>658</v>
      </c>
      <c r="AF65" s="86" t="b">
        <v>0</v>
      </c>
      <c r="AG65" s="86" t="s">
        <v>663</v>
      </c>
      <c r="AH65" s="86"/>
      <c r="AI65" s="89" t="s">
        <v>658</v>
      </c>
      <c r="AJ65" s="86" t="b">
        <v>0</v>
      </c>
      <c r="AK65" s="86">
        <v>0</v>
      </c>
      <c r="AL65" s="89" t="s">
        <v>622</v>
      </c>
      <c r="AM65" s="86" t="s">
        <v>670</v>
      </c>
      <c r="AN65" s="86" t="b">
        <v>0</v>
      </c>
      <c r="AO65" s="89" t="s">
        <v>622</v>
      </c>
      <c r="AP65" s="86" t="s">
        <v>176</v>
      </c>
      <c r="AQ65" s="86">
        <v>0</v>
      </c>
      <c r="AR65" s="86">
        <v>0</v>
      </c>
      <c r="AS65" s="86"/>
      <c r="AT65" s="86"/>
      <c r="AU65" s="86"/>
      <c r="AV65" s="86"/>
      <c r="AW65" s="86"/>
      <c r="AX65" s="86"/>
      <c r="AY65" s="86"/>
      <c r="AZ65" s="86"/>
      <c r="BA65">
        <v>1</v>
      </c>
      <c r="BB65" s="85" t="str">
        <f>REPLACE(INDEX(GroupVertices[Group],MATCH(Edges[[#This Row],[Vertex 1]],GroupVertices[Vertex],0)),1,1,"")</f>
        <v>3</v>
      </c>
      <c r="BC65" s="85" t="str">
        <f>REPLACE(INDEX(GroupVertices[Group],MATCH(Edges[[#This Row],[Vertex 2]],GroupVertices[Vertex],0)),1,1,"")</f>
        <v>3</v>
      </c>
      <c r="BD65" s="51">
        <v>0</v>
      </c>
      <c r="BE65" s="52">
        <v>0</v>
      </c>
      <c r="BF65" s="51">
        <v>0</v>
      </c>
      <c r="BG65" s="52">
        <v>0</v>
      </c>
      <c r="BH65" s="51">
        <v>0</v>
      </c>
      <c r="BI65" s="52">
        <v>0</v>
      </c>
      <c r="BJ65" s="51">
        <v>7</v>
      </c>
      <c r="BK65" s="52">
        <v>100</v>
      </c>
      <c r="BL65" s="51">
        <v>7</v>
      </c>
    </row>
    <row r="66" spans="1:64" ht="45">
      <c r="A66" s="84" t="s">
        <v>250</v>
      </c>
      <c r="B66" s="84" t="s">
        <v>250</v>
      </c>
      <c r="C66" s="53" t="s">
        <v>1574</v>
      </c>
      <c r="D66" s="54">
        <v>3</v>
      </c>
      <c r="E66" s="65" t="s">
        <v>132</v>
      </c>
      <c r="F66" s="55">
        <v>35</v>
      </c>
      <c r="G66" s="53"/>
      <c r="H66" s="57"/>
      <c r="I66" s="56"/>
      <c r="J66" s="56"/>
      <c r="K66" s="36" t="s">
        <v>65</v>
      </c>
      <c r="L66" s="83">
        <v>66</v>
      </c>
      <c r="M66" s="83"/>
      <c r="N66" s="63"/>
      <c r="O66" s="86" t="s">
        <v>176</v>
      </c>
      <c r="P66" s="88">
        <v>43699.68052083333</v>
      </c>
      <c r="Q66" s="86" t="s">
        <v>321</v>
      </c>
      <c r="R66" s="90" t="s">
        <v>389</v>
      </c>
      <c r="S66" s="86" t="s">
        <v>415</v>
      </c>
      <c r="T66" s="86"/>
      <c r="U66" s="90" t="s">
        <v>426</v>
      </c>
      <c r="V66" s="90" t="s">
        <v>426</v>
      </c>
      <c r="W66" s="88">
        <v>43699.68052083333</v>
      </c>
      <c r="X66" s="90" t="s">
        <v>529</v>
      </c>
      <c r="Y66" s="86"/>
      <c r="Z66" s="86"/>
      <c r="AA66" s="89" t="s">
        <v>622</v>
      </c>
      <c r="AB66" s="86"/>
      <c r="AC66" s="86" t="b">
        <v>0</v>
      </c>
      <c r="AD66" s="86">
        <v>0</v>
      </c>
      <c r="AE66" s="89" t="s">
        <v>658</v>
      </c>
      <c r="AF66" s="86" t="b">
        <v>0</v>
      </c>
      <c r="AG66" s="86" t="s">
        <v>663</v>
      </c>
      <c r="AH66" s="86"/>
      <c r="AI66" s="89" t="s">
        <v>658</v>
      </c>
      <c r="AJ66" s="86" t="b">
        <v>0</v>
      </c>
      <c r="AK66" s="86">
        <v>0</v>
      </c>
      <c r="AL66" s="89" t="s">
        <v>658</v>
      </c>
      <c r="AM66" s="86" t="s">
        <v>670</v>
      </c>
      <c r="AN66" s="86" t="b">
        <v>0</v>
      </c>
      <c r="AO66" s="89" t="s">
        <v>622</v>
      </c>
      <c r="AP66" s="86" t="s">
        <v>176</v>
      </c>
      <c r="AQ66" s="86">
        <v>0</v>
      </c>
      <c r="AR66" s="86">
        <v>0</v>
      </c>
      <c r="AS66" s="86"/>
      <c r="AT66" s="86"/>
      <c r="AU66" s="86"/>
      <c r="AV66" s="86"/>
      <c r="AW66" s="86"/>
      <c r="AX66" s="86"/>
      <c r="AY66" s="86"/>
      <c r="AZ66" s="86"/>
      <c r="BA66">
        <v>1</v>
      </c>
      <c r="BB66" s="85" t="str">
        <f>REPLACE(INDEX(GroupVertices[Group],MATCH(Edges[[#This Row],[Vertex 1]],GroupVertices[Vertex],0)),1,1,"")</f>
        <v>3</v>
      </c>
      <c r="BC66" s="85" t="str">
        <f>REPLACE(INDEX(GroupVertices[Group],MATCH(Edges[[#This Row],[Vertex 2]],GroupVertices[Vertex],0)),1,1,"")</f>
        <v>3</v>
      </c>
      <c r="BD66" s="51">
        <v>0</v>
      </c>
      <c r="BE66" s="52">
        <v>0</v>
      </c>
      <c r="BF66" s="51">
        <v>0</v>
      </c>
      <c r="BG66" s="52">
        <v>0</v>
      </c>
      <c r="BH66" s="51">
        <v>0</v>
      </c>
      <c r="BI66" s="52">
        <v>0</v>
      </c>
      <c r="BJ66" s="51">
        <v>5</v>
      </c>
      <c r="BK66" s="52">
        <v>100</v>
      </c>
      <c r="BL66" s="51">
        <v>5</v>
      </c>
    </row>
    <row r="67" spans="1:64" ht="45">
      <c r="A67" s="84" t="s">
        <v>250</v>
      </c>
      <c r="B67" s="84" t="s">
        <v>249</v>
      </c>
      <c r="C67" s="53" t="s">
        <v>1574</v>
      </c>
      <c r="D67" s="54">
        <v>3</v>
      </c>
      <c r="E67" s="65" t="s">
        <v>132</v>
      </c>
      <c r="F67" s="55">
        <v>35</v>
      </c>
      <c r="G67" s="53"/>
      <c r="H67" s="57"/>
      <c r="I67" s="56"/>
      <c r="J67" s="56"/>
      <c r="K67" s="36" t="s">
        <v>66</v>
      </c>
      <c r="L67" s="83">
        <v>67</v>
      </c>
      <c r="M67" s="83"/>
      <c r="N67" s="63"/>
      <c r="O67" s="86" t="s">
        <v>265</v>
      </c>
      <c r="P67" s="88">
        <v>43700.44725694445</v>
      </c>
      <c r="Q67" s="86" t="s">
        <v>322</v>
      </c>
      <c r="R67" s="90" t="s">
        <v>391</v>
      </c>
      <c r="S67" s="86" t="s">
        <v>415</v>
      </c>
      <c r="T67" s="86" t="s">
        <v>423</v>
      </c>
      <c r="U67" s="86"/>
      <c r="V67" s="90" t="s">
        <v>461</v>
      </c>
      <c r="W67" s="88">
        <v>43700.44725694445</v>
      </c>
      <c r="X67" s="90" t="s">
        <v>530</v>
      </c>
      <c r="Y67" s="86"/>
      <c r="Z67" s="86"/>
      <c r="AA67" s="89" t="s">
        <v>623</v>
      </c>
      <c r="AB67" s="86"/>
      <c r="AC67" s="86" t="b">
        <v>0</v>
      </c>
      <c r="AD67" s="86">
        <v>0</v>
      </c>
      <c r="AE67" s="89" t="s">
        <v>658</v>
      </c>
      <c r="AF67" s="86" t="b">
        <v>0</v>
      </c>
      <c r="AG67" s="86" t="s">
        <v>663</v>
      </c>
      <c r="AH67" s="86"/>
      <c r="AI67" s="89" t="s">
        <v>658</v>
      </c>
      <c r="AJ67" s="86" t="b">
        <v>0</v>
      </c>
      <c r="AK67" s="86">
        <v>0</v>
      </c>
      <c r="AL67" s="89" t="s">
        <v>629</v>
      </c>
      <c r="AM67" s="86" t="s">
        <v>670</v>
      </c>
      <c r="AN67" s="86" t="b">
        <v>0</v>
      </c>
      <c r="AO67" s="89" t="s">
        <v>629</v>
      </c>
      <c r="AP67" s="86" t="s">
        <v>176</v>
      </c>
      <c r="AQ67" s="86">
        <v>0</v>
      </c>
      <c r="AR67" s="86">
        <v>0</v>
      </c>
      <c r="AS67" s="86"/>
      <c r="AT67" s="86"/>
      <c r="AU67" s="86"/>
      <c r="AV67" s="86"/>
      <c r="AW67" s="86"/>
      <c r="AX67" s="86"/>
      <c r="AY67" s="86"/>
      <c r="AZ67" s="86"/>
      <c r="BA67">
        <v>1</v>
      </c>
      <c r="BB67" s="85" t="str">
        <f>REPLACE(INDEX(GroupVertices[Group],MATCH(Edges[[#This Row],[Vertex 1]],GroupVertices[Vertex],0)),1,1,"")</f>
        <v>3</v>
      </c>
      <c r="BC67" s="85" t="str">
        <f>REPLACE(INDEX(GroupVertices[Group],MATCH(Edges[[#This Row],[Vertex 2]],GroupVertices[Vertex],0)),1,1,"")</f>
        <v>3</v>
      </c>
      <c r="BD67" s="51">
        <v>0</v>
      </c>
      <c r="BE67" s="52">
        <v>0</v>
      </c>
      <c r="BF67" s="51">
        <v>0</v>
      </c>
      <c r="BG67" s="52">
        <v>0</v>
      </c>
      <c r="BH67" s="51">
        <v>0</v>
      </c>
      <c r="BI67" s="52">
        <v>0</v>
      </c>
      <c r="BJ67" s="51">
        <v>16</v>
      </c>
      <c r="BK67" s="52">
        <v>100</v>
      </c>
      <c r="BL67" s="51">
        <v>16</v>
      </c>
    </row>
    <row r="68" spans="1:64" ht="45">
      <c r="A68" s="84" t="s">
        <v>251</v>
      </c>
      <c r="B68" s="84" t="s">
        <v>257</v>
      </c>
      <c r="C68" s="53" t="s">
        <v>1574</v>
      </c>
      <c r="D68" s="54">
        <v>3</v>
      </c>
      <c r="E68" s="65" t="s">
        <v>132</v>
      </c>
      <c r="F68" s="55">
        <v>35</v>
      </c>
      <c r="G68" s="53"/>
      <c r="H68" s="57"/>
      <c r="I68" s="56"/>
      <c r="J68" s="56"/>
      <c r="K68" s="36" t="s">
        <v>65</v>
      </c>
      <c r="L68" s="83">
        <v>68</v>
      </c>
      <c r="M68" s="83"/>
      <c r="N68" s="63"/>
      <c r="O68" s="86" t="s">
        <v>265</v>
      </c>
      <c r="P68" s="88">
        <v>43693.53959490741</v>
      </c>
      <c r="Q68" s="86" t="s">
        <v>323</v>
      </c>
      <c r="R68" s="90" t="s">
        <v>392</v>
      </c>
      <c r="S68" s="86" t="s">
        <v>415</v>
      </c>
      <c r="T68" s="86"/>
      <c r="U68" s="86"/>
      <c r="V68" s="90" t="s">
        <v>462</v>
      </c>
      <c r="W68" s="88">
        <v>43693.53959490741</v>
      </c>
      <c r="X68" s="90" t="s">
        <v>531</v>
      </c>
      <c r="Y68" s="86"/>
      <c r="Z68" s="86"/>
      <c r="AA68" s="89" t="s">
        <v>624</v>
      </c>
      <c r="AB68" s="86"/>
      <c r="AC68" s="86" t="b">
        <v>0</v>
      </c>
      <c r="AD68" s="86">
        <v>0</v>
      </c>
      <c r="AE68" s="89" t="s">
        <v>658</v>
      </c>
      <c r="AF68" s="86" t="b">
        <v>0</v>
      </c>
      <c r="AG68" s="86" t="s">
        <v>663</v>
      </c>
      <c r="AH68" s="86"/>
      <c r="AI68" s="89" t="s">
        <v>658</v>
      </c>
      <c r="AJ68" s="86" t="b">
        <v>0</v>
      </c>
      <c r="AK68" s="86">
        <v>2</v>
      </c>
      <c r="AL68" s="89" t="s">
        <v>636</v>
      </c>
      <c r="AM68" s="86" t="s">
        <v>668</v>
      </c>
      <c r="AN68" s="86" t="b">
        <v>0</v>
      </c>
      <c r="AO68" s="89" t="s">
        <v>636</v>
      </c>
      <c r="AP68" s="86" t="s">
        <v>176</v>
      </c>
      <c r="AQ68" s="86">
        <v>0</v>
      </c>
      <c r="AR68" s="86">
        <v>0</v>
      </c>
      <c r="AS68" s="86"/>
      <c r="AT68" s="86"/>
      <c r="AU68" s="86"/>
      <c r="AV68" s="86"/>
      <c r="AW68" s="86"/>
      <c r="AX68" s="86"/>
      <c r="AY68" s="86"/>
      <c r="AZ68" s="86"/>
      <c r="BA68">
        <v>1</v>
      </c>
      <c r="BB68" s="85" t="str">
        <f>REPLACE(INDEX(GroupVertices[Group],MATCH(Edges[[#This Row],[Vertex 1]],GroupVertices[Vertex],0)),1,1,"")</f>
        <v>2</v>
      </c>
      <c r="BC68" s="85" t="str">
        <f>REPLACE(INDEX(GroupVertices[Group],MATCH(Edges[[#This Row],[Vertex 2]],GroupVertices[Vertex],0)),1,1,"")</f>
        <v>2</v>
      </c>
      <c r="BD68" s="51">
        <v>0</v>
      </c>
      <c r="BE68" s="52">
        <v>0</v>
      </c>
      <c r="BF68" s="51">
        <v>0</v>
      </c>
      <c r="BG68" s="52">
        <v>0</v>
      </c>
      <c r="BH68" s="51">
        <v>0</v>
      </c>
      <c r="BI68" s="52">
        <v>0</v>
      </c>
      <c r="BJ68" s="51">
        <v>9</v>
      </c>
      <c r="BK68" s="52">
        <v>100</v>
      </c>
      <c r="BL68" s="51">
        <v>9</v>
      </c>
    </row>
    <row r="69" spans="1:64" ht="45">
      <c r="A69" s="84" t="s">
        <v>251</v>
      </c>
      <c r="B69" s="84" t="s">
        <v>251</v>
      </c>
      <c r="C69" s="53" t="s">
        <v>1574</v>
      </c>
      <c r="D69" s="54">
        <v>3</v>
      </c>
      <c r="E69" s="65" t="s">
        <v>132</v>
      </c>
      <c r="F69" s="55">
        <v>35</v>
      </c>
      <c r="G69" s="53"/>
      <c r="H69" s="57"/>
      <c r="I69" s="56"/>
      <c r="J69" s="56"/>
      <c r="K69" s="36" t="s">
        <v>65</v>
      </c>
      <c r="L69" s="83">
        <v>69</v>
      </c>
      <c r="M69" s="83"/>
      <c r="N69" s="63"/>
      <c r="O69" s="86" t="s">
        <v>176</v>
      </c>
      <c r="P69" s="88">
        <v>43700.483148148145</v>
      </c>
      <c r="Q69" s="89" t="s">
        <v>324</v>
      </c>
      <c r="R69" s="90" t="s">
        <v>393</v>
      </c>
      <c r="S69" s="86" t="s">
        <v>415</v>
      </c>
      <c r="T69" s="86"/>
      <c r="U69" s="86"/>
      <c r="V69" s="90" t="s">
        <v>462</v>
      </c>
      <c r="W69" s="88">
        <v>43700.483148148145</v>
      </c>
      <c r="X69" s="90" t="s">
        <v>532</v>
      </c>
      <c r="Y69" s="86"/>
      <c r="Z69" s="86"/>
      <c r="AA69" s="89" t="s">
        <v>625</v>
      </c>
      <c r="AB69" s="86"/>
      <c r="AC69" s="86" t="b">
        <v>0</v>
      </c>
      <c r="AD69" s="86">
        <v>0</v>
      </c>
      <c r="AE69" s="89" t="s">
        <v>658</v>
      </c>
      <c r="AF69" s="86" t="b">
        <v>0</v>
      </c>
      <c r="AG69" s="86" t="s">
        <v>663</v>
      </c>
      <c r="AH69" s="86"/>
      <c r="AI69" s="89" t="s">
        <v>658</v>
      </c>
      <c r="AJ69" s="86" t="b">
        <v>0</v>
      </c>
      <c r="AK69" s="86">
        <v>0</v>
      </c>
      <c r="AL69" s="89" t="s">
        <v>658</v>
      </c>
      <c r="AM69" s="86" t="s">
        <v>671</v>
      </c>
      <c r="AN69" s="86" t="b">
        <v>0</v>
      </c>
      <c r="AO69" s="89" t="s">
        <v>625</v>
      </c>
      <c r="AP69" s="86" t="s">
        <v>176</v>
      </c>
      <c r="AQ69" s="86">
        <v>0</v>
      </c>
      <c r="AR69" s="86">
        <v>0</v>
      </c>
      <c r="AS69" s="86"/>
      <c r="AT69" s="86"/>
      <c r="AU69" s="86"/>
      <c r="AV69" s="86"/>
      <c r="AW69" s="86"/>
      <c r="AX69" s="86"/>
      <c r="AY69" s="86"/>
      <c r="AZ69" s="86"/>
      <c r="BA69">
        <v>1</v>
      </c>
      <c r="BB69" s="85" t="str">
        <f>REPLACE(INDEX(GroupVertices[Group],MATCH(Edges[[#This Row],[Vertex 1]],GroupVertices[Vertex],0)),1,1,"")</f>
        <v>2</v>
      </c>
      <c r="BC69" s="85" t="str">
        <f>REPLACE(INDEX(GroupVertices[Group],MATCH(Edges[[#This Row],[Vertex 2]],GroupVertices[Vertex],0)),1,1,"")</f>
        <v>2</v>
      </c>
      <c r="BD69" s="51">
        <v>0</v>
      </c>
      <c r="BE69" s="52">
        <v>0</v>
      </c>
      <c r="BF69" s="51">
        <v>0</v>
      </c>
      <c r="BG69" s="52">
        <v>0</v>
      </c>
      <c r="BH69" s="51">
        <v>0</v>
      </c>
      <c r="BI69" s="52">
        <v>0</v>
      </c>
      <c r="BJ69" s="51">
        <v>8</v>
      </c>
      <c r="BK69" s="52">
        <v>100</v>
      </c>
      <c r="BL69" s="51">
        <v>8</v>
      </c>
    </row>
    <row r="70" spans="1:64" ht="45">
      <c r="A70" s="84" t="s">
        <v>252</v>
      </c>
      <c r="B70" s="84" t="s">
        <v>249</v>
      </c>
      <c r="C70" s="53" t="s">
        <v>1574</v>
      </c>
      <c r="D70" s="54">
        <v>3</v>
      </c>
      <c r="E70" s="65" t="s">
        <v>132</v>
      </c>
      <c r="F70" s="55">
        <v>35</v>
      </c>
      <c r="G70" s="53"/>
      <c r="H70" s="57"/>
      <c r="I70" s="56"/>
      <c r="J70" s="56"/>
      <c r="K70" s="36" t="s">
        <v>65</v>
      </c>
      <c r="L70" s="83">
        <v>70</v>
      </c>
      <c r="M70" s="83"/>
      <c r="N70" s="63"/>
      <c r="O70" s="86" t="s">
        <v>265</v>
      </c>
      <c r="P70" s="88">
        <v>43700.503587962965</v>
      </c>
      <c r="Q70" s="86" t="s">
        <v>322</v>
      </c>
      <c r="R70" s="90" t="s">
        <v>391</v>
      </c>
      <c r="S70" s="86" t="s">
        <v>415</v>
      </c>
      <c r="T70" s="86" t="s">
        <v>423</v>
      </c>
      <c r="U70" s="86"/>
      <c r="V70" s="90" t="s">
        <v>463</v>
      </c>
      <c r="W70" s="88">
        <v>43700.503587962965</v>
      </c>
      <c r="X70" s="90" t="s">
        <v>533</v>
      </c>
      <c r="Y70" s="86"/>
      <c r="Z70" s="86"/>
      <c r="AA70" s="89" t="s">
        <v>626</v>
      </c>
      <c r="AB70" s="86"/>
      <c r="AC70" s="86" t="b">
        <v>0</v>
      </c>
      <c r="AD70" s="86">
        <v>0</v>
      </c>
      <c r="AE70" s="89" t="s">
        <v>658</v>
      </c>
      <c r="AF70" s="86" t="b">
        <v>0</v>
      </c>
      <c r="AG70" s="86" t="s">
        <v>663</v>
      </c>
      <c r="AH70" s="86"/>
      <c r="AI70" s="89" t="s">
        <v>658</v>
      </c>
      <c r="AJ70" s="86" t="b">
        <v>0</v>
      </c>
      <c r="AK70" s="86">
        <v>4</v>
      </c>
      <c r="AL70" s="89" t="s">
        <v>629</v>
      </c>
      <c r="AM70" s="86" t="s">
        <v>670</v>
      </c>
      <c r="AN70" s="86" t="b">
        <v>0</v>
      </c>
      <c r="AO70" s="89" t="s">
        <v>629</v>
      </c>
      <c r="AP70" s="86" t="s">
        <v>176</v>
      </c>
      <c r="AQ70" s="86">
        <v>0</v>
      </c>
      <c r="AR70" s="86">
        <v>0</v>
      </c>
      <c r="AS70" s="86"/>
      <c r="AT70" s="86"/>
      <c r="AU70" s="86"/>
      <c r="AV70" s="86"/>
      <c r="AW70" s="86"/>
      <c r="AX70" s="86"/>
      <c r="AY70" s="86"/>
      <c r="AZ70" s="86"/>
      <c r="BA70">
        <v>1</v>
      </c>
      <c r="BB70" s="85" t="str">
        <f>REPLACE(INDEX(GroupVertices[Group],MATCH(Edges[[#This Row],[Vertex 1]],GroupVertices[Vertex],0)),1,1,"")</f>
        <v>3</v>
      </c>
      <c r="BC70" s="85" t="str">
        <f>REPLACE(INDEX(GroupVertices[Group],MATCH(Edges[[#This Row],[Vertex 2]],GroupVertices[Vertex],0)),1,1,"")</f>
        <v>3</v>
      </c>
      <c r="BD70" s="51">
        <v>0</v>
      </c>
      <c r="BE70" s="52">
        <v>0</v>
      </c>
      <c r="BF70" s="51">
        <v>0</v>
      </c>
      <c r="BG70" s="52">
        <v>0</v>
      </c>
      <c r="BH70" s="51">
        <v>0</v>
      </c>
      <c r="BI70" s="52">
        <v>0</v>
      </c>
      <c r="BJ70" s="51">
        <v>16</v>
      </c>
      <c r="BK70" s="52">
        <v>100</v>
      </c>
      <c r="BL70" s="51">
        <v>16</v>
      </c>
    </row>
    <row r="71" spans="1:64" ht="45">
      <c r="A71" s="84" t="s">
        <v>253</v>
      </c>
      <c r="B71" s="84" t="s">
        <v>249</v>
      </c>
      <c r="C71" s="53" t="s">
        <v>1574</v>
      </c>
      <c r="D71" s="54">
        <v>3</v>
      </c>
      <c r="E71" s="65" t="s">
        <v>132</v>
      </c>
      <c r="F71" s="55">
        <v>35</v>
      </c>
      <c r="G71" s="53"/>
      <c r="H71" s="57"/>
      <c r="I71" s="56"/>
      <c r="J71" s="56"/>
      <c r="K71" s="36" t="s">
        <v>65</v>
      </c>
      <c r="L71" s="83">
        <v>71</v>
      </c>
      <c r="M71" s="83"/>
      <c r="N71" s="63"/>
      <c r="O71" s="86" t="s">
        <v>265</v>
      </c>
      <c r="P71" s="88">
        <v>43700.59025462963</v>
      </c>
      <c r="Q71" s="86" t="s">
        <v>322</v>
      </c>
      <c r="R71" s="90" t="s">
        <v>391</v>
      </c>
      <c r="S71" s="86" t="s">
        <v>415</v>
      </c>
      <c r="T71" s="86" t="s">
        <v>423</v>
      </c>
      <c r="U71" s="86"/>
      <c r="V71" s="90" t="s">
        <v>464</v>
      </c>
      <c r="W71" s="88">
        <v>43700.59025462963</v>
      </c>
      <c r="X71" s="90" t="s">
        <v>534</v>
      </c>
      <c r="Y71" s="86"/>
      <c r="Z71" s="86"/>
      <c r="AA71" s="89" t="s">
        <v>627</v>
      </c>
      <c r="AB71" s="86"/>
      <c r="AC71" s="86" t="b">
        <v>0</v>
      </c>
      <c r="AD71" s="86">
        <v>0</v>
      </c>
      <c r="AE71" s="89" t="s">
        <v>658</v>
      </c>
      <c r="AF71" s="86" t="b">
        <v>0</v>
      </c>
      <c r="AG71" s="86" t="s">
        <v>663</v>
      </c>
      <c r="AH71" s="86"/>
      <c r="AI71" s="89" t="s">
        <v>658</v>
      </c>
      <c r="AJ71" s="86" t="b">
        <v>0</v>
      </c>
      <c r="AK71" s="86">
        <v>4</v>
      </c>
      <c r="AL71" s="89" t="s">
        <v>629</v>
      </c>
      <c r="AM71" s="86" t="s">
        <v>670</v>
      </c>
      <c r="AN71" s="86" t="b">
        <v>0</v>
      </c>
      <c r="AO71" s="89" t="s">
        <v>629</v>
      </c>
      <c r="AP71" s="86" t="s">
        <v>176</v>
      </c>
      <c r="AQ71" s="86">
        <v>0</v>
      </c>
      <c r="AR71" s="86">
        <v>0</v>
      </c>
      <c r="AS71" s="86"/>
      <c r="AT71" s="86"/>
      <c r="AU71" s="86"/>
      <c r="AV71" s="86"/>
      <c r="AW71" s="86"/>
      <c r="AX71" s="86"/>
      <c r="AY71" s="86"/>
      <c r="AZ71" s="86"/>
      <c r="BA71">
        <v>1</v>
      </c>
      <c r="BB71" s="85" t="str">
        <f>REPLACE(INDEX(GroupVertices[Group],MATCH(Edges[[#This Row],[Vertex 1]],GroupVertices[Vertex],0)),1,1,"")</f>
        <v>3</v>
      </c>
      <c r="BC71" s="85" t="str">
        <f>REPLACE(INDEX(GroupVertices[Group],MATCH(Edges[[#This Row],[Vertex 2]],GroupVertices[Vertex],0)),1,1,"")</f>
        <v>3</v>
      </c>
      <c r="BD71" s="51">
        <v>0</v>
      </c>
      <c r="BE71" s="52">
        <v>0</v>
      </c>
      <c r="BF71" s="51">
        <v>0</v>
      </c>
      <c r="BG71" s="52">
        <v>0</v>
      </c>
      <c r="BH71" s="51">
        <v>0</v>
      </c>
      <c r="BI71" s="52">
        <v>0</v>
      </c>
      <c r="BJ71" s="51">
        <v>16</v>
      </c>
      <c r="BK71" s="52">
        <v>100</v>
      </c>
      <c r="BL71" s="51">
        <v>16</v>
      </c>
    </row>
    <row r="72" spans="1:64" ht="45">
      <c r="A72" s="84" t="s">
        <v>254</v>
      </c>
      <c r="B72" s="84" t="s">
        <v>254</v>
      </c>
      <c r="C72" s="53" t="s">
        <v>1574</v>
      </c>
      <c r="D72" s="54">
        <v>3</v>
      </c>
      <c r="E72" s="65" t="s">
        <v>132</v>
      </c>
      <c r="F72" s="55">
        <v>35</v>
      </c>
      <c r="G72" s="53"/>
      <c r="H72" s="57"/>
      <c r="I72" s="56"/>
      <c r="J72" s="56"/>
      <c r="K72" s="36" t="s">
        <v>65</v>
      </c>
      <c r="L72" s="83">
        <v>72</v>
      </c>
      <c r="M72" s="83"/>
      <c r="N72" s="63"/>
      <c r="O72" s="86" t="s">
        <v>176</v>
      </c>
      <c r="P72" s="88">
        <v>43700.689618055556</v>
      </c>
      <c r="Q72" s="86" t="s">
        <v>325</v>
      </c>
      <c r="R72" s="90" t="s">
        <v>394</v>
      </c>
      <c r="S72" s="86" t="s">
        <v>415</v>
      </c>
      <c r="T72" s="86"/>
      <c r="U72" s="86"/>
      <c r="V72" s="90" t="s">
        <v>465</v>
      </c>
      <c r="W72" s="88">
        <v>43700.689618055556</v>
      </c>
      <c r="X72" s="90" t="s">
        <v>535</v>
      </c>
      <c r="Y72" s="86"/>
      <c r="Z72" s="86"/>
      <c r="AA72" s="89" t="s">
        <v>628</v>
      </c>
      <c r="AB72" s="86"/>
      <c r="AC72" s="86" t="b">
        <v>0</v>
      </c>
      <c r="AD72" s="86">
        <v>0</v>
      </c>
      <c r="AE72" s="89" t="s">
        <v>658</v>
      </c>
      <c r="AF72" s="86" t="b">
        <v>0</v>
      </c>
      <c r="AG72" s="86" t="s">
        <v>663</v>
      </c>
      <c r="AH72" s="86"/>
      <c r="AI72" s="89" t="s">
        <v>658</v>
      </c>
      <c r="AJ72" s="86" t="b">
        <v>0</v>
      </c>
      <c r="AK72" s="86">
        <v>0</v>
      </c>
      <c r="AL72" s="89" t="s">
        <v>658</v>
      </c>
      <c r="AM72" s="86" t="s">
        <v>667</v>
      </c>
      <c r="AN72" s="86" t="b">
        <v>0</v>
      </c>
      <c r="AO72" s="89" t="s">
        <v>628</v>
      </c>
      <c r="AP72" s="86" t="s">
        <v>176</v>
      </c>
      <c r="AQ72" s="86">
        <v>0</v>
      </c>
      <c r="AR72" s="86">
        <v>0</v>
      </c>
      <c r="AS72" s="86"/>
      <c r="AT72" s="86"/>
      <c r="AU72" s="86"/>
      <c r="AV72" s="86"/>
      <c r="AW72" s="86"/>
      <c r="AX72" s="86"/>
      <c r="AY72" s="86"/>
      <c r="AZ72" s="86"/>
      <c r="BA72">
        <v>1</v>
      </c>
      <c r="BB72" s="85" t="str">
        <f>REPLACE(INDEX(GroupVertices[Group],MATCH(Edges[[#This Row],[Vertex 1]],GroupVertices[Vertex],0)),1,1,"")</f>
        <v>1</v>
      </c>
      <c r="BC72" s="85" t="str">
        <f>REPLACE(INDEX(GroupVertices[Group],MATCH(Edges[[#This Row],[Vertex 2]],GroupVertices[Vertex],0)),1,1,"")</f>
        <v>1</v>
      </c>
      <c r="BD72" s="51">
        <v>0</v>
      </c>
      <c r="BE72" s="52">
        <v>0</v>
      </c>
      <c r="BF72" s="51">
        <v>0</v>
      </c>
      <c r="BG72" s="52">
        <v>0</v>
      </c>
      <c r="BH72" s="51">
        <v>0</v>
      </c>
      <c r="BI72" s="52">
        <v>0</v>
      </c>
      <c r="BJ72" s="51">
        <v>8</v>
      </c>
      <c r="BK72" s="52">
        <v>100</v>
      </c>
      <c r="BL72" s="51">
        <v>8</v>
      </c>
    </row>
    <row r="73" spans="1:64" ht="45">
      <c r="A73" s="84" t="s">
        <v>249</v>
      </c>
      <c r="B73" s="84" t="s">
        <v>249</v>
      </c>
      <c r="C73" s="53" t="s">
        <v>1574</v>
      </c>
      <c r="D73" s="54">
        <v>3</v>
      </c>
      <c r="E73" s="65" t="s">
        <v>132</v>
      </c>
      <c r="F73" s="55">
        <v>35</v>
      </c>
      <c r="G73" s="53"/>
      <c r="H73" s="57"/>
      <c r="I73" s="56"/>
      <c r="J73" s="56"/>
      <c r="K73" s="36" t="s">
        <v>65</v>
      </c>
      <c r="L73" s="83">
        <v>73</v>
      </c>
      <c r="M73" s="83"/>
      <c r="N73" s="63"/>
      <c r="O73" s="86" t="s">
        <v>176</v>
      </c>
      <c r="P73" s="88">
        <v>43700.0628125</v>
      </c>
      <c r="Q73" s="86" t="s">
        <v>326</v>
      </c>
      <c r="R73" s="90" t="s">
        <v>391</v>
      </c>
      <c r="S73" s="86" t="s">
        <v>415</v>
      </c>
      <c r="T73" s="86" t="s">
        <v>423</v>
      </c>
      <c r="U73" s="90" t="s">
        <v>427</v>
      </c>
      <c r="V73" s="90" t="s">
        <v>427</v>
      </c>
      <c r="W73" s="88">
        <v>43700.0628125</v>
      </c>
      <c r="X73" s="90" t="s">
        <v>536</v>
      </c>
      <c r="Y73" s="86"/>
      <c r="Z73" s="86"/>
      <c r="AA73" s="89" t="s">
        <v>629</v>
      </c>
      <c r="AB73" s="86"/>
      <c r="AC73" s="86" t="b">
        <v>0</v>
      </c>
      <c r="AD73" s="86">
        <v>0</v>
      </c>
      <c r="AE73" s="89" t="s">
        <v>658</v>
      </c>
      <c r="AF73" s="86" t="b">
        <v>0</v>
      </c>
      <c r="AG73" s="86" t="s">
        <v>663</v>
      </c>
      <c r="AH73" s="86"/>
      <c r="AI73" s="89" t="s">
        <v>658</v>
      </c>
      <c r="AJ73" s="86" t="b">
        <v>0</v>
      </c>
      <c r="AK73" s="86">
        <v>0</v>
      </c>
      <c r="AL73" s="89" t="s">
        <v>658</v>
      </c>
      <c r="AM73" s="86" t="s">
        <v>670</v>
      </c>
      <c r="AN73" s="86" t="b">
        <v>0</v>
      </c>
      <c r="AO73" s="89" t="s">
        <v>629</v>
      </c>
      <c r="AP73" s="86" t="s">
        <v>176</v>
      </c>
      <c r="AQ73" s="86">
        <v>0</v>
      </c>
      <c r="AR73" s="86">
        <v>0</v>
      </c>
      <c r="AS73" s="86"/>
      <c r="AT73" s="86"/>
      <c r="AU73" s="86"/>
      <c r="AV73" s="86"/>
      <c r="AW73" s="86"/>
      <c r="AX73" s="86"/>
      <c r="AY73" s="86"/>
      <c r="AZ73" s="86"/>
      <c r="BA73">
        <v>1</v>
      </c>
      <c r="BB73" s="85" t="str">
        <f>REPLACE(INDEX(GroupVertices[Group],MATCH(Edges[[#This Row],[Vertex 1]],GroupVertices[Vertex],0)),1,1,"")</f>
        <v>3</v>
      </c>
      <c r="BC73" s="85" t="str">
        <f>REPLACE(INDEX(GroupVertices[Group],MATCH(Edges[[#This Row],[Vertex 2]],GroupVertices[Vertex],0)),1,1,"")</f>
        <v>3</v>
      </c>
      <c r="BD73" s="51">
        <v>0</v>
      </c>
      <c r="BE73" s="52">
        <v>0</v>
      </c>
      <c r="BF73" s="51">
        <v>0</v>
      </c>
      <c r="BG73" s="52">
        <v>0</v>
      </c>
      <c r="BH73" s="51">
        <v>0</v>
      </c>
      <c r="BI73" s="52">
        <v>0</v>
      </c>
      <c r="BJ73" s="51">
        <v>13</v>
      </c>
      <c r="BK73" s="52">
        <v>100</v>
      </c>
      <c r="BL73" s="51">
        <v>13</v>
      </c>
    </row>
    <row r="74" spans="1:64" ht="45">
      <c r="A74" s="84" t="s">
        <v>255</v>
      </c>
      <c r="B74" s="84" t="s">
        <v>249</v>
      </c>
      <c r="C74" s="53" t="s">
        <v>1574</v>
      </c>
      <c r="D74" s="54">
        <v>3</v>
      </c>
      <c r="E74" s="65" t="s">
        <v>132</v>
      </c>
      <c r="F74" s="55">
        <v>35</v>
      </c>
      <c r="G74" s="53"/>
      <c r="H74" s="57"/>
      <c r="I74" s="56"/>
      <c r="J74" s="56"/>
      <c r="K74" s="36" t="s">
        <v>65</v>
      </c>
      <c r="L74" s="83">
        <v>74</v>
      </c>
      <c r="M74" s="83"/>
      <c r="N74" s="63"/>
      <c r="O74" s="86" t="s">
        <v>265</v>
      </c>
      <c r="P74" s="88">
        <v>43700.809699074074</v>
      </c>
      <c r="Q74" s="86" t="s">
        <v>322</v>
      </c>
      <c r="R74" s="90" t="s">
        <v>391</v>
      </c>
      <c r="S74" s="86" t="s">
        <v>415</v>
      </c>
      <c r="T74" s="86" t="s">
        <v>423</v>
      </c>
      <c r="U74" s="86"/>
      <c r="V74" s="90" t="s">
        <v>466</v>
      </c>
      <c r="W74" s="88">
        <v>43700.809699074074</v>
      </c>
      <c r="X74" s="90" t="s">
        <v>537</v>
      </c>
      <c r="Y74" s="86"/>
      <c r="Z74" s="86"/>
      <c r="AA74" s="89" t="s">
        <v>630</v>
      </c>
      <c r="AB74" s="86"/>
      <c r="AC74" s="86" t="b">
        <v>0</v>
      </c>
      <c r="AD74" s="86">
        <v>0</v>
      </c>
      <c r="AE74" s="89" t="s">
        <v>658</v>
      </c>
      <c r="AF74" s="86" t="b">
        <v>0</v>
      </c>
      <c r="AG74" s="86" t="s">
        <v>663</v>
      </c>
      <c r="AH74" s="86"/>
      <c r="AI74" s="89" t="s">
        <v>658</v>
      </c>
      <c r="AJ74" s="86" t="b">
        <v>0</v>
      </c>
      <c r="AK74" s="86">
        <v>0</v>
      </c>
      <c r="AL74" s="89" t="s">
        <v>629</v>
      </c>
      <c r="AM74" s="86" t="s">
        <v>669</v>
      </c>
      <c r="AN74" s="86" t="b">
        <v>0</v>
      </c>
      <c r="AO74" s="89" t="s">
        <v>629</v>
      </c>
      <c r="AP74" s="86" t="s">
        <v>176</v>
      </c>
      <c r="AQ74" s="86">
        <v>0</v>
      </c>
      <c r="AR74" s="86">
        <v>0</v>
      </c>
      <c r="AS74" s="86"/>
      <c r="AT74" s="86"/>
      <c r="AU74" s="86"/>
      <c r="AV74" s="86"/>
      <c r="AW74" s="86"/>
      <c r="AX74" s="86"/>
      <c r="AY74" s="86"/>
      <c r="AZ74" s="86"/>
      <c r="BA74">
        <v>1</v>
      </c>
      <c r="BB74" s="85" t="str">
        <f>REPLACE(INDEX(GroupVertices[Group],MATCH(Edges[[#This Row],[Vertex 1]],GroupVertices[Vertex],0)),1,1,"")</f>
        <v>3</v>
      </c>
      <c r="BC74" s="85" t="str">
        <f>REPLACE(INDEX(GroupVertices[Group],MATCH(Edges[[#This Row],[Vertex 2]],GroupVertices[Vertex],0)),1,1,"")</f>
        <v>3</v>
      </c>
      <c r="BD74" s="51">
        <v>0</v>
      </c>
      <c r="BE74" s="52">
        <v>0</v>
      </c>
      <c r="BF74" s="51">
        <v>0</v>
      </c>
      <c r="BG74" s="52">
        <v>0</v>
      </c>
      <c r="BH74" s="51">
        <v>0</v>
      </c>
      <c r="BI74" s="52">
        <v>0</v>
      </c>
      <c r="BJ74" s="51">
        <v>16</v>
      </c>
      <c r="BK74" s="52">
        <v>100</v>
      </c>
      <c r="BL74" s="51">
        <v>16</v>
      </c>
    </row>
    <row r="75" spans="1:64" ht="45">
      <c r="A75" s="84" t="s">
        <v>256</v>
      </c>
      <c r="B75" s="84" t="s">
        <v>257</v>
      </c>
      <c r="C75" s="53" t="s">
        <v>1574</v>
      </c>
      <c r="D75" s="54">
        <v>3</v>
      </c>
      <c r="E75" s="65" t="s">
        <v>132</v>
      </c>
      <c r="F75" s="55">
        <v>35</v>
      </c>
      <c r="G75" s="53"/>
      <c r="H75" s="57"/>
      <c r="I75" s="56"/>
      <c r="J75" s="56"/>
      <c r="K75" s="36" t="s">
        <v>65</v>
      </c>
      <c r="L75" s="83">
        <v>75</v>
      </c>
      <c r="M75" s="83"/>
      <c r="N75" s="63"/>
      <c r="O75" s="86" t="s">
        <v>265</v>
      </c>
      <c r="P75" s="88">
        <v>43692.28944444445</v>
      </c>
      <c r="Q75" s="86" t="s">
        <v>327</v>
      </c>
      <c r="R75" s="90" t="s">
        <v>395</v>
      </c>
      <c r="S75" s="86" t="s">
        <v>415</v>
      </c>
      <c r="T75" s="86"/>
      <c r="U75" s="86"/>
      <c r="V75" s="90" t="s">
        <v>467</v>
      </c>
      <c r="W75" s="88">
        <v>43692.28944444445</v>
      </c>
      <c r="X75" s="90" t="s">
        <v>538</v>
      </c>
      <c r="Y75" s="86"/>
      <c r="Z75" s="86"/>
      <c r="AA75" s="89" t="s">
        <v>631</v>
      </c>
      <c r="AB75" s="86"/>
      <c r="AC75" s="86" t="b">
        <v>0</v>
      </c>
      <c r="AD75" s="86">
        <v>0</v>
      </c>
      <c r="AE75" s="89" t="s">
        <v>658</v>
      </c>
      <c r="AF75" s="86" t="b">
        <v>0</v>
      </c>
      <c r="AG75" s="86" t="s">
        <v>666</v>
      </c>
      <c r="AH75" s="86"/>
      <c r="AI75" s="89" t="s">
        <v>658</v>
      </c>
      <c r="AJ75" s="86" t="b">
        <v>0</v>
      </c>
      <c r="AK75" s="86">
        <v>0</v>
      </c>
      <c r="AL75" s="89" t="s">
        <v>658</v>
      </c>
      <c r="AM75" s="86" t="s">
        <v>668</v>
      </c>
      <c r="AN75" s="86" t="b">
        <v>0</v>
      </c>
      <c r="AO75" s="89" t="s">
        <v>631</v>
      </c>
      <c r="AP75" s="86" t="s">
        <v>176</v>
      </c>
      <c r="AQ75" s="86">
        <v>0</v>
      </c>
      <c r="AR75" s="86">
        <v>0</v>
      </c>
      <c r="AS75" s="86"/>
      <c r="AT75" s="86"/>
      <c r="AU75" s="86"/>
      <c r="AV75" s="86"/>
      <c r="AW75" s="86"/>
      <c r="AX75" s="86"/>
      <c r="AY75" s="86"/>
      <c r="AZ75" s="86"/>
      <c r="BA75">
        <v>1</v>
      </c>
      <c r="BB75" s="85" t="str">
        <f>REPLACE(INDEX(GroupVertices[Group],MATCH(Edges[[#This Row],[Vertex 1]],GroupVertices[Vertex],0)),1,1,"")</f>
        <v>2</v>
      </c>
      <c r="BC75" s="85" t="str">
        <f>REPLACE(INDEX(GroupVertices[Group],MATCH(Edges[[#This Row],[Vertex 2]],GroupVertices[Vertex],0)),1,1,"")</f>
        <v>2</v>
      </c>
      <c r="BD75" s="51">
        <v>0</v>
      </c>
      <c r="BE75" s="52">
        <v>0</v>
      </c>
      <c r="BF75" s="51">
        <v>0</v>
      </c>
      <c r="BG75" s="52">
        <v>0</v>
      </c>
      <c r="BH75" s="51">
        <v>0</v>
      </c>
      <c r="BI75" s="52">
        <v>0</v>
      </c>
      <c r="BJ75" s="51">
        <v>13</v>
      </c>
      <c r="BK75" s="52">
        <v>100</v>
      </c>
      <c r="BL75" s="51">
        <v>13</v>
      </c>
    </row>
    <row r="76" spans="1:64" ht="30">
      <c r="A76" s="84" t="s">
        <v>257</v>
      </c>
      <c r="B76" s="84" t="s">
        <v>257</v>
      </c>
      <c r="C76" s="53" t="s">
        <v>1575</v>
      </c>
      <c r="D76" s="54">
        <v>10</v>
      </c>
      <c r="E76" s="65" t="s">
        <v>136</v>
      </c>
      <c r="F76" s="55">
        <v>12</v>
      </c>
      <c r="G76" s="53"/>
      <c r="H76" s="57"/>
      <c r="I76" s="56"/>
      <c r="J76" s="56"/>
      <c r="K76" s="36" t="s">
        <v>65</v>
      </c>
      <c r="L76" s="83">
        <v>76</v>
      </c>
      <c r="M76" s="83"/>
      <c r="N76" s="63"/>
      <c r="O76" s="86" t="s">
        <v>176</v>
      </c>
      <c r="P76" s="88">
        <v>43691.54331018519</v>
      </c>
      <c r="Q76" s="86" t="s">
        <v>328</v>
      </c>
      <c r="R76" s="90" t="s">
        <v>370</v>
      </c>
      <c r="S76" s="86" t="s">
        <v>415</v>
      </c>
      <c r="T76" s="86"/>
      <c r="U76" s="86"/>
      <c r="V76" s="90" t="s">
        <v>468</v>
      </c>
      <c r="W76" s="88">
        <v>43691.54331018519</v>
      </c>
      <c r="X76" s="90" t="s">
        <v>539</v>
      </c>
      <c r="Y76" s="86"/>
      <c r="Z76" s="86"/>
      <c r="AA76" s="89" t="s">
        <v>632</v>
      </c>
      <c r="AB76" s="86"/>
      <c r="AC76" s="86" t="b">
        <v>0</v>
      </c>
      <c r="AD76" s="86">
        <v>2</v>
      </c>
      <c r="AE76" s="89" t="s">
        <v>658</v>
      </c>
      <c r="AF76" s="86" t="b">
        <v>0</v>
      </c>
      <c r="AG76" s="86" t="s">
        <v>663</v>
      </c>
      <c r="AH76" s="86"/>
      <c r="AI76" s="89" t="s">
        <v>658</v>
      </c>
      <c r="AJ76" s="86" t="b">
        <v>0</v>
      </c>
      <c r="AK76" s="86">
        <v>0</v>
      </c>
      <c r="AL76" s="89" t="s">
        <v>658</v>
      </c>
      <c r="AM76" s="86" t="s">
        <v>672</v>
      </c>
      <c r="AN76" s="86" t="b">
        <v>0</v>
      </c>
      <c r="AO76" s="89" t="s">
        <v>632</v>
      </c>
      <c r="AP76" s="86" t="s">
        <v>176</v>
      </c>
      <c r="AQ76" s="86">
        <v>0</v>
      </c>
      <c r="AR76" s="86">
        <v>0</v>
      </c>
      <c r="AS76" s="86"/>
      <c r="AT76" s="86"/>
      <c r="AU76" s="86"/>
      <c r="AV76" s="86"/>
      <c r="AW76" s="86"/>
      <c r="AX76" s="86"/>
      <c r="AY76" s="86"/>
      <c r="AZ76" s="86"/>
      <c r="BA76">
        <v>23</v>
      </c>
      <c r="BB76" s="85" t="str">
        <f>REPLACE(INDEX(GroupVertices[Group],MATCH(Edges[[#This Row],[Vertex 1]],GroupVertices[Vertex],0)),1,1,"")</f>
        <v>2</v>
      </c>
      <c r="BC76" s="85" t="str">
        <f>REPLACE(INDEX(GroupVertices[Group],MATCH(Edges[[#This Row],[Vertex 2]],GroupVertices[Vertex],0)),1,1,"")</f>
        <v>2</v>
      </c>
      <c r="BD76" s="51">
        <v>0</v>
      </c>
      <c r="BE76" s="52">
        <v>0</v>
      </c>
      <c r="BF76" s="51">
        <v>0</v>
      </c>
      <c r="BG76" s="52">
        <v>0</v>
      </c>
      <c r="BH76" s="51">
        <v>0</v>
      </c>
      <c r="BI76" s="52">
        <v>0</v>
      </c>
      <c r="BJ76" s="51">
        <v>7</v>
      </c>
      <c r="BK76" s="52">
        <v>100</v>
      </c>
      <c r="BL76" s="51">
        <v>7</v>
      </c>
    </row>
    <row r="77" spans="1:64" ht="30">
      <c r="A77" s="84" t="s">
        <v>257</v>
      </c>
      <c r="B77" s="84" t="s">
        <v>257</v>
      </c>
      <c r="C77" s="53" t="s">
        <v>1575</v>
      </c>
      <c r="D77" s="54">
        <v>10</v>
      </c>
      <c r="E77" s="65" t="s">
        <v>136</v>
      </c>
      <c r="F77" s="55">
        <v>12</v>
      </c>
      <c r="G77" s="53"/>
      <c r="H77" s="57"/>
      <c r="I77" s="56"/>
      <c r="J77" s="56"/>
      <c r="K77" s="36" t="s">
        <v>65</v>
      </c>
      <c r="L77" s="83">
        <v>77</v>
      </c>
      <c r="M77" s="83"/>
      <c r="N77" s="63"/>
      <c r="O77" s="86" t="s">
        <v>176</v>
      </c>
      <c r="P77" s="88">
        <v>43692.56251157408</v>
      </c>
      <c r="Q77" s="86" t="s">
        <v>329</v>
      </c>
      <c r="R77" s="90" t="s">
        <v>396</v>
      </c>
      <c r="S77" s="86" t="s">
        <v>415</v>
      </c>
      <c r="T77" s="86"/>
      <c r="U77" s="86"/>
      <c r="V77" s="90" t="s">
        <v>468</v>
      </c>
      <c r="W77" s="88">
        <v>43692.56251157408</v>
      </c>
      <c r="X77" s="90" t="s">
        <v>540</v>
      </c>
      <c r="Y77" s="86"/>
      <c r="Z77" s="86"/>
      <c r="AA77" s="89" t="s">
        <v>633</v>
      </c>
      <c r="AB77" s="86"/>
      <c r="AC77" s="86" t="b">
        <v>0</v>
      </c>
      <c r="AD77" s="86">
        <v>1</v>
      </c>
      <c r="AE77" s="89" t="s">
        <v>658</v>
      </c>
      <c r="AF77" s="86" t="b">
        <v>0</v>
      </c>
      <c r="AG77" s="86" t="s">
        <v>663</v>
      </c>
      <c r="AH77" s="86"/>
      <c r="AI77" s="89" t="s">
        <v>658</v>
      </c>
      <c r="AJ77" s="86" t="b">
        <v>0</v>
      </c>
      <c r="AK77" s="86">
        <v>0</v>
      </c>
      <c r="AL77" s="89" t="s">
        <v>658</v>
      </c>
      <c r="AM77" s="86" t="s">
        <v>672</v>
      </c>
      <c r="AN77" s="86" t="b">
        <v>0</v>
      </c>
      <c r="AO77" s="89" t="s">
        <v>633</v>
      </c>
      <c r="AP77" s="86" t="s">
        <v>176</v>
      </c>
      <c r="AQ77" s="86">
        <v>0</v>
      </c>
      <c r="AR77" s="86">
        <v>0</v>
      </c>
      <c r="AS77" s="86"/>
      <c r="AT77" s="86"/>
      <c r="AU77" s="86"/>
      <c r="AV77" s="86"/>
      <c r="AW77" s="86"/>
      <c r="AX77" s="86"/>
      <c r="AY77" s="86"/>
      <c r="AZ77" s="86"/>
      <c r="BA77">
        <v>23</v>
      </c>
      <c r="BB77" s="85" t="str">
        <f>REPLACE(INDEX(GroupVertices[Group],MATCH(Edges[[#This Row],[Vertex 1]],GroupVertices[Vertex],0)),1,1,"")</f>
        <v>2</v>
      </c>
      <c r="BC77" s="85" t="str">
        <f>REPLACE(INDEX(GroupVertices[Group],MATCH(Edges[[#This Row],[Vertex 2]],GroupVertices[Vertex],0)),1,1,"")</f>
        <v>2</v>
      </c>
      <c r="BD77" s="51">
        <v>0</v>
      </c>
      <c r="BE77" s="52">
        <v>0</v>
      </c>
      <c r="BF77" s="51">
        <v>0</v>
      </c>
      <c r="BG77" s="52">
        <v>0</v>
      </c>
      <c r="BH77" s="51">
        <v>0</v>
      </c>
      <c r="BI77" s="52">
        <v>0</v>
      </c>
      <c r="BJ77" s="51">
        <v>5</v>
      </c>
      <c r="BK77" s="52">
        <v>100</v>
      </c>
      <c r="BL77" s="51">
        <v>5</v>
      </c>
    </row>
    <row r="78" spans="1:64" ht="30">
      <c r="A78" s="84" t="s">
        <v>257</v>
      </c>
      <c r="B78" s="84" t="s">
        <v>257</v>
      </c>
      <c r="C78" s="53" t="s">
        <v>1575</v>
      </c>
      <c r="D78" s="54">
        <v>10</v>
      </c>
      <c r="E78" s="65" t="s">
        <v>136</v>
      </c>
      <c r="F78" s="55">
        <v>12</v>
      </c>
      <c r="G78" s="53"/>
      <c r="H78" s="57"/>
      <c r="I78" s="56"/>
      <c r="J78" s="56"/>
      <c r="K78" s="36" t="s">
        <v>65</v>
      </c>
      <c r="L78" s="83">
        <v>78</v>
      </c>
      <c r="M78" s="83"/>
      <c r="N78" s="63"/>
      <c r="O78" s="86" t="s">
        <v>176</v>
      </c>
      <c r="P78" s="88">
        <v>43692.6378125</v>
      </c>
      <c r="Q78" s="86" t="s">
        <v>330</v>
      </c>
      <c r="R78" s="90" t="s">
        <v>359</v>
      </c>
      <c r="S78" s="86" t="s">
        <v>415</v>
      </c>
      <c r="T78" s="86"/>
      <c r="U78" s="86"/>
      <c r="V78" s="90" t="s">
        <v>468</v>
      </c>
      <c r="W78" s="88">
        <v>43692.6378125</v>
      </c>
      <c r="X78" s="90" t="s">
        <v>541</v>
      </c>
      <c r="Y78" s="86"/>
      <c r="Z78" s="86"/>
      <c r="AA78" s="89" t="s">
        <v>634</v>
      </c>
      <c r="AB78" s="86"/>
      <c r="AC78" s="86" t="b">
        <v>0</v>
      </c>
      <c r="AD78" s="86">
        <v>3</v>
      </c>
      <c r="AE78" s="89" t="s">
        <v>658</v>
      </c>
      <c r="AF78" s="86" t="b">
        <v>0</v>
      </c>
      <c r="AG78" s="86" t="s">
        <v>663</v>
      </c>
      <c r="AH78" s="86"/>
      <c r="AI78" s="89" t="s">
        <v>658</v>
      </c>
      <c r="AJ78" s="86" t="b">
        <v>0</v>
      </c>
      <c r="AK78" s="86">
        <v>0</v>
      </c>
      <c r="AL78" s="89" t="s">
        <v>658</v>
      </c>
      <c r="AM78" s="86" t="s">
        <v>672</v>
      </c>
      <c r="AN78" s="86" t="b">
        <v>0</v>
      </c>
      <c r="AO78" s="89" t="s">
        <v>634</v>
      </c>
      <c r="AP78" s="86" t="s">
        <v>176</v>
      </c>
      <c r="AQ78" s="86">
        <v>0</v>
      </c>
      <c r="AR78" s="86">
        <v>0</v>
      </c>
      <c r="AS78" s="86"/>
      <c r="AT78" s="86"/>
      <c r="AU78" s="86"/>
      <c r="AV78" s="86"/>
      <c r="AW78" s="86"/>
      <c r="AX78" s="86"/>
      <c r="AY78" s="86"/>
      <c r="AZ78" s="86"/>
      <c r="BA78">
        <v>23</v>
      </c>
      <c r="BB78" s="85" t="str">
        <f>REPLACE(INDEX(GroupVertices[Group],MATCH(Edges[[#This Row],[Vertex 1]],GroupVertices[Vertex],0)),1,1,"")</f>
        <v>2</v>
      </c>
      <c r="BC78" s="85" t="str">
        <f>REPLACE(INDEX(GroupVertices[Group],MATCH(Edges[[#This Row],[Vertex 2]],GroupVertices[Vertex],0)),1,1,"")</f>
        <v>2</v>
      </c>
      <c r="BD78" s="51">
        <v>0</v>
      </c>
      <c r="BE78" s="52">
        <v>0</v>
      </c>
      <c r="BF78" s="51">
        <v>0</v>
      </c>
      <c r="BG78" s="52">
        <v>0</v>
      </c>
      <c r="BH78" s="51">
        <v>0</v>
      </c>
      <c r="BI78" s="52">
        <v>0</v>
      </c>
      <c r="BJ78" s="51">
        <v>9</v>
      </c>
      <c r="BK78" s="52">
        <v>100</v>
      </c>
      <c r="BL78" s="51">
        <v>9</v>
      </c>
    </row>
    <row r="79" spans="1:64" ht="30">
      <c r="A79" s="84" t="s">
        <v>257</v>
      </c>
      <c r="B79" s="84" t="s">
        <v>257</v>
      </c>
      <c r="C79" s="53" t="s">
        <v>1575</v>
      </c>
      <c r="D79" s="54">
        <v>10</v>
      </c>
      <c r="E79" s="65" t="s">
        <v>136</v>
      </c>
      <c r="F79" s="55">
        <v>12</v>
      </c>
      <c r="G79" s="53"/>
      <c r="H79" s="57"/>
      <c r="I79" s="56"/>
      <c r="J79" s="56"/>
      <c r="K79" s="36" t="s">
        <v>65</v>
      </c>
      <c r="L79" s="83">
        <v>79</v>
      </c>
      <c r="M79" s="83"/>
      <c r="N79" s="63"/>
      <c r="O79" s="86" t="s">
        <v>176</v>
      </c>
      <c r="P79" s="88">
        <v>43692.68766203704</v>
      </c>
      <c r="Q79" s="86" t="s">
        <v>331</v>
      </c>
      <c r="R79" s="90" t="s">
        <v>397</v>
      </c>
      <c r="S79" s="86" t="s">
        <v>415</v>
      </c>
      <c r="T79" s="86"/>
      <c r="U79" s="86"/>
      <c r="V79" s="90" t="s">
        <v>468</v>
      </c>
      <c r="W79" s="88">
        <v>43692.68766203704</v>
      </c>
      <c r="X79" s="90" t="s">
        <v>542</v>
      </c>
      <c r="Y79" s="86"/>
      <c r="Z79" s="86"/>
      <c r="AA79" s="89" t="s">
        <v>635</v>
      </c>
      <c r="AB79" s="86"/>
      <c r="AC79" s="86" t="b">
        <v>0</v>
      </c>
      <c r="AD79" s="86">
        <v>0</v>
      </c>
      <c r="AE79" s="89" t="s">
        <v>658</v>
      </c>
      <c r="AF79" s="86" t="b">
        <v>0</v>
      </c>
      <c r="AG79" s="86" t="s">
        <v>663</v>
      </c>
      <c r="AH79" s="86"/>
      <c r="AI79" s="89" t="s">
        <v>658</v>
      </c>
      <c r="AJ79" s="86" t="b">
        <v>0</v>
      </c>
      <c r="AK79" s="86">
        <v>0</v>
      </c>
      <c r="AL79" s="89" t="s">
        <v>658</v>
      </c>
      <c r="AM79" s="86" t="s">
        <v>672</v>
      </c>
      <c r="AN79" s="86" t="b">
        <v>0</v>
      </c>
      <c r="AO79" s="89" t="s">
        <v>635</v>
      </c>
      <c r="AP79" s="86" t="s">
        <v>176</v>
      </c>
      <c r="AQ79" s="86">
        <v>0</v>
      </c>
      <c r="AR79" s="86">
        <v>0</v>
      </c>
      <c r="AS79" s="86"/>
      <c r="AT79" s="86"/>
      <c r="AU79" s="86"/>
      <c r="AV79" s="86"/>
      <c r="AW79" s="86"/>
      <c r="AX79" s="86"/>
      <c r="AY79" s="86"/>
      <c r="AZ79" s="86"/>
      <c r="BA79">
        <v>23</v>
      </c>
      <c r="BB79" s="85" t="str">
        <f>REPLACE(INDEX(GroupVertices[Group],MATCH(Edges[[#This Row],[Vertex 1]],GroupVertices[Vertex],0)),1,1,"")</f>
        <v>2</v>
      </c>
      <c r="BC79" s="85" t="str">
        <f>REPLACE(INDEX(GroupVertices[Group],MATCH(Edges[[#This Row],[Vertex 2]],GroupVertices[Vertex],0)),1,1,"")</f>
        <v>2</v>
      </c>
      <c r="BD79" s="51">
        <v>0</v>
      </c>
      <c r="BE79" s="52">
        <v>0</v>
      </c>
      <c r="BF79" s="51">
        <v>0</v>
      </c>
      <c r="BG79" s="52">
        <v>0</v>
      </c>
      <c r="BH79" s="51">
        <v>0</v>
      </c>
      <c r="BI79" s="52">
        <v>0</v>
      </c>
      <c r="BJ79" s="51">
        <v>9</v>
      </c>
      <c r="BK79" s="52">
        <v>100</v>
      </c>
      <c r="BL79" s="51">
        <v>9</v>
      </c>
    </row>
    <row r="80" spans="1:64" ht="30">
      <c r="A80" s="84" t="s">
        <v>257</v>
      </c>
      <c r="B80" s="84" t="s">
        <v>257</v>
      </c>
      <c r="C80" s="53" t="s">
        <v>1575</v>
      </c>
      <c r="D80" s="54">
        <v>10</v>
      </c>
      <c r="E80" s="65" t="s">
        <v>136</v>
      </c>
      <c r="F80" s="55">
        <v>12</v>
      </c>
      <c r="G80" s="53"/>
      <c r="H80" s="57"/>
      <c r="I80" s="56"/>
      <c r="J80" s="56"/>
      <c r="K80" s="36" t="s">
        <v>65</v>
      </c>
      <c r="L80" s="83">
        <v>80</v>
      </c>
      <c r="M80" s="83"/>
      <c r="N80" s="63"/>
      <c r="O80" s="86" t="s">
        <v>176</v>
      </c>
      <c r="P80" s="88">
        <v>43693.53212962963</v>
      </c>
      <c r="Q80" s="86" t="s">
        <v>332</v>
      </c>
      <c r="R80" s="90" t="s">
        <v>392</v>
      </c>
      <c r="S80" s="86" t="s">
        <v>415</v>
      </c>
      <c r="T80" s="86"/>
      <c r="U80" s="86"/>
      <c r="V80" s="90" t="s">
        <v>468</v>
      </c>
      <c r="W80" s="88">
        <v>43693.53212962963</v>
      </c>
      <c r="X80" s="90" t="s">
        <v>543</v>
      </c>
      <c r="Y80" s="86"/>
      <c r="Z80" s="86"/>
      <c r="AA80" s="89" t="s">
        <v>636</v>
      </c>
      <c r="AB80" s="86"/>
      <c r="AC80" s="86" t="b">
        <v>0</v>
      </c>
      <c r="AD80" s="86">
        <v>2</v>
      </c>
      <c r="AE80" s="89" t="s">
        <v>658</v>
      </c>
      <c r="AF80" s="86" t="b">
        <v>0</v>
      </c>
      <c r="AG80" s="86" t="s">
        <v>663</v>
      </c>
      <c r="AH80" s="86"/>
      <c r="AI80" s="89" t="s">
        <v>658</v>
      </c>
      <c r="AJ80" s="86" t="b">
        <v>0</v>
      </c>
      <c r="AK80" s="86">
        <v>2</v>
      </c>
      <c r="AL80" s="89" t="s">
        <v>658</v>
      </c>
      <c r="AM80" s="86" t="s">
        <v>672</v>
      </c>
      <c r="AN80" s="86" t="b">
        <v>0</v>
      </c>
      <c r="AO80" s="89" t="s">
        <v>636</v>
      </c>
      <c r="AP80" s="86" t="s">
        <v>176</v>
      </c>
      <c r="AQ80" s="86">
        <v>0</v>
      </c>
      <c r="AR80" s="86">
        <v>0</v>
      </c>
      <c r="AS80" s="86"/>
      <c r="AT80" s="86"/>
      <c r="AU80" s="86"/>
      <c r="AV80" s="86"/>
      <c r="AW80" s="86"/>
      <c r="AX80" s="86"/>
      <c r="AY80" s="86"/>
      <c r="AZ80" s="86"/>
      <c r="BA80">
        <v>23</v>
      </c>
      <c r="BB80" s="85" t="str">
        <f>REPLACE(INDEX(GroupVertices[Group],MATCH(Edges[[#This Row],[Vertex 1]],GroupVertices[Vertex],0)),1,1,"")</f>
        <v>2</v>
      </c>
      <c r="BC80" s="85" t="str">
        <f>REPLACE(INDEX(GroupVertices[Group],MATCH(Edges[[#This Row],[Vertex 2]],GroupVertices[Vertex],0)),1,1,"")</f>
        <v>2</v>
      </c>
      <c r="BD80" s="51">
        <v>0</v>
      </c>
      <c r="BE80" s="52">
        <v>0</v>
      </c>
      <c r="BF80" s="51">
        <v>0</v>
      </c>
      <c r="BG80" s="52">
        <v>0</v>
      </c>
      <c r="BH80" s="51">
        <v>0</v>
      </c>
      <c r="BI80" s="52">
        <v>0</v>
      </c>
      <c r="BJ80" s="51">
        <v>7</v>
      </c>
      <c r="BK80" s="52">
        <v>100</v>
      </c>
      <c r="BL80" s="51">
        <v>7</v>
      </c>
    </row>
    <row r="81" spans="1:64" ht="30">
      <c r="A81" s="84" t="s">
        <v>257</v>
      </c>
      <c r="B81" s="84" t="s">
        <v>257</v>
      </c>
      <c r="C81" s="53" t="s">
        <v>1575</v>
      </c>
      <c r="D81" s="54">
        <v>10</v>
      </c>
      <c r="E81" s="65" t="s">
        <v>136</v>
      </c>
      <c r="F81" s="55">
        <v>12</v>
      </c>
      <c r="G81" s="53"/>
      <c r="H81" s="57"/>
      <c r="I81" s="56"/>
      <c r="J81" s="56"/>
      <c r="K81" s="36" t="s">
        <v>65</v>
      </c>
      <c r="L81" s="83">
        <v>81</v>
      </c>
      <c r="M81" s="83"/>
      <c r="N81" s="63"/>
      <c r="O81" s="86" t="s">
        <v>176</v>
      </c>
      <c r="P81" s="88">
        <v>43693.57297453703</v>
      </c>
      <c r="Q81" s="86" t="s">
        <v>333</v>
      </c>
      <c r="R81" s="90" t="s">
        <v>398</v>
      </c>
      <c r="S81" s="86" t="s">
        <v>415</v>
      </c>
      <c r="T81" s="86"/>
      <c r="U81" s="86"/>
      <c r="V81" s="90" t="s">
        <v>468</v>
      </c>
      <c r="W81" s="88">
        <v>43693.57297453703</v>
      </c>
      <c r="X81" s="90" t="s">
        <v>544</v>
      </c>
      <c r="Y81" s="86"/>
      <c r="Z81" s="86"/>
      <c r="AA81" s="89" t="s">
        <v>637</v>
      </c>
      <c r="AB81" s="86"/>
      <c r="AC81" s="86" t="b">
        <v>0</v>
      </c>
      <c r="AD81" s="86">
        <v>1</v>
      </c>
      <c r="AE81" s="89" t="s">
        <v>658</v>
      </c>
      <c r="AF81" s="86" t="b">
        <v>0</v>
      </c>
      <c r="AG81" s="86" t="s">
        <v>663</v>
      </c>
      <c r="AH81" s="86"/>
      <c r="AI81" s="89" t="s">
        <v>658</v>
      </c>
      <c r="AJ81" s="86" t="b">
        <v>0</v>
      </c>
      <c r="AK81" s="86">
        <v>0</v>
      </c>
      <c r="AL81" s="89" t="s">
        <v>658</v>
      </c>
      <c r="AM81" s="86" t="s">
        <v>672</v>
      </c>
      <c r="AN81" s="86" t="b">
        <v>0</v>
      </c>
      <c r="AO81" s="89" t="s">
        <v>637</v>
      </c>
      <c r="AP81" s="86" t="s">
        <v>176</v>
      </c>
      <c r="AQ81" s="86">
        <v>0</v>
      </c>
      <c r="AR81" s="86">
        <v>0</v>
      </c>
      <c r="AS81" s="86"/>
      <c r="AT81" s="86"/>
      <c r="AU81" s="86"/>
      <c r="AV81" s="86"/>
      <c r="AW81" s="86"/>
      <c r="AX81" s="86"/>
      <c r="AY81" s="86"/>
      <c r="AZ81" s="86"/>
      <c r="BA81">
        <v>23</v>
      </c>
      <c r="BB81" s="85" t="str">
        <f>REPLACE(INDEX(GroupVertices[Group],MATCH(Edges[[#This Row],[Vertex 1]],GroupVertices[Vertex],0)),1,1,"")</f>
        <v>2</v>
      </c>
      <c r="BC81" s="85" t="str">
        <f>REPLACE(INDEX(GroupVertices[Group],MATCH(Edges[[#This Row],[Vertex 2]],GroupVertices[Vertex],0)),1,1,"")</f>
        <v>2</v>
      </c>
      <c r="BD81" s="51">
        <v>0</v>
      </c>
      <c r="BE81" s="52">
        <v>0</v>
      </c>
      <c r="BF81" s="51">
        <v>0</v>
      </c>
      <c r="BG81" s="52">
        <v>0</v>
      </c>
      <c r="BH81" s="51">
        <v>0</v>
      </c>
      <c r="BI81" s="52">
        <v>0</v>
      </c>
      <c r="BJ81" s="51">
        <v>7</v>
      </c>
      <c r="BK81" s="52">
        <v>100</v>
      </c>
      <c r="BL81" s="51">
        <v>7</v>
      </c>
    </row>
    <row r="82" spans="1:64" ht="30">
      <c r="A82" s="84" t="s">
        <v>257</v>
      </c>
      <c r="B82" s="84" t="s">
        <v>257</v>
      </c>
      <c r="C82" s="53" t="s">
        <v>1575</v>
      </c>
      <c r="D82" s="54">
        <v>10</v>
      </c>
      <c r="E82" s="65" t="s">
        <v>136</v>
      </c>
      <c r="F82" s="55">
        <v>12</v>
      </c>
      <c r="G82" s="53"/>
      <c r="H82" s="57"/>
      <c r="I82" s="56"/>
      <c r="J82" s="56"/>
      <c r="K82" s="36" t="s">
        <v>65</v>
      </c>
      <c r="L82" s="83">
        <v>82</v>
      </c>
      <c r="M82" s="83"/>
      <c r="N82" s="63"/>
      <c r="O82" s="86" t="s">
        <v>176</v>
      </c>
      <c r="P82" s="88">
        <v>43693.660729166666</v>
      </c>
      <c r="Q82" s="86" t="s">
        <v>334</v>
      </c>
      <c r="R82" s="90" t="s">
        <v>399</v>
      </c>
      <c r="S82" s="86" t="s">
        <v>415</v>
      </c>
      <c r="T82" s="86"/>
      <c r="U82" s="86"/>
      <c r="V82" s="90" t="s">
        <v>468</v>
      </c>
      <c r="W82" s="88">
        <v>43693.660729166666</v>
      </c>
      <c r="X82" s="90" t="s">
        <v>545</v>
      </c>
      <c r="Y82" s="86"/>
      <c r="Z82" s="86"/>
      <c r="AA82" s="89" t="s">
        <v>638</v>
      </c>
      <c r="AB82" s="86"/>
      <c r="AC82" s="86" t="b">
        <v>0</v>
      </c>
      <c r="AD82" s="86">
        <v>0</v>
      </c>
      <c r="AE82" s="89" t="s">
        <v>658</v>
      </c>
      <c r="AF82" s="86" t="b">
        <v>0</v>
      </c>
      <c r="AG82" s="86" t="s">
        <v>663</v>
      </c>
      <c r="AH82" s="86"/>
      <c r="AI82" s="89" t="s">
        <v>658</v>
      </c>
      <c r="AJ82" s="86" t="b">
        <v>0</v>
      </c>
      <c r="AK82" s="86">
        <v>0</v>
      </c>
      <c r="AL82" s="89" t="s">
        <v>658</v>
      </c>
      <c r="AM82" s="86" t="s">
        <v>672</v>
      </c>
      <c r="AN82" s="86" t="b">
        <v>0</v>
      </c>
      <c r="AO82" s="89" t="s">
        <v>638</v>
      </c>
      <c r="AP82" s="86" t="s">
        <v>176</v>
      </c>
      <c r="AQ82" s="86">
        <v>0</v>
      </c>
      <c r="AR82" s="86">
        <v>0</v>
      </c>
      <c r="AS82" s="86"/>
      <c r="AT82" s="86"/>
      <c r="AU82" s="86"/>
      <c r="AV82" s="86"/>
      <c r="AW82" s="86"/>
      <c r="AX82" s="86"/>
      <c r="AY82" s="86"/>
      <c r="AZ82" s="86"/>
      <c r="BA82">
        <v>23</v>
      </c>
      <c r="BB82" s="85" t="str">
        <f>REPLACE(INDEX(GroupVertices[Group],MATCH(Edges[[#This Row],[Vertex 1]],GroupVertices[Vertex],0)),1,1,"")</f>
        <v>2</v>
      </c>
      <c r="BC82" s="85" t="str">
        <f>REPLACE(INDEX(GroupVertices[Group],MATCH(Edges[[#This Row],[Vertex 2]],GroupVertices[Vertex],0)),1,1,"")</f>
        <v>2</v>
      </c>
      <c r="BD82" s="51">
        <v>0</v>
      </c>
      <c r="BE82" s="52">
        <v>0</v>
      </c>
      <c r="BF82" s="51">
        <v>0</v>
      </c>
      <c r="BG82" s="52">
        <v>0</v>
      </c>
      <c r="BH82" s="51">
        <v>0</v>
      </c>
      <c r="BI82" s="52">
        <v>0</v>
      </c>
      <c r="BJ82" s="51">
        <v>8</v>
      </c>
      <c r="BK82" s="52">
        <v>100</v>
      </c>
      <c r="BL82" s="51">
        <v>8</v>
      </c>
    </row>
    <row r="83" spans="1:64" ht="30">
      <c r="A83" s="84" t="s">
        <v>257</v>
      </c>
      <c r="B83" s="84" t="s">
        <v>257</v>
      </c>
      <c r="C83" s="53" t="s">
        <v>1575</v>
      </c>
      <c r="D83" s="54">
        <v>10</v>
      </c>
      <c r="E83" s="65" t="s">
        <v>136</v>
      </c>
      <c r="F83" s="55">
        <v>12</v>
      </c>
      <c r="G83" s="53"/>
      <c r="H83" s="57"/>
      <c r="I83" s="56"/>
      <c r="J83" s="56"/>
      <c r="K83" s="36" t="s">
        <v>65</v>
      </c>
      <c r="L83" s="83">
        <v>83</v>
      </c>
      <c r="M83" s="83"/>
      <c r="N83" s="63"/>
      <c r="O83" s="86" t="s">
        <v>176</v>
      </c>
      <c r="P83" s="88">
        <v>43693.71532407407</v>
      </c>
      <c r="Q83" s="86" t="s">
        <v>335</v>
      </c>
      <c r="R83" s="90" t="s">
        <v>400</v>
      </c>
      <c r="S83" s="86" t="s">
        <v>415</v>
      </c>
      <c r="T83" s="86"/>
      <c r="U83" s="86"/>
      <c r="V83" s="90" t="s">
        <v>468</v>
      </c>
      <c r="W83" s="88">
        <v>43693.71532407407</v>
      </c>
      <c r="X83" s="90" t="s">
        <v>546</v>
      </c>
      <c r="Y83" s="86"/>
      <c r="Z83" s="86"/>
      <c r="AA83" s="89" t="s">
        <v>639</v>
      </c>
      <c r="AB83" s="86"/>
      <c r="AC83" s="86" t="b">
        <v>0</v>
      </c>
      <c r="AD83" s="86">
        <v>1</v>
      </c>
      <c r="AE83" s="89" t="s">
        <v>658</v>
      </c>
      <c r="AF83" s="86" t="b">
        <v>0</v>
      </c>
      <c r="AG83" s="86" t="s">
        <v>663</v>
      </c>
      <c r="AH83" s="86"/>
      <c r="AI83" s="89" t="s">
        <v>658</v>
      </c>
      <c r="AJ83" s="86" t="b">
        <v>0</v>
      </c>
      <c r="AK83" s="86">
        <v>0</v>
      </c>
      <c r="AL83" s="89" t="s">
        <v>658</v>
      </c>
      <c r="AM83" s="86" t="s">
        <v>672</v>
      </c>
      <c r="AN83" s="86" t="b">
        <v>0</v>
      </c>
      <c r="AO83" s="89" t="s">
        <v>639</v>
      </c>
      <c r="AP83" s="86" t="s">
        <v>176</v>
      </c>
      <c r="AQ83" s="86">
        <v>0</v>
      </c>
      <c r="AR83" s="86">
        <v>0</v>
      </c>
      <c r="AS83" s="86"/>
      <c r="AT83" s="86"/>
      <c r="AU83" s="86"/>
      <c r="AV83" s="86"/>
      <c r="AW83" s="86"/>
      <c r="AX83" s="86"/>
      <c r="AY83" s="86"/>
      <c r="AZ83" s="86"/>
      <c r="BA83">
        <v>23</v>
      </c>
      <c r="BB83" s="85" t="str">
        <f>REPLACE(INDEX(GroupVertices[Group],MATCH(Edges[[#This Row],[Vertex 1]],GroupVertices[Vertex],0)),1,1,"")</f>
        <v>2</v>
      </c>
      <c r="BC83" s="85" t="str">
        <f>REPLACE(INDEX(GroupVertices[Group],MATCH(Edges[[#This Row],[Vertex 2]],GroupVertices[Vertex],0)),1,1,"")</f>
        <v>2</v>
      </c>
      <c r="BD83" s="51">
        <v>0</v>
      </c>
      <c r="BE83" s="52">
        <v>0</v>
      </c>
      <c r="BF83" s="51">
        <v>0</v>
      </c>
      <c r="BG83" s="52">
        <v>0</v>
      </c>
      <c r="BH83" s="51">
        <v>0</v>
      </c>
      <c r="BI83" s="52">
        <v>0</v>
      </c>
      <c r="BJ83" s="51">
        <v>7</v>
      </c>
      <c r="BK83" s="52">
        <v>100</v>
      </c>
      <c r="BL83" s="51">
        <v>7</v>
      </c>
    </row>
    <row r="84" spans="1:64" ht="30">
      <c r="A84" s="84" t="s">
        <v>257</v>
      </c>
      <c r="B84" s="84" t="s">
        <v>257</v>
      </c>
      <c r="C84" s="53" t="s">
        <v>1575</v>
      </c>
      <c r="D84" s="54">
        <v>10</v>
      </c>
      <c r="E84" s="65" t="s">
        <v>136</v>
      </c>
      <c r="F84" s="55">
        <v>12</v>
      </c>
      <c r="G84" s="53"/>
      <c r="H84" s="57"/>
      <c r="I84" s="56"/>
      <c r="J84" s="56"/>
      <c r="K84" s="36" t="s">
        <v>65</v>
      </c>
      <c r="L84" s="83">
        <v>84</v>
      </c>
      <c r="M84" s="83"/>
      <c r="N84" s="63"/>
      <c r="O84" s="86" t="s">
        <v>176</v>
      </c>
      <c r="P84" s="88">
        <v>43694.58420138889</v>
      </c>
      <c r="Q84" s="86" t="s">
        <v>336</v>
      </c>
      <c r="R84" s="90" t="s">
        <v>401</v>
      </c>
      <c r="S84" s="86" t="s">
        <v>415</v>
      </c>
      <c r="T84" s="86"/>
      <c r="U84" s="86"/>
      <c r="V84" s="90" t="s">
        <v>468</v>
      </c>
      <c r="W84" s="88">
        <v>43694.58420138889</v>
      </c>
      <c r="X84" s="90" t="s">
        <v>547</v>
      </c>
      <c r="Y84" s="86"/>
      <c r="Z84" s="86"/>
      <c r="AA84" s="89" t="s">
        <v>640</v>
      </c>
      <c r="AB84" s="86"/>
      <c r="AC84" s="86" t="b">
        <v>0</v>
      </c>
      <c r="AD84" s="86">
        <v>0</v>
      </c>
      <c r="AE84" s="89" t="s">
        <v>658</v>
      </c>
      <c r="AF84" s="86" t="b">
        <v>0</v>
      </c>
      <c r="AG84" s="86" t="s">
        <v>663</v>
      </c>
      <c r="AH84" s="86"/>
      <c r="AI84" s="89" t="s">
        <v>658</v>
      </c>
      <c r="AJ84" s="86" t="b">
        <v>0</v>
      </c>
      <c r="AK84" s="86">
        <v>0</v>
      </c>
      <c r="AL84" s="89" t="s">
        <v>658</v>
      </c>
      <c r="AM84" s="86" t="s">
        <v>672</v>
      </c>
      <c r="AN84" s="86" t="b">
        <v>0</v>
      </c>
      <c r="AO84" s="89" t="s">
        <v>640</v>
      </c>
      <c r="AP84" s="86" t="s">
        <v>176</v>
      </c>
      <c r="AQ84" s="86">
        <v>0</v>
      </c>
      <c r="AR84" s="86">
        <v>0</v>
      </c>
      <c r="AS84" s="86"/>
      <c r="AT84" s="86"/>
      <c r="AU84" s="86"/>
      <c r="AV84" s="86"/>
      <c r="AW84" s="86"/>
      <c r="AX84" s="86"/>
      <c r="AY84" s="86"/>
      <c r="AZ84" s="86"/>
      <c r="BA84">
        <v>23</v>
      </c>
      <c r="BB84" s="85" t="str">
        <f>REPLACE(INDEX(GroupVertices[Group],MATCH(Edges[[#This Row],[Vertex 1]],GroupVertices[Vertex],0)),1,1,"")</f>
        <v>2</v>
      </c>
      <c r="BC84" s="85" t="str">
        <f>REPLACE(INDEX(GroupVertices[Group],MATCH(Edges[[#This Row],[Vertex 2]],GroupVertices[Vertex],0)),1,1,"")</f>
        <v>2</v>
      </c>
      <c r="BD84" s="51">
        <v>0</v>
      </c>
      <c r="BE84" s="52">
        <v>0</v>
      </c>
      <c r="BF84" s="51">
        <v>0</v>
      </c>
      <c r="BG84" s="52">
        <v>0</v>
      </c>
      <c r="BH84" s="51">
        <v>0</v>
      </c>
      <c r="BI84" s="52">
        <v>0</v>
      </c>
      <c r="BJ84" s="51">
        <v>8</v>
      </c>
      <c r="BK84" s="52">
        <v>100</v>
      </c>
      <c r="BL84" s="51">
        <v>8</v>
      </c>
    </row>
    <row r="85" spans="1:64" ht="30">
      <c r="A85" s="84" t="s">
        <v>257</v>
      </c>
      <c r="B85" s="84" t="s">
        <v>257</v>
      </c>
      <c r="C85" s="53" t="s">
        <v>1575</v>
      </c>
      <c r="D85" s="54">
        <v>10</v>
      </c>
      <c r="E85" s="65" t="s">
        <v>136</v>
      </c>
      <c r="F85" s="55">
        <v>12</v>
      </c>
      <c r="G85" s="53"/>
      <c r="H85" s="57"/>
      <c r="I85" s="56"/>
      <c r="J85" s="56"/>
      <c r="K85" s="36" t="s">
        <v>65</v>
      </c>
      <c r="L85" s="83">
        <v>85</v>
      </c>
      <c r="M85" s="83"/>
      <c r="N85" s="63"/>
      <c r="O85" s="86" t="s">
        <v>176</v>
      </c>
      <c r="P85" s="88">
        <v>43694.63995370371</v>
      </c>
      <c r="Q85" s="86" t="s">
        <v>337</v>
      </c>
      <c r="R85" s="90" t="s">
        <v>402</v>
      </c>
      <c r="S85" s="86" t="s">
        <v>419</v>
      </c>
      <c r="T85" s="86"/>
      <c r="U85" s="86"/>
      <c r="V85" s="90" t="s">
        <v>468</v>
      </c>
      <c r="W85" s="88">
        <v>43694.63995370371</v>
      </c>
      <c r="X85" s="90" t="s">
        <v>548</v>
      </c>
      <c r="Y85" s="86"/>
      <c r="Z85" s="86"/>
      <c r="AA85" s="89" t="s">
        <v>641</v>
      </c>
      <c r="AB85" s="86"/>
      <c r="AC85" s="86" t="b">
        <v>0</v>
      </c>
      <c r="AD85" s="86">
        <v>1</v>
      </c>
      <c r="AE85" s="89" t="s">
        <v>658</v>
      </c>
      <c r="AF85" s="86" t="b">
        <v>0</v>
      </c>
      <c r="AG85" s="86" t="s">
        <v>663</v>
      </c>
      <c r="AH85" s="86"/>
      <c r="AI85" s="89" t="s">
        <v>658</v>
      </c>
      <c r="AJ85" s="86" t="b">
        <v>0</v>
      </c>
      <c r="AK85" s="86">
        <v>0</v>
      </c>
      <c r="AL85" s="89" t="s">
        <v>658</v>
      </c>
      <c r="AM85" s="86" t="s">
        <v>672</v>
      </c>
      <c r="AN85" s="86" t="b">
        <v>0</v>
      </c>
      <c r="AO85" s="89" t="s">
        <v>641</v>
      </c>
      <c r="AP85" s="86" t="s">
        <v>176</v>
      </c>
      <c r="AQ85" s="86">
        <v>0</v>
      </c>
      <c r="AR85" s="86">
        <v>0</v>
      </c>
      <c r="AS85" s="86"/>
      <c r="AT85" s="86"/>
      <c r="AU85" s="86"/>
      <c r="AV85" s="86"/>
      <c r="AW85" s="86"/>
      <c r="AX85" s="86"/>
      <c r="AY85" s="86"/>
      <c r="AZ85" s="86"/>
      <c r="BA85">
        <v>23</v>
      </c>
      <c r="BB85" s="85" t="str">
        <f>REPLACE(INDEX(GroupVertices[Group],MATCH(Edges[[#This Row],[Vertex 1]],GroupVertices[Vertex],0)),1,1,"")</f>
        <v>2</v>
      </c>
      <c r="BC85" s="85" t="str">
        <f>REPLACE(INDEX(GroupVertices[Group],MATCH(Edges[[#This Row],[Vertex 2]],GroupVertices[Vertex],0)),1,1,"")</f>
        <v>2</v>
      </c>
      <c r="BD85" s="51">
        <v>0</v>
      </c>
      <c r="BE85" s="52">
        <v>0</v>
      </c>
      <c r="BF85" s="51">
        <v>0</v>
      </c>
      <c r="BG85" s="52">
        <v>0</v>
      </c>
      <c r="BH85" s="51">
        <v>0</v>
      </c>
      <c r="BI85" s="52">
        <v>0</v>
      </c>
      <c r="BJ85" s="51">
        <v>7</v>
      </c>
      <c r="BK85" s="52">
        <v>100</v>
      </c>
      <c r="BL85" s="51">
        <v>7</v>
      </c>
    </row>
    <row r="86" spans="1:64" ht="30">
      <c r="A86" s="84" t="s">
        <v>257</v>
      </c>
      <c r="B86" s="84" t="s">
        <v>257</v>
      </c>
      <c r="C86" s="53" t="s">
        <v>1575</v>
      </c>
      <c r="D86" s="54">
        <v>10</v>
      </c>
      <c r="E86" s="65" t="s">
        <v>136</v>
      </c>
      <c r="F86" s="55">
        <v>12</v>
      </c>
      <c r="G86" s="53"/>
      <c r="H86" s="57"/>
      <c r="I86" s="56"/>
      <c r="J86" s="56"/>
      <c r="K86" s="36" t="s">
        <v>65</v>
      </c>
      <c r="L86" s="83">
        <v>86</v>
      </c>
      <c r="M86" s="83"/>
      <c r="N86" s="63"/>
      <c r="O86" s="86" t="s">
        <v>176</v>
      </c>
      <c r="P86" s="88">
        <v>43694.71158564815</v>
      </c>
      <c r="Q86" s="86" t="s">
        <v>338</v>
      </c>
      <c r="R86" s="90" t="s">
        <v>403</v>
      </c>
      <c r="S86" s="86" t="s">
        <v>415</v>
      </c>
      <c r="T86" s="86"/>
      <c r="U86" s="86"/>
      <c r="V86" s="90" t="s">
        <v>468</v>
      </c>
      <c r="W86" s="88">
        <v>43694.71158564815</v>
      </c>
      <c r="X86" s="90" t="s">
        <v>549</v>
      </c>
      <c r="Y86" s="86"/>
      <c r="Z86" s="86"/>
      <c r="AA86" s="89" t="s">
        <v>642</v>
      </c>
      <c r="AB86" s="86"/>
      <c r="AC86" s="86" t="b">
        <v>0</v>
      </c>
      <c r="AD86" s="86">
        <v>0</v>
      </c>
      <c r="AE86" s="89" t="s">
        <v>658</v>
      </c>
      <c r="AF86" s="86" t="b">
        <v>0</v>
      </c>
      <c r="AG86" s="86" t="s">
        <v>663</v>
      </c>
      <c r="AH86" s="86"/>
      <c r="AI86" s="89" t="s">
        <v>658</v>
      </c>
      <c r="AJ86" s="86" t="b">
        <v>0</v>
      </c>
      <c r="AK86" s="86">
        <v>0</v>
      </c>
      <c r="AL86" s="89" t="s">
        <v>658</v>
      </c>
      <c r="AM86" s="86" t="s">
        <v>672</v>
      </c>
      <c r="AN86" s="86" t="b">
        <v>0</v>
      </c>
      <c r="AO86" s="89" t="s">
        <v>642</v>
      </c>
      <c r="AP86" s="86" t="s">
        <v>176</v>
      </c>
      <c r="AQ86" s="86">
        <v>0</v>
      </c>
      <c r="AR86" s="86">
        <v>0</v>
      </c>
      <c r="AS86" s="86"/>
      <c r="AT86" s="86"/>
      <c r="AU86" s="86"/>
      <c r="AV86" s="86"/>
      <c r="AW86" s="86"/>
      <c r="AX86" s="86"/>
      <c r="AY86" s="86"/>
      <c r="AZ86" s="86"/>
      <c r="BA86">
        <v>23</v>
      </c>
      <c r="BB86" s="85" t="str">
        <f>REPLACE(INDEX(GroupVertices[Group],MATCH(Edges[[#This Row],[Vertex 1]],GroupVertices[Vertex],0)),1,1,"")</f>
        <v>2</v>
      </c>
      <c r="BC86" s="85" t="str">
        <f>REPLACE(INDEX(GroupVertices[Group],MATCH(Edges[[#This Row],[Vertex 2]],GroupVertices[Vertex],0)),1,1,"")</f>
        <v>2</v>
      </c>
      <c r="BD86" s="51">
        <v>0</v>
      </c>
      <c r="BE86" s="52">
        <v>0</v>
      </c>
      <c r="BF86" s="51">
        <v>0</v>
      </c>
      <c r="BG86" s="52">
        <v>0</v>
      </c>
      <c r="BH86" s="51">
        <v>0</v>
      </c>
      <c r="BI86" s="52">
        <v>0</v>
      </c>
      <c r="BJ86" s="51">
        <v>7</v>
      </c>
      <c r="BK86" s="52">
        <v>100</v>
      </c>
      <c r="BL86" s="51">
        <v>7</v>
      </c>
    </row>
    <row r="87" spans="1:64" ht="30">
      <c r="A87" s="84" t="s">
        <v>257</v>
      </c>
      <c r="B87" s="84" t="s">
        <v>257</v>
      </c>
      <c r="C87" s="53" t="s">
        <v>1575</v>
      </c>
      <c r="D87" s="54">
        <v>10</v>
      </c>
      <c r="E87" s="65" t="s">
        <v>136</v>
      </c>
      <c r="F87" s="55">
        <v>12</v>
      </c>
      <c r="G87" s="53"/>
      <c r="H87" s="57"/>
      <c r="I87" s="56"/>
      <c r="J87" s="56"/>
      <c r="K87" s="36" t="s">
        <v>65</v>
      </c>
      <c r="L87" s="83">
        <v>87</v>
      </c>
      <c r="M87" s="83"/>
      <c r="N87" s="63"/>
      <c r="O87" s="86" t="s">
        <v>176</v>
      </c>
      <c r="P87" s="88">
        <v>43697.55034722222</v>
      </c>
      <c r="Q87" s="86" t="s">
        <v>339</v>
      </c>
      <c r="R87" s="90" t="s">
        <v>404</v>
      </c>
      <c r="S87" s="86" t="s">
        <v>415</v>
      </c>
      <c r="T87" s="86"/>
      <c r="U87" s="86"/>
      <c r="V87" s="90" t="s">
        <v>468</v>
      </c>
      <c r="W87" s="88">
        <v>43697.55034722222</v>
      </c>
      <c r="X87" s="90" t="s">
        <v>550</v>
      </c>
      <c r="Y87" s="86"/>
      <c r="Z87" s="86"/>
      <c r="AA87" s="89" t="s">
        <v>643</v>
      </c>
      <c r="AB87" s="86"/>
      <c r="AC87" s="86" t="b">
        <v>0</v>
      </c>
      <c r="AD87" s="86">
        <v>2</v>
      </c>
      <c r="AE87" s="89" t="s">
        <v>658</v>
      </c>
      <c r="AF87" s="86" t="b">
        <v>0</v>
      </c>
      <c r="AG87" s="86" t="s">
        <v>663</v>
      </c>
      <c r="AH87" s="86"/>
      <c r="AI87" s="89" t="s">
        <v>658</v>
      </c>
      <c r="AJ87" s="86" t="b">
        <v>0</v>
      </c>
      <c r="AK87" s="86">
        <v>0</v>
      </c>
      <c r="AL87" s="89" t="s">
        <v>658</v>
      </c>
      <c r="AM87" s="86" t="s">
        <v>672</v>
      </c>
      <c r="AN87" s="86" t="b">
        <v>0</v>
      </c>
      <c r="AO87" s="89" t="s">
        <v>643</v>
      </c>
      <c r="AP87" s="86" t="s">
        <v>176</v>
      </c>
      <c r="AQ87" s="86">
        <v>0</v>
      </c>
      <c r="AR87" s="86">
        <v>0</v>
      </c>
      <c r="AS87" s="86"/>
      <c r="AT87" s="86"/>
      <c r="AU87" s="86"/>
      <c r="AV87" s="86"/>
      <c r="AW87" s="86"/>
      <c r="AX87" s="86"/>
      <c r="AY87" s="86"/>
      <c r="AZ87" s="86"/>
      <c r="BA87">
        <v>23</v>
      </c>
      <c r="BB87" s="85" t="str">
        <f>REPLACE(INDEX(GroupVertices[Group],MATCH(Edges[[#This Row],[Vertex 1]],GroupVertices[Vertex],0)),1,1,"")</f>
        <v>2</v>
      </c>
      <c r="BC87" s="85" t="str">
        <f>REPLACE(INDEX(GroupVertices[Group],MATCH(Edges[[#This Row],[Vertex 2]],GroupVertices[Vertex],0)),1,1,"")</f>
        <v>2</v>
      </c>
      <c r="BD87" s="51">
        <v>0</v>
      </c>
      <c r="BE87" s="52">
        <v>0</v>
      </c>
      <c r="BF87" s="51">
        <v>0</v>
      </c>
      <c r="BG87" s="52">
        <v>0</v>
      </c>
      <c r="BH87" s="51">
        <v>0</v>
      </c>
      <c r="BI87" s="52">
        <v>0</v>
      </c>
      <c r="BJ87" s="51">
        <v>9</v>
      </c>
      <c r="BK87" s="52">
        <v>100</v>
      </c>
      <c r="BL87" s="51">
        <v>9</v>
      </c>
    </row>
    <row r="88" spans="1:64" ht="30">
      <c r="A88" s="84" t="s">
        <v>257</v>
      </c>
      <c r="B88" s="84" t="s">
        <v>257</v>
      </c>
      <c r="C88" s="53" t="s">
        <v>1575</v>
      </c>
      <c r="D88" s="54">
        <v>10</v>
      </c>
      <c r="E88" s="65" t="s">
        <v>136</v>
      </c>
      <c r="F88" s="55">
        <v>12</v>
      </c>
      <c r="G88" s="53"/>
      <c r="H88" s="57"/>
      <c r="I88" s="56"/>
      <c r="J88" s="56"/>
      <c r="K88" s="36" t="s">
        <v>65</v>
      </c>
      <c r="L88" s="83">
        <v>88</v>
      </c>
      <c r="M88" s="83"/>
      <c r="N88" s="63"/>
      <c r="O88" s="86" t="s">
        <v>176</v>
      </c>
      <c r="P88" s="88">
        <v>43697.67796296296</v>
      </c>
      <c r="Q88" s="86" t="s">
        <v>340</v>
      </c>
      <c r="R88" s="90" t="s">
        <v>380</v>
      </c>
      <c r="S88" s="86" t="s">
        <v>415</v>
      </c>
      <c r="T88" s="86"/>
      <c r="U88" s="86"/>
      <c r="V88" s="90" t="s">
        <v>468</v>
      </c>
      <c r="W88" s="88">
        <v>43697.67796296296</v>
      </c>
      <c r="X88" s="90" t="s">
        <v>551</v>
      </c>
      <c r="Y88" s="86"/>
      <c r="Z88" s="86"/>
      <c r="AA88" s="89" t="s">
        <v>644</v>
      </c>
      <c r="AB88" s="86"/>
      <c r="AC88" s="86" t="b">
        <v>0</v>
      </c>
      <c r="AD88" s="86">
        <v>0</v>
      </c>
      <c r="AE88" s="89" t="s">
        <v>658</v>
      </c>
      <c r="AF88" s="86" t="b">
        <v>0</v>
      </c>
      <c r="AG88" s="86" t="s">
        <v>663</v>
      </c>
      <c r="AH88" s="86"/>
      <c r="AI88" s="89" t="s">
        <v>658</v>
      </c>
      <c r="AJ88" s="86" t="b">
        <v>0</v>
      </c>
      <c r="AK88" s="86">
        <v>1</v>
      </c>
      <c r="AL88" s="89" t="s">
        <v>658</v>
      </c>
      <c r="AM88" s="86" t="s">
        <v>672</v>
      </c>
      <c r="AN88" s="86" t="b">
        <v>0</v>
      </c>
      <c r="AO88" s="89" t="s">
        <v>644</v>
      </c>
      <c r="AP88" s="86" t="s">
        <v>176</v>
      </c>
      <c r="AQ88" s="86">
        <v>0</v>
      </c>
      <c r="AR88" s="86">
        <v>0</v>
      </c>
      <c r="AS88" s="86"/>
      <c r="AT88" s="86"/>
      <c r="AU88" s="86"/>
      <c r="AV88" s="86"/>
      <c r="AW88" s="86"/>
      <c r="AX88" s="86"/>
      <c r="AY88" s="86"/>
      <c r="AZ88" s="86"/>
      <c r="BA88">
        <v>23</v>
      </c>
      <c r="BB88" s="85" t="str">
        <f>REPLACE(INDEX(GroupVertices[Group],MATCH(Edges[[#This Row],[Vertex 1]],GroupVertices[Vertex],0)),1,1,"")</f>
        <v>2</v>
      </c>
      <c r="BC88" s="85" t="str">
        <f>REPLACE(INDEX(GroupVertices[Group],MATCH(Edges[[#This Row],[Vertex 2]],GroupVertices[Vertex],0)),1,1,"")</f>
        <v>2</v>
      </c>
      <c r="BD88" s="51">
        <v>0</v>
      </c>
      <c r="BE88" s="52">
        <v>0</v>
      </c>
      <c r="BF88" s="51">
        <v>0</v>
      </c>
      <c r="BG88" s="52">
        <v>0</v>
      </c>
      <c r="BH88" s="51">
        <v>0</v>
      </c>
      <c r="BI88" s="52">
        <v>0</v>
      </c>
      <c r="BJ88" s="51">
        <v>9</v>
      </c>
      <c r="BK88" s="52">
        <v>100</v>
      </c>
      <c r="BL88" s="51">
        <v>9</v>
      </c>
    </row>
    <row r="89" spans="1:64" ht="30">
      <c r="A89" s="84" t="s">
        <v>257</v>
      </c>
      <c r="B89" s="84" t="s">
        <v>257</v>
      </c>
      <c r="C89" s="53" t="s">
        <v>1575</v>
      </c>
      <c r="D89" s="54">
        <v>10</v>
      </c>
      <c r="E89" s="65" t="s">
        <v>136</v>
      </c>
      <c r="F89" s="55">
        <v>12</v>
      </c>
      <c r="G89" s="53"/>
      <c r="H89" s="57"/>
      <c r="I89" s="56"/>
      <c r="J89" s="56"/>
      <c r="K89" s="36" t="s">
        <v>65</v>
      </c>
      <c r="L89" s="83">
        <v>89</v>
      </c>
      <c r="M89" s="83"/>
      <c r="N89" s="63"/>
      <c r="O89" s="86" t="s">
        <v>176</v>
      </c>
      <c r="P89" s="88">
        <v>43698.60506944444</v>
      </c>
      <c r="Q89" s="86" t="s">
        <v>341</v>
      </c>
      <c r="R89" s="90" t="s">
        <v>405</v>
      </c>
      <c r="S89" s="86" t="s">
        <v>415</v>
      </c>
      <c r="T89" s="86"/>
      <c r="U89" s="86"/>
      <c r="V89" s="90" t="s">
        <v>468</v>
      </c>
      <c r="W89" s="88">
        <v>43698.60506944444</v>
      </c>
      <c r="X89" s="90" t="s">
        <v>552</v>
      </c>
      <c r="Y89" s="86"/>
      <c r="Z89" s="86"/>
      <c r="AA89" s="89" t="s">
        <v>645</v>
      </c>
      <c r="AB89" s="86"/>
      <c r="AC89" s="86" t="b">
        <v>0</v>
      </c>
      <c r="AD89" s="86">
        <v>0</v>
      </c>
      <c r="AE89" s="89" t="s">
        <v>658</v>
      </c>
      <c r="AF89" s="86" t="b">
        <v>0</v>
      </c>
      <c r="AG89" s="86" t="s">
        <v>663</v>
      </c>
      <c r="AH89" s="86"/>
      <c r="AI89" s="89" t="s">
        <v>658</v>
      </c>
      <c r="AJ89" s="86" t="b">
        <v>0</v>
      </c>
      <c r="AK89" s="86">
        <v>0</v>
      </c>
      <c r="AL89" s="89" t="s">
        <v>658</v>
      </c>
      <c r="AM89" s="86" t="s">
        <v>672</v>
      </c>
      <c r="AN89" s="86" t="b">
        <v>0</v>
      </c>
      <c r="AO89" s="89" t="s">
        <v>645</v>
      </c>
      <c r="AP89" s="86" t="s">
        <v>176</v>
      </c>
      <c r="AQ89" s="86">
        <v>0</v>
      </c>
      <c r="AR89" s="86">
        <v>0</v>
      </c>
      <c r="AS89" s="86"/>
      <c r="AT89" s="86"/>
      <c r="AU89" s="86"/>
      <c r="AV89" s="86"/>
      <c r="AW89" s="86"/>
      <c r="AX89" s="86"/>
      <c r="AY89" s="86"/>
      <c r="AZ89" s="86"/>
      <c r="BA89">
        <v>23</v>
      </c>
      <c r="BB89" s="85" t="str">
        <f>REPLACE(INDEX(GroupVertices[Group],MATCH(Edges[[#This Row],[Vertex 1]],GroupVertices[Vertex],0)),1,1,"")</f>
        <v>2</v>
      </c>
      <c r="BC89" s="85" t="str">
        <f>REPLACE(INDEX(GroupVertices[Group],MATCH(Edges[[#This Row],[Vertex 2]],GroupVertices[Vertex],0)),1,1,"")</f>
        <v>2</v>
      </c>
      <c r="BD89" s="51">
        <v>0</v>
      </c>
      <c r="BE89" s="52">
        <v>0</v>
      </c>
      <c r="BF89" s="51">
        <v>0</v>
      </c>
      <c r="BG89" s="52">
        <v>0</v>
      </c>
      <c r="BH89" s="51">
        <v>0</v>
      </c>
      <c r="BI89" s="52">
        <v>0</v>
      </c>
      <c r="BJ89" s="51">
        <v>6</v>
      </c>
      <c r="BK89" s="52">
        <v>100</v>
      </c>
      <c r="BL89" s="51">
        <v>6</v>
      </c>
    </row>
    <row r="90" spans="1:64" ht="30">
      <c r="A90" s="84" t="s">
        <v>257</v>
      </c>
      <c r="B90" s="84" t="s">
        <v>257</v>
      </c>
      <c r="C90" s="53" t="s">
        <v>1575</v>
      </c>
      <c r="D90" s="54">
        <v>10</v>
      </c>
      <c r="E90" s="65" t="s">
        <v>136</v>
      </c>
      <c r="F90" s="55">
        <v>12</v>
      </c>
      <c r="G90" s="53"/>
      <c r="H90" s="57"/>
      <c r="I90" s="56"/>
      <c r="J90" s="56"/>
      <c r="K90" s="36" t="s">
        <v>65</v>
      </c>
      <c r="L90" s="83">
        <v>90</v>
      </c>
      <c r="M90" s="83"/>
      <c r="N90" s="63"/>
      <c r="O90" s="86" t="s">
        <v>176</v>
      </c>
      <c r="P90" s="88">
        <v>43698.722037037034</v>
      </c>
      <c r="Q90" s="86" t="s">
        <v>342</v>
      </c>
      <c r="R90" s="90" t="s">
        <v>406</v>
      </c>
      <c r="S90" s="86" t="s">
        <v>415</v>
      </c>
      <c r="T90" s="86"/>
      <c r="U90" s="86"/>
      <c r="V90" s="90" t="s">
        <v>468</v>
      </c>
      <c r="W90" s="88">
        <v>43698.722037037034</v>
      </c>
      <c r="X90" s="90" t="s">
        <v>553</v>
      </c>
      <c r="Y90" s="86"/>
      <c r="Z90" s="86"/>
      <c r="AA90" s="89" t="s">
        <v>646</v>
      </c>
      <c r="AB90" s="86"/>
      <c r="AC90" s="86" t="b">
        <v>0</v>
      </c>
      <c r="AD90" s="86">
        <v>0</v>
      </c>
      <c r="AE90" s="89" t="s">
        <v>658</v>
      </c>
      <c r="AF90" s="86" t="b">
        <v>0</v>
      </c>
      <c r="AG90" s="86" t="s">
        <v>663</v>
      </c>
      <c r="AH90" s="86"/>
      <c r="AI90" s="89" t="s">
        <v>658</v>
      </c>
      <c r="AJ90" s="86" t="b">
        <v>0</v>
      </c>
      <c r="AK90" s="86">
        <v>1</v>
      </c>
      <c r="AL90" s="89" t="s">
        <v>658</v>
      </c>
      <c r="AM90" s="86" t="s">
        <v>672</v>
      </c>
      <c r="AN90" s="86" t="b">
        <v>0</v>
      </c>
      <c r="AO90" s="89" t="s">
        <v>646</v>
      </c>
      <c r="AP90" s="86" t="s">
        <v>176</v>
      </c>
      <c r="AQ90" s="86">
        <v>0</v>
      </c>
      <c r="AR90" s="86">
        <v>0</v>
      </c>
      <c r="AS90" s="86"/>
      <c r="AT90" s="86"/>
      <c r="AU90" s="86"/>
      <c r="AV90" s="86"/>
      <c r="AW90" s="86"/>
      <c r="AX90" s="86"/>
      <c r="AY90" s="86"/>
      <c r="AZ90" s="86"/>
      <c r="BA90">
        <v>23</v>
      </c>
      <c r="BB90" s="85" t="str">
        <f>REPLACE(INDEX(GroupVertices[Group],MATCH(Edges[[#This Row],[Vertex 1]],GroupVertices[Vertex],0)),1,1,"")</f>
        <v>2</v>
      </c>
      <c r="BC90" s="85" t="str">
        <f>REPLACE(INDEX(GroupVertices[Group],MATCH(Edges[[#This Row],[Vertex 2]],GroupVertices[Vertex],0)),1,1,"")</f>
        <v>2</v>
      </c>
      <c r="BD90" s="51">
        <v>0</v>
      </c>
      <c r="BE90" s="52">
        <v>0</v>
      </c>
      <c r="BF90" s="51">
        <v>0</v>
      </c>
      <c r="BG90" s="52">
        <v>0</v>
      </c>
      <c r="BH90" s="51">
        <v>0</v>
      </c>
      <c r="BI90" s="52">
        <v>0</v>
      </c>
      <c r="BJ90" s="51">
        <v>10</v>
      </c>
      <c r="BK90" s="52">
        <v>100</v>
      </c>
      <c r="BL90" s="51">
        <v>10</v>
      </c>
    </row>
    <row r="91" spans="1:64" ht="30">
      <c r="A91" s="84" t="s">
        <v>257</v>
      </c>
      <c r="B91" s="84" t="s">
        <v>257</v>
      </c>
      <c r="C91" s="53" t="s">
        <v>1575</v>
      </c>
      <c r="D91" s="54">
        <v>10</v>
      </c>
      <c r="E91" s="65" t="s">
        <v>136</v>
      </c>
      <c r="F91" s="55">
        <v>12</v>
      </c>
      <c r="G91" s="53"/>
      <c r="H91" s="57"/>
      <c r="I91" s="56"/>
      <c r="J91" s="56"/>
      <c r="K91" s="36" t="s">
        <v>65</v>
      </c>
      <c r="L91" s="83">
        <v>91</v>
      </c>
      <c r="M91" s="83"/>
      <c r="N91" s="63"/>
      <c r="O91" s="86" t="s">
        <v>176</v>
      </c>
      <c r="P91" s="88">
        <v>43698.73866898148</v>
      </c>
      <c r="Q91" s="86" t="s">
        <v>343</v>
      </c>
      <c r="R91" s="90" t="s">
        <v>407</v>
      </c>
      <c r="S91" s="86" t="s">
        <v>415</v>
      </c>
      <c r="T91" s="86"/>
      <c r="U91" s="86"/>
      <c r="V91" s="90" t="s">
        <v>468</v>
      </c>
      <c r="W91" s="88">
        <v>43698.73866898148</v>
      </c>
      <c r="X91" s="90" t="s">
        <v>554</v>
      </c>
      <c r="Y91" s="86"/>
      <c r="Z91" s="86"/>
      <c r="AA91" s="89" t="s">
        <v>647</v>
      </c>
      <c r="AB91" s="86"/>
      <c r="AC91" s="86" t="b">
        <v>0</v>
      </c>
      <c r="AD91" s="86">
        <v>0</v>
      </c>
      <c r="AE91" s="89" t="s">
        <v>658</v>
      </c>
      <c r="AF91" s="86" t="b">
        <v>0</v>
      </c>
      <c r="AG91" s="86" t="s">
        <v>663</v>
      </c>
      <c r="AH91" s="86"/>
      <c r="AI91" s="89" t="s">
        <v>658</v>
      </c>
      <c r="AJ91" s="86" t="b">
        <v>0</v>
      </c>
      <c r="AK91" s="86">
        <v>0</v>
      </c>
      <c r="AL91" s="89" t="s">
        <v>658</v>
      </c>
      <c r="AM91" s="86" t="s">
        <v>672</v>
      </c>
      <c r="AN91" s="86" t="b">
        <v>0</v>
      </c>
      <c r="AO91" s="89" t="s">
        <v>647</v>
      </c>
      <c r="AP91" s="86" t="s">
        <v>176</v>
      </c>
      <c r="AQ91" s="86">
        <v>0</v>
      </c>
      <c r="AR91" s="86">
        <v>0</v>
      </c>
      <c r="AS91" s="86"/>
      <c r="AT91" s="86"/>
      <c r="AU91" s="86"/>
      <c r="AV91" s="86"/>
      <c r="AW91" s="86"/>
      <c r="AX91" s="86"/>
      <c r="AY91" s="86"/>
      <c r="AZ91" s="86"/>
      <c r="BA91">
        <v>23</v>
      </c>
      <c r="BB91" s="85" t="str">
        <f>REPLACE(INDEX(GroupVertices[Group],MATCH(Edges[[#This Row],[Vertex 1]],GroupVertices[Vertex],0)),1,1,"")</f>
        <v>2</v>
      </c>
      <c r="BC91" s="85" t="str">
        <f>REPLACE(INDEX(GroupVertices[Group],MATCH(Edges[[#This Row],[Vertex 2]],GroupVertices[Vertex],0)),1,1,"")</f>
        <v>2</v>
      </c>
      <c r="BD91" s="51">
        <v>0</v>
      </c>
      <c r="BE91" s="52">
        <v>0</v>
      </c>
      <c r="BF91" s="51">
        <v>0</v>
      </c>
      <c r="BG91" s="52">
        <v>0</v>
      </c>
      <c r="BH91" s="51">
        <v>0</v>
      </c>
      <c r="BI91" s="52">
        <v>0</v>
      </c>
      <c r="BJ91" s="51">
        <v>6</v>
      </c>
      <c r="BK91" s="52">
        <v>100</v>
      </c>
      <c r="BL91" s="51">
        <v>6</v>
      </c>
    </row>
    <row r="92" spans="1:64" ht="30">
      <c r="A92" s="84" t="s">
        <v>257</v>
      </c>
      <c r="B92" s="84" t="s">
        <v>257</v>
      </c>
      <c r="C92" s="53" t="s">
        <v>1575</v>
      </c>
      <c r="D92" s="54">
        <v>10</v>
      </c>
      <c r="E92" s="65" t="s">
        <v>136</v>
      </c>
      <c r="F92" s="55">
        <v>12</v>
      </c>
      <c r="G92" s="53"/>
      <c r="H92" s="57"/>
      <c r="I92" s="56"/>
      <c r="J92" s="56"/>
      <c r="K92" s="36" t="s">
        <v>65</v>
      </c>
      <c r="L92" s="83">
        <v>92</v>
      </c>
      <c r="M92" s="83"/>
      <c r="N92" s="63"/>
      <c r="O92" s="86" t="s">
        <v>176</v>
      </c>
      <c r="P92" s="88">
        <v>43699.54119212963</v>
      </c>
      <c r="Q92" s="86" t="s">
        <v>344</v>
      </c>
      <c r="R92" s="90" t="s">
        <v>408</v>
      </c>
      <c r="S92" s="86" t="s">
        <v>415</v>
      </c>
      <c r="T92" s="86"/>
      <c r="U92" s="86"/>
      <c r="V92" s="90" t="s">
        <v>468</v>
      </c>
      <c r="W92" s="88">
        <v>43699.54119212963</v>
      </c>
      <c r="X92" s="90" t="s">
        <v>555</v>
      </c>
      <c r="Y92" s="86"/>
      <c r="Z92" s="86"/>
      <c r="AA92" s="89" t="s">
        <v>648</v>
      </c>
      <c r="AB92" s="86"/>
      <c r="AC92" s="86" t="b">
        <v>0</v>
      </c>
      <c r="AD92" s="86">
        <v>0</v>
      </c>
      <c r="AE92" s="89" t="s">
        <v>658</v>
      </c>
      <c r="AF92" s="86" t="b">
        <v>0</v>
      </c>
      <c r="AG92" s="86" t="s">
        <v>663</v>
      </c>
      <c r="AH92" s="86"/>
      <c r="AI92" s="89" t="s">
        <v>658</v>
      </c>
      <c r="AJ92" s="86" t="b">
        <v>0</v>
      </c>
      <c r="AK92" s="86">
        <v>0</v>
      </c>
      <c r="AL92" s="89" t="s">
        <v>658</v>
      </c>
      <c r="AM92" s="86" t="s">
        <v>672</v>
      </c>
      <c r="AN92" s="86" t="b">
        <v>0</v>
      </c>
      <c r="AO92" s="89" t="s">
        <v>648</v>
      </c>
      <c r="AP92" s="86" t="s">
        <v>176</v>
      </c>
      <c r="AQ92" s="86">
        <v>0</v>
      </c>
      <c r="AR92" s="86">
        <v>0</v>
      </c>
      <c r="AS92" s="86"/>
      <c r="AT92" s="86"/>
      <c r="AU92" s="86"/>
      <c r="AV92" s="86"/>
      <c r="AW92" s="86"/>
      <c r="AX92" s="86"/>
      <c r="AY92" s="86"/>
      <c r="AZ92" s="86"/>
      <c r="BA92">
        <v>23</v>
      </c>
      <c r="BB92" s="85" t="str">
        <f>REPLACE(INDEX(GroupVertices[Group],MATCH(Edges[[#This Row],[Vertex 1]],GroupVertices[Vertex],0)),1,1,"")</f>
        <v>2</v>
      </c>
      <c r="BC92" s="85" t="str">
        <f>REPLACE(INDEX(GroupVertices[Group],MATCH(Edges[[#This Row],[Vertex 2]],GroupVertices[Vertex],0)),1,1,"")</f>
        <v>2</v>
      </c>
      <c r="BD92" s="51">
        <v>0</v>
      </c>
      <c r="BE92" s="52">
        <v>0</v>
      </c>
      <c r="BF92" s="51">
        <v>0</v>
      </c>
      <c r="BG92" s="52">
        <v>0</v>
      </c>
      <c r="BH92" s="51">
        <v>0</v>
      </c>
      <c r="BI92" s="52">
        <v>0</v>
      </c>
      <c r="BJ92" s="51">
        <v>7</v>
      </c>
      <c r="BK92" s="52">
        <v>100</v>
      </c>
      <c r="BL92" s="51">
        <v>7</v>
      </c>
    </row>
    <row r="93" spans="1:64" ht="30">
      <c r="A93" s="84" t="s">
        <v>257</v>
      </c>
      <c r="B93" s="84" t="s">
        <v>257</v>
      </c>
      <c r="C93" s="53" t="s">
        <v>1575</v>
      </c>
      <c r="D93" s="54">
        <v>10</v>
      </c>
      <c r="E93" s="65" t="s">
        <v>136</v>
      </c>
      <c r="F93" s="55">
        <v>12</v>
      </c>
      <c r="G93" s="53"/>
      <c r="H93" s="57"/>
      <c r="I93" s="56"/>
      <c r="J93" s="56"/>
      <c r="K93" s="36" t="s">
        <v>65</v>
      </c>
      <c r="L93" s="83">
        <v>93</v>
      </c>
      <c r="M93" s="83"/>
      <c r="N93" s="63"/>
      <c r="O93" s="86" t="s">
        <v>176</v>
      </c>
      <c r="P93" s="88">
        <v>43699.60425925926</v>
      </c>
      <c r="Q93" s="86" t="s">
        <v>345</v>
      </c>
      <c r="R93" s="90" t="s">
        <v>409</v>
      </c>
      <c r="S93" s="86" t="s">
        <v>415</v>
      </c>
      <c r="T93" s="86"/>
      <c r="U93" s="86"/>
      <c r="V93" s="90" t="s">
        <v>468</v>
      </c>
      <c r="W93" s="88">
        <v>43699.60425925926</v>
      </c>
      <c r="X93" s="90" t="s">
        <v>556</v>
      </c>
      <c r="Y93" s="86"/>
      <c r="Z93" s="86"/>
      <c r="AA93" s="89" t="s">
        <v>649</v>
      </c>
      <c r="AB93" s="86"/>
      <c r="AC93" s="86" t="b">
        <v>0</v>
      </c>
      <c r="AD93" s="86">
        <v>0</v>
      </c>
      <c r="AE93" s="89" t="s">
        <v>658</v>
      </c>
      <c r="AF93" s="86" t="b">
        <v>0</v>
      </c>
      <c r="AG93" s="86" t="s">
        <v>663</v>
      </c>
      <c r="AH93" s="86"/>
      <c r="AI93" s="89" t="s">
        <v>658</v>
      </c>
      <c r="AJ93" s="86" t="b">
        <v>0</v>
      </c>
      <c r="AK93" s="86">
        <v>0</v>
      </c>
      <c r="AL93" s="89" t="s">
        <v>658</v>
      </c>
      <c r="AM93" s="86" t="s">
        <v>672</v>
      </c>
      <c r="AN93" s="86" t="b">
        <v>0</v>
      </c>
      <c r="AO93" s="89" t="s">
        <v>649</v>
      </c>
      <c r="AP93" s="86" t="s">
        <v>176</v>
      </c>
      <c r="AQ93" s="86">
        <v>0</v>
      </c>
      <c r="AR93" s="86">
        <v>0</v>
      </c>
      <c r="AS93" s="86"/>
      <c r="AT93" s="86"/>
      <c r="AU93" s="86"/>
      <c r="AV93" s="86"/>
      <c r="AW93" s="86"/>
      <c r="AX93" s="86"/>
      <c r="AY93" s="86"/>
      <c r="AZ93" s="86"/>
      <c r="BA93">
        <v>23</v>
      </c>
      <c r="BB93" s="85" t="str">
        <f>REPLACE(INDEX(GroupVertices[Group],MATCH(Edges[[#This Row],[Vertex 1]],GroupVertices[Vertex],0)),1,1,"")</f>
        <v>2</v>
      </c>
      <c r="BC93" s="85" t="str">
        <f>REPLACE(INDEX(GroupVertices[Group],MATCH(Edges[[#This Row],[Vertex 2]],GroupVertices[Vertex],0)),1,1,"")</f>
        <v>2</v>
      </c>
      <c r="BD93" s="51">
        <v>0</v>
      </c>
      <c r="BE93" s="52">
        <v>0</v>
      </c>
      <c r="BF93" s="51">
        <v>0</v>
      </c>
      <c r="BG93" s="52">
        <v>0</v>
      </c>
      <c r="BH93" s="51">
        <v>0</v>
      </c>
      <c r="BI93" s="52">
        <v>0</v>
      </c>
      <c r="BJ93" s="51">
        <v>7</v>
      </c>
      <c r="BK93" s="52">
        <v>100</v>
      </c>
      <c r="BL93" s="51">
        <v>7</v>
      </c>
    </row>
    <row r="94" spans="1:64" ht="30">
      <c r="A94" s="84" t="s">
        <v>257</v>
      </c>
      <c r="B94" s="84" t="s">
        <v>257</v>
      </c>
      <c r="C94" s="53" t="s">
        <v>1575</v>
      </c>
      <c r="D94" s="54">
        <v>10</v>
      </c>
      <c r="E94" s="65" t="s">
        <v>136</v>
      </c>
      <c r="F94" s="55">
        <v>12</v>
      </c>
      <c r="G94" s="53"/>
      <c r="H94" s="57"/>
      <c r="I94" s="56"/>
      <c r="J94" s="56"/>
      <c r="K94" s="36" t="s">
        <v>65</v>
      </c>
      <c r="L94" s="83">
        <v>94</v>
      </c>
      <c r="M94" s="83"/>
      <c r="N94" s="63"/>
      <c r="O94" s="86" t="s">
        <v>176</v>
      </c>
      <c r="P94" s="88">
        <v>43699.70520833333</v>
      </c>
      <c r="Q94" s="86" t="s">
        <v>346</v>
      </c>
      <c r="R94" s="90" t="s">
        <v>410</v>
      </c>
      <c r="S94" s="86" t="s">
        <v>415</v>
      </c>
      <c r="T94" s="86"/>
      <c r="U94" s="86"/>
      <c r="V94" s="90" t="s">
        <v>468</v>
      </c>
      <c r="W94" s="88">
        <v>43699.70520833333</v>
      </c>
      <c r="X94" s="90" t="s">
        <v>557</v>
      </c>
      <c r="Y94" s="86"/>
      <c r="Z94" s="86"/>
      <c r="AA94" s="89" t="s">
        <v>650</v>
      </c>
      <c r="AB94" s="86"/>
      <c r="AC94" s="86" t="b">
        <v>0</v>
      </c>
      <c r="AD94" s="86">
        <v>0</v>
      </c>
      <c r="AE94" s="89" t="s">
        <v>658</v>
      </c>
      <c r="AF94" s="86" t="b">
        <v>0</v>
      </c>
      <c r="AG94" s="86" t="s">
        <v>663</v>
      </c>
      <c r="AH94" s="86"/>
      <c r="AI94" s="89" t="s">
        <v>658</v>
      </c>
      <c r="AJ94" s="86" t="b">
        <v>0</v>
      </c>
      <c r="AK94" s="86">
        <v>0</v>
      </c>
      <c r="AL94" s="89" t="s">
        <v>658</v>
      </c>
      <c r="AM94" s="86" t="s">
        <v>672</v>
      </c>
      <c r="AN94" s="86" t="b">
        <v>0</v>
      </c>
      <c r="AO94" s="89" t="s">
        <v>650</v>
      </c>
      <c r="AP94" s="86" t="s">
        <v>176</v>
      </c>
      <c r="AQ94" s="86">
        <v>0</v>
      </c>
      <c r="AR94" s="86">
        <v>0</v>
      </c>
      <c r="AS94" s="86"/>
      <c r="AT94" s="86"/>
      <c r="AU94" s="86"/>
      <c r="AV94" s="86"/>
      <c r="AW94" s="86"/>
      <c r="AX94" s="86"/>
      <c r="AY94" s="86"/>
      <c r="AZ94" s="86"/>
      <c r="BA94">
        <v>23</v>
      </c>
      <c r="BB94" s="85" t="str">
        <f>REPLACE(INDEX(GroupVertices[Group],MATCH(Edges[[#This Row],[Vertex 1]],GroupVertices[Vertex],0)),1,1,"")</f>
        <v>2</v>
      </c>
      <c r="BC94" s="85" t="str">
        <f>REPLACE(INDEX(GroupVertices[Group],MATCH(Edges[[#This Row],[Vertex 2]],GroupVertices[Vertex],0)),1,1,"")</f>
        <v>2</v>
      </c>
      <c r="BD94" s="51">
        <v>0</v>
      </c>
      <c r="BE94" s="52">
        <v>0</v>
      </c>
      <c r="BF94" s="51">
        <v>0</v>
      </c>
      <c r="BG94" s="52">
        <v>0</v>
      </c>
      <c r="BH94" s="51">
        <v>0</v>
      </c>
      <c r="BI94" s="52">
        <v>0</v>
      </c>
      <c r="BJ94" s="51">
        <v>7</v>
      </c>
      <c r="BK94" s="52">
        <v>100</v>
      </c>
      <c r="BL94" s="51">
        <v>7</v>
      </c>
    </row>
    <row r="95" spans="1:64" ht="30">
      <c r="A95" s="84" t="s">
        <v>257</v>
      </c>
      <c r="B95" s="84" t="s">
        <v>257</v>
      </c>
      <c r="C95" s="53" t="s">
        <v>1575</v>
      </c>
      <c r="D95" s="54">
        <v>10</v>
      </c>
      <c r="E95" s="65" t="s">
        <v>136</v>
      </c>
      <c r="F95" s="55">
        <v>12</v>
      </c>
      <c r="G95" s="53"/>
      <c r="H95" s="57"/>
      <c r="I95" s="56"/>
      <c r="J95" s="56"/>
      <c r="K95" s="36" t="s">
        <v>65</v>
      </c>
      <c r="L95" s="83">
        <v>95</v>
      </c>
      <c r="M95" s="83"/>
      <c r="N95" s="63"/>
      <c r="O95" s="86" t="s">
        <v>176</v>
      </c>
      <c r="P95" s="88">
        <v>43699.72614583333</v>
      </c>
      <c r="Q95" s="86" t="s">
        <v>347</v>
      </c>
      <c r="R95" s="90" t="s">
        <v>411</v>
      </c>
      <c r="S95" s="86" t="s">
        <v>415</v>
      </c>
      <c r="T95" s="86"/>
      <c r="U95" s="86"/>
      <c r="V95" s="90" t="s">
        <v>468</v>
      </c>
      <c r="W95" s="88">
        <v>43699.72614583333</v>
      </c>
      <c r="X95" s="90" t="s">
        <v>558</v>
      </c>
      <c r="Y95" s="86"/>
      <c r="Z95" s="86"/>
      <c r="AA95" s="89" t="s">
        <v>651</v>
      </c>
      <c r="AB95" s="86"/>
      <c r="AC95" s="86" t="b">
        <v>0</v>
      </c>
      <c r="AD95" s="86">
        <v>0</v>
      </c>
      <c r="AE95" s="89" t="s">
        <v>658</v>
      </c>
      <c r="AF95" s="86" t="b">
        <v>0</v>
      </c>
      <c r="AG95" s="86" t="s">
        <v>663</v>
      </c>
      <c r="AH95" s="86"/>
      <c r="AI95" s="89" t="s">
        <v>658</v>
      </c>
      <c r="AJ95" s="86" t="b">
        <v>0</v>
      </c>
      <c r="AK95" s="86">
        <v>0</v>
      </c>
      <c r="AL95" s="89" t="s">
        <v>658</v>
      </c>
      <c r="AM95" s="86" t="s">
        <v>672</v>
      </c>
      <c r="AN95" s="86" t="b">
        <v>0</v>
      </c>
      <c r="AO95" s="89" t="s">
        <v>651</v>
      </c>
      <c r="AP95" s="86" t="s">
        <v>176</v>
      </c>
      <c r="AQ95" s="86">
        <v>0</v>
      </c>
      <c r="AR95" s="86">
        <v>0</v>
      </c>
      <c r="AS95" s="86"/>
      <c r="AT95" s="86"/>
      <c r="AU95" s="86"/>
      <c r="AV95" s="86"/>
      <c r="AW95" s="86"/>
      <c r="AX95" s="86"/>
      <c r="AY95" s="86"/>
      <c r="AZ95" s="86"/>
      <c r="BA95">
        <v>23</v>
      </c>
      <c r="BB95" s="85" t="str">
        <f>REPLACE(INDEX(GroupVertices[Group],MATCH(Edges[[#This Row],[Vertex 1]],GroupVertices[Vertex],0)),1,1,"")</f>
        <v>2</v>
      </c>
      <c r="BC95" s="85" t="str">
        <f>REPLACE(INDEX(GroupVertices[Group],MATCH(Edges[[#This Row],[Vertex 2]],GroupVertices[Vertex],0)),1,1,"")</f>
        <v>2</v>
      </c>
      <c r="BD95" s="51">
        <v>0</v>
      </c>
      <c r="BE95" s="52">
        <v>0</v>
      </c>
      <c r="BF95" s="51">
        <v>0</v>
      </c>
      <c r="BG95" s="52">
        <v>0</v>
      </c>
      <c r="BH95" s="51">
        <v>0</v>
      </c>
      <c r="BI95" s="52">
        <v>0</v>
      </c>
      <c r="BJ95" s="51">
        <v>5</v>
      </c>
      <c r="BK95" s="52">
        <v>100</v>
      </c>
      <c r="BL95" s="51">
        <v>5</v>
      </c>
    </row>
    <row r="96" spans="1:64" ht="30">
      <c r="A96" s="84" t="s">
        <v>257</v>
      </c>
      <c r="B96" s="84" t="s">
        <v>257</v>
      </c>
      <c r="C96" s="53" t="s">
        <v>1575</v>
      </c>
      <c r="D96" s="54">
        <v>10</v>
      </c>
      <c r="E96" s="65" t="s">
        <v>136</v>
      </c>
      <c r="F96" s="55">
        <v>12</v>
      </c>
      <c r="G96" s="53"/>
      <c r="H96" s="57"/>
      <c r="I96" s="56"/>
      <c r="J96" s="56"/>
      <c r="K96" s="36" t="s">
        <v>65</v>
      </c>
      <c r="L96" s="83">
        <v>96</v>
      </c>
      <c r="M96" s="83"/>
      <c r="N96" s="63"/>
      <c r="O96" s="86" t="s">
        <v>176</v>
      </c>
      <c r="P96" s="88">
        <v>43700.58164351852</v>
      </c>
      <c r="Q96" s="86" t="s">
        <v>348</v>
      </c>
      <c r="R96" s="90" t="s">
        <v>394</v>
      </c>
      <c r="S96" s="86" t="s">
        <v>415</v>
      </c>
      <c r="T96" s="86"/>
      <c r="U96" s="86"/>
      <c r="V96" s="90" t="s">
        <v>468</v>
      </c>
      <c r="W96" s="88">
        <v>43700.58164351852</v>
      </c>
      <c r="X96" s="90" t="s">
        <v>559</v>
      </c>
      <c r="Y96" s="86"/>
      <c r="Z96" s="86"/>
      <c r="AA96" s="89" t="s">
        <v>652</v>
      </c>
      <c r="AB96" s="86"/>
      <c r="AC96" s="86" t="b">
        <v>0</v>
      </c>
      <c r="AD96" s="86">
        <v>0</v>
      </c>
      <c r="AE96" s="89" t="s">
        <v>658</v>
      </c>
      <c r="AF96" s="86" t="b">
        <v>0</v>
      </c>
      <c r="AG96" s="86" t="s">
        <v>663</v>
      </c>
      <c r="AH96" s="86"/>
      <c r="AI96" s="89" t="s">
        <v>658</v>
      </c>
      <c r="AJ96" s="86" t="b">
        <v>0</v>
      </c>
      <c r="AK96" s="86">
        <v>0</v>
      </c>
      <c r="AL96" s="89" t="s">
        <v>658</v>
      </c>
      <c r="AM96" s="86" t="s">
        <v>672</v>
      </c>
      <c r="AN96" s="86" t="b">
        <v>0</v>
      </c>
      <c r="AO96" s="89" t="s">
        <v>652</v>
      </c>
      <c r="AP96" s="86" t="s">
        <v>176</v>
      </c>
      <c r="AQ96" s="86">
        <v>0</v>
      </c>
      <c r="AR96" s="86">
        <v>0</v>
      </c>
      <c r="AS96" s="86"/>
      <c r="AT96" s="86"/>
      <c r="AU96" s="86"/>
      <c r="AV96" s="86"/>
      <c r="AW96" s="86"/>
      <c r="AX96" s="86"/>
      <c r="AY96" s="86"/>
      <c r="AZ96" s="86"/>
      <c r="BA96">
        <v>23</v>
      </c>
      <c r="BB96" s="85" t="str">
        <f>REPLACE(INDEX(GroupVertices[Group],MATCH(Edges[[#This Row],[Vertex 1]],GroupVertices[Vertex],0)),1,1,"")</f>
        <v>2</v>
      </c>
      <c r="BC96" s="85" t="str">
        <f>REPLACE(INDEX(GroupVertices[Group],MATCH(Edges[[#This Row],[Vertex 2]],GroupVertices[Vertex],0)),1,1,"")</f>
        <v>2</v>
      </c>
      <c r="BD96" s="51">
        <v>0</v>
      </c>
      <c r="BE96" s="52">
        <v>0</v>
      </c>
      <c r="BF96" s="51">
        <v>0</v>
      </c>
      <c r="BG96" s="52">
        <v>0</v>
      </c>
      <c r="BH96" s="51">
        <v>0</v>
      </c>
      <c r="BI96" s="52">
        <v>0</v>
      </c>
      <c r="BJ96" s="51">
        <v>8</v>
      </c>
      <c r="BK96" s="52">
        <v>100</v>
      </c>
      <c r="BL96" s="51">
        <v>8</v>
      </c>
    </row>
    <row r="97" spans="1:64" ht="30">
      <c r="A97" s="84" t="s">
        <v>257</v>
      </c>
      <c r="B97" s="84" t="s">
        <v>257</v>
      </c>
      <c r="C97" s="53" t="s">
        <v>1575</v>
      </c>
      <c r="D97" s="54">
        <v>10</v>
      </c>
      <c r="E97" s="65" t="s">
        <v>136</v>
      </c>
      <c r="F97" s="55">
        <v>12</v>
      </c>
      <c r="G97" s="53"/>
      <c r="H97" s="57"/>
      <c r="I97" s="56"/>
      <c r="J97" s="56"/>
      <c r="K97" s="36" t="s">
        <v>65</v>
      </c>
      <c r="L97" s="83">
        <v>97</v>
      </c>
      <c r="M97" s="83"/>
      <c r="N97" s="63"/>
      <c r="O97" s="86" t="s">
        <v>176</v>
      </c>
      <c r="P97" s="88">
        <v>43700.616111111114</v>
      </c>
      <c r="Q97" s="86" t="s">
        <v>349</v>
      </c>
      <c r="R97" s="90" t="s">
        <v>412</v>
      </c>
      <c r="S97" s="86" t="s">
        <v>415</v>
      </c>
      <c r="T97" s="86"/>
      <c r="U97" s="86"/>
      <c r="V97" s="90" t="s">
        <v>468</v>
      </c>
      <c r="W97" s="88">
        <v>43700.616111111114</v>
      </c>
      <c r="X97" s="90" t="s">
        <v>560</v>
      </c>
      <c r="Y97" s="86"/>
      <c r="Z97" s="86"/>
      <c r="AA97" s="89" t="s">
        <v>653</v>
      </c>
      <c r="AB97" s="86"/>
      <c r="AC97" s="86" t="b">
        <v>0</v>
      </c>
      <c r="AD97" s="86">
        <v>0</v>
      </c>
      <c r="AE97" s="89" t="s">
        <v>658</v>
      </c>
      <c r="AF97" s="86" t="b">
        <v>0</v>
      </c>
      <c r="AG97" s="86" t="s">
        <v>663</v>
      </c>
      <c r="AH97" s="86"/>
      <c r="AI97" s="89" t="s">
        <v>658</v>
      </c>
      <c r="AJ97" s="86" t="b">
        <v>0</v>
      </c>
      <c r="AK97" s="86">
        <v>0</v>
      </c>
      <c r="AL97" s="89" t="s">
        <v>658</v>
      </c>
      <c r="AM97" s="86" t="s">
        <v>672</v>
      </c>
      <c r="AN97" s="86" t="b">
        <v>0</v>
      </c>
      <c r="AO97" s="89" t="s">
        <v>653</v>
      </c>
      <c r="AP97" s="86" t="s">
        <v>176</v>
      </c>
      <c r="AQ97" s="86">
        <v>0</v>
      </c>
      <c r="AR97" s="86">
        <v>0</v>
      </c>
      <c r="AS97" s="86"/>
      <c r="AT97" s="86"/>
      <c r="AU97" s="86"/>
      <c r="AV97" s="86"/>
      <c r="AW97" s="86"/>
      <c r="AX97" s="86"/>
      <c r="AY97" s="86"/>
      <c r="AZ97" s="86"/>
      <c r="BA97">
        <v>23</v>
      </c>
      <c r="BB97" s="85" t="str">
        <f>REPLACE(INDEX(GroupVertices[Group],MATCH(Edges[[#This Row],[Vertex 1]],GroupVertices[Vertex],0)),1,1,"")</f>
        <v>2</v>
      </c>
      <c r="BC97" s="85" t="str">
        <f>REPLACE(INDEX(GroupVertices[Group],MATCH(Edges[[#This Row],[Vertex 2]],GroupVertices[Vertex],0)),1,1,"")</f>
        <v>2</v>
      </c>
      <c r="BD97" s="51">
        <v>0</v>
      </c>
      <c r="BE97" s="52">
        <v>0</v>
      </c>
      <c r="BF97" s="51">
        <v>0</v>
      </c>
      <c r="BG97" s="52">
        <v>0</v>
      </c>
      <c r="BH97" s="51">
        <v>0</v>
      </c>
      <c r="BI97" s="52">
        <v>0</v>
      </c>
      <c r="BJ97" s="51">
        <v>10</v>
      </c>
      <c r="BK97" s="52">
        <v>100</v>
      </c>
      <c r="BL97" s="51">
        <v>10</v>
      </c>
    </row>
    <row r="98" spans="1:64" ht="30">
      <c r="A98" s="84" t="s">
        <v>257</v>
      </c>
      <c r="B98" s="84" t="s">
        <v>257</v>
      </c>
      <c r="C98" s="53" t="s">
        <v>1575</v>
      </c>
      <c r="D98" s="54">
        <v>10</v>
      </c>
      <c r="E98" s="65" t="s">
        <v>136</v>
      </c>
      <c r="F98" s="55">
        <v>12</v>
      </c>
      <c r="G98" s="53"/>
      <c r="H98" s="57"/>
      <c r="I98" s="56"/>
      <c r="J98" s="56"/>
      <c r="K98" s="36" t="s">
        <v>65</v>
      </c>
      <c r="L98" s="83">
        <v>98</v>
      </c>
      <c r="M98" s="83"/>
      <c r="N98" s="63"/>
      <c r="O98" s="86" t="s">
        <v>176</v>
      </c>
      <c r="P98" s="88">
        <v>43700.74699074074</v>
      </c>
      <c r="Q98" s="86" t="s">
        <v>350</v>
      </c>
      <c r="R98" s="90" t="s">
        <v>413</v>
      </c>
      <c r="S98" s="86" t="s">
        <v>415</v>
      </c>
      <c r="T98" s="86"/>
      <c r="U98" s="86"/>
      <c r="V98" s="90" t="s">
        <v>468</v>
      </c>
      <c r="W98" s="88">
        <v>43700.74699074074</v>
      </c>
      <c r="X98" s="90" t="s">
        <v>561</v>
      </c>
      <c r="Y98" s="86"/>
      <c r="Z98" s="86"/>
      <c r="AA98" s="89" t="s">
        <v>654</v>
      </c>
      <c r="AB98" s="86"/>
      <c r="AC98" s="86" t="b">
        <v>0</v>
      </c>
      <c r="AD98" s="86">
        <v>0</v>
      </c>
      <c r="AE98" s="89" t="s">
        <v>658</v>
      </c>
      <c r="AF98" s="86" t="b">
        <v>0</v>
      </c>
      <c r="AG98" s="86" t="s">
        <v>663</v>
      </c>
      <c r="AH98" s="86"/>
      <c r="AI98" s="89" t="s">
        <v>658</v>
      </c>
      <c r="AJ98" s="86" t="b">
        <v>0</v>
      </c>
      <c r="AK98" s="86">
        <v>0</v>
      </c>
      <c r="AL98" s="89" t="s">
        <v>658</v>
      </c>
      <c r="AM98" s="86" t="s">
        <v>672</v>
      </c>
      <c r="AN98" s="86" t="b">
        <v>0</v>
      </c>
      <c r="AO98" s="89" t="s">
        <v>654</v>
      </c>
      <c r="AP98" s="86" t="s">
        <v>176</v>
      </c>
      <c r="AQ98" s="86">
        <v>0</v>
      </c>
      <c r="AR98" s="86">
        <v>0</v>
      </c>
      <c r="AS98" s="86"/>
      <c r="AT98" s="86"/>
      <c r="AU98" s="86"/>
      <c r="AV98" s="86"/>
      <c r="AW98" s="86"/>
      <c r="AX98" s="86"/>
      <c r="AY98" s="86"/>
      <c r="AZ98" s="86"/>
      <c r="BA98">
        <v>23</v>
      </c>
      <c r="BB98" s="85" t="str">
        <f>REPLACE(INDEX(GroupVertices[Group],MATCH(Edges[[#This Row],[Vertex 1]],GroupVertices[Vertex],0)),1,1,"")</f>
        <v>2</v>
      </c>
      <c r="BC98" s="85" t="str">
        <f>REPLACE(INDEX(GroupVertices[Group],MATCH(Edges[[#This Row],[Vertex 2]],GroupVertices[Vertex],0)),1,1,"")</f>
        <v>2</v>
      </c>
      <c r="BD98" s="51">
        <v>0</v>
      </c>
      <c r="BE98" s="52">
        <v>0</v>
      </c>
      <c r="BF98" s="51">
        <v>0</v>
      </c>
      <c r="BG98" s="52">
        <v>0</v>
      </c>
      <c r="BH98" s="51">
        <v>0</v>
      </c>
      <c r="BI98" s="52">
        <v>0</v>
      </c>
      <c r="BJ98" s="51">
        <v>7</v>
      </c>
      <c r="BK98" s="52">
        <v>100</v>
      </c>
      <c r="BL98" s="51">
        <v>7</v>
      </c>
    </row>
    <row r="99" spans="1:64" ht="45">
      <c r="A99" s="84" t="s">
        <v>258</v>
      </c>
      <c r="B99" s="84" t="s">
        <v>257</v>
      </c>
      <c r="C99" s="53" t="s">
        <v>1574</v>
      </c>
      <c r="D99" s="54">
        <v>3</v>
      </c>
      <c r="E99" s="65" t="s">
        <v>132</v>
      </c>
      <c r="F99" s="55">
        <v>35</v>
      </c>
      <c r="G99" s="53"/>
      <c r="H99" s="57"/>
      <c r="I99" s="56"/>
      <c r="J99" s="56"/>
      <c r="K99" s="36" t="s">
        <v>65</v>
      </c>
      <c r="L99" s="83">
        <v>99</v>
      </c>
      <c r="M99" s="83"/>
      <c r="N99" s="63"/>
      <c r="O99" s="86" t="s">
        <v>265</v>
      </c>
      <c r="P99" s="88">
        <v>43701.83519675926</v>
      </c>
      <c r="Q99" s="86" t="s">
        <v>351</v>
      </c>
      <c r="R99" s="90" t="s">
        <v>414</v>
      </c>
      <c r="S99" s="86" t="s">
        <v>416</v>
      </c>
      <c r="T99" s="86"/>
      <c r="U99" s="86"/>
      <c r="V99" s="90" t="s">
        <v>469</v>
      </c>
      <c r="W99" s="88">
        <v>43701.83519675926</v>
      </c>
      <c r="X99" s="90" t="s">
        <v>562</v>
      </c>
      <c r="Y99" s="86"/>
      <c r="Z99" s="86"/>
      <c r="AA99" s="89" t="s">
        <v>655</v>
      </c>
      <c r="AB99" s="89" t="s">
        <v>631</v>
      </c>
      <c r="AC99" s="86" t="b">
        <v>0</v>
      </c>
      <c r="AD99" s="86">
        <v>0</v>
      </c>
      <c r="AE99" s="89" t="s">
        <v>662</v>
      </c>
      <c r="AF99" s="86" t="b">
        <v>0</v>
      </c>
      <c r="AG99" s="86" t="s">
        <v>666</v>
      </c>
      <c r="AH99" s="86"/>
      <c r="AI99" s="89" t="s">
        <v>658</v>
      </c>
      <c r="AJ99" s="86" t="b">
        <v>0</v>
      </c>
      <c r="AK99" s="86">
        <v>0</v>
      </c>
      <c r="AL99" s="89" t="s">
        <v>658</v>
      </c>
      <c r="AM99" s="86" t="s">
        <v>668</v>
      </c>
      <c r="AN99" s="86" t="b">
        <v>1</v>
      </c>
      <c r="AO99" s="89" t="s">
        <v>631</v>
      </c>
      <c r="AP99" s="86" t="s">
        <v>176</v>
      </c>
      <c r="AQ99" s="86">
        <v>0</v>
      </c>
      <c r="AR99" s="86">
        <v>0</v>
      </c>
      <c r="AS99" s="86"/>
      <c r="AT99" s="86"/>
      <c r="AU99" s="86"/>
      <c r="AV99" s="86"/>
      <c r="AW99" s="86"/>
      <c r="AX99" s="86"/>
      <c r="AY99" s="86"/>
      <c r="AZ99" s="86"/>
      <c r="BA99">
        <v>1</v>
      </c>
      <c r="BB99" s="85" t="str">
        <f>REPLACE(INDEX(GroupVertices[Group],MATCH(Edges[[#This Row],[Vertex 1]],GroupVertices[Vertex],0)),1,1,"")</f>
        <v>2</v>
      </c>
      <c r="BC99" s="85" t="str">
        <f>REPLACE(INDEX(GroupVertices[Group],MATCH(Edges[[#This Row],[Vertex 2]],GroupVertices[Vertex],0)),1,1,"")</f>
        <v>2</v>
      </c>
      <c r="BD99" s="51"/>
      <c r="BE99" s="52"/>
      <c r="BF99" s="51"/>
      <c r="BG99" s="52"/>
      <c r="BH99" s="51"/>
      <c r="BI99" s="52"/>
      <c r="BJ99" s="51"/>
      <c r="BK99" s="52"/>
      <c r="BL99" s="51"/>
    </row>
    <row r="100" spans="1:64" ht="45">
      <c r="A100" s="84" t="s">
        <v>258</v>
      </c>
      <c r="B100" s="84" t="s">
        <v>256</v>
      </c>
      <c r="C100" s="53" t="s">
        <v>1574</v>
      </c>
      <c r="D100" s="54">
        <v>3</v>
      </c>
      <c r="E100" s="65" t="s">
        <v>132</v>
      </c>
      <c r="F100" s="55">
        <v>35</v>
      </c>
      <c r="G100" s="53"/>
      <c r="H100" s="57"/>
      <c r="I100" s="56"/>
      <c r="J100" s="56"/>
      <c r="K100" s="36" t="s">
        <v>65</v>
      </c>
      <c r="L100" s="83">
        <v>100</v>
      </c>
      <c r="M100" s="83"/>
      <c r="N100" s="63"/>
      <c r="O100" s="86" t="s">
        <v>266</v>
      </c>
      <c r="P100" s="88">
        <v>43701.83519675926</v>
      </c>
      <c r="Q100" s="86" t="s">
        <v>351</v>
      </c>
      <c r="R100" s="90" t="s">
        <v>414</v>
      </c>
      <c r="S100" s="86" t="s">
        <v>416</v>
      </c>
      <c r="T100" s="86"/>
      <c r="U100" s="86"/>
      <c r="V100" s="90" t="s">
        <v>469</v>
      </c>
      <c r="W100" s="88">
        <v>43701.83519675926</v>
      </c>
      <c r="X100" s="90" t="s">
        <v>562</v>
      </c>
      <c r="Y100" s="86"/>
      <c r="Z100" s="86"/>
      <c r="AA100" s="89" t="s">
        <v>655</v>
      </c>
      <c r="AB100" s="89" t="s">
        <v>631</v>
      </c>
      <c r="AC100" s="86" t="b">
        <v>0</v>
      </c>
      <c r="AD100" s="86">
        <v>0</v>
      </c>
      <c r="AE100" s="89" t="s">
        <v>662</v>
      </c>
      <c r="AF100" s="86" t="b">
        <v>0</v>
      </c>
      <c r="AG100" s="86" t="s">
        <v>666</v>
      </c>
      <c r="AH100" s="86"/>
      <c r="AI100" s="89" t="s">
        <v>658</v>
      </c>
      <c r="AJ100" s="86" t="b">
        <v>0</v>
      </c>
      <c r="AK100" s="86">
        <v>0</v>
      </c>
      <c r="AL100" s="89" t="s">
        <v>658</v>
      </c>
      <c r="AM100" s="86" t="s">
        <v>668</v>
      </c>
      <c r="AN100" s="86" t="b">
        <v>1</v>
      </c>
      <c r="AO100" s="89" t="s">
        <v>631</v>
      </c>
      <c r="AP100" s="86" t="s">
        <v>176</v>
      </c>
      <c r="AQ100" s="86">
        <v>0</v>
      </c>
      <c r="AR100" s="86">
        <v>0</v>
      </c>
      <c r="AS100" s="86"/>
      <c r="AT100" s="86"/>
      <c r="AU100" s="86"/>
      <c r="AV100" s="86"/>
      <c r="AW100" s="86"/>
      <c r="AX100" s="86"/>
      <c r="AY100" s="86"/>
      <c r="AZ100" s="86"/>
      <c r="BA100">
        <v>1</v>
      </c>
      <c r="BB100" s="85" t="str">
        <f>REPLACE(INDEX(GroupVertices[Group],MATCH(Edges[[#This Row],[Vertex 1]],GroupVertices[Vertex],0)),1,1,"")</f>
        <v>2</v>
      </c>
      <c r="BC100" s="85" t="str">
        <f>REPLACE(INDEX(GroupVertices[Group],MATCH(Edges[[#This Row],[Vertex 2]],GroupVertices[Vertex],0)),1,1,"")</f>
        <v>2</v>
      </c>
      <c r="BD100" s="51">
        <v>0</v>
      </c>
      <c r="BE100" s="52">
        <v>0</v>
      </c>
      <c r="BF100" s="51">
        <v>0</v>
      </c>
      <c r="BG100" s="52">
        <v>0</v>
      </c>
      <c r="BH100" s="51">
        <v>0</v>
      </c>
      <c r="BI100" s="52">
        <v>0</v>
      </c>
      <c r="BJ100" s="51">
        <v>18</v>
      </c>
      <c r="BK100" s="52">
        <v>100</v>
      </c>
      <c r="BL10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hyperlinks>
    <hyperlink ref="Q44" r:id="rId1" display="https://t.co/oJ9jYxkyGN"/>
    <hyperlink ref="Q58" r:id="rId2" display="https://t.co/67Yt3oAVCw"/>
    <hyperlink ref="R3" r:id="rId3" display="https://www.maghrebvoices.com/a/507848.html"/>
    <hyperlink ref="R4" r:id="rId4" display="https://www.maghrebvoices.com/a/508112.html"/>
    <hyperlink ref="R5" r:id="rId5" display="https://www.maghrebvoices.com/a/502882.html"/>
    <hyperlink ref="R6" r:id="rId6" display="https://www.maghrebvoices.com/a/502882.html"/>
    <hyperlink ref="R7" r:id="rId7" display="https://www.maghrebvoices.com/a/%d9%85%d8%aa%d8%b7%d9%88%d8%b9%d8%a7%d8%aa-%d9%88%d8%a8%d9%8a%d9%83%d9%8a%d9%86%d9%8a-%d9%88%d9%83%d8%a8%d8%aa/507892.html"/>
    <hyperlink ref="R8" r:id="rId8" display="https://www.maghrebvoices.com/a/383194.html"/>
    <hyperlink ref="R9" r:id="rId9" display="https://www.maghrebvoices.com/a/383194.html"/>
    <hyperlink ref="R10" r:id="rId10" display="https://www.maghrebvoices.com/a/383194.html"/>
    <hyperlink ref="R11" r:id="rId11" display="https://www.maghrebvoices.com/a/383194.html"/>
    <hyperlink ref="R12" r:id="rId12" display="https://www.maghrebvoices.com/a/508268.html"/>
    <hyperlink ref="R13" r:id="rId13" display="https://twitter.com/i/web/status/1161966862386782208"/>
    <hyperlink ref="R14" r:id="rId14" display="https://www.maghrebvoices.com/a/508614.html"/>
    <hyperlink ref="R15" r:id="rId15" display="https://www.maghrebvoices.com/a/508411.html"/>
    <hyperlink ref="R17" r:id="rId16" display="https://www.maghrebvoices.com/a/508411.html"/>
    <hyperlink ref="R18" r:id="rId17" display="https://www.maghrebvoices.com/a/508522.html"/>
    <hyperlink ref="R19" r:id="rId18" display="https://www.maghrebvoices.com/a/Libya-tribe/478934.html"/>
    <hyperlink ref="R20" r:id="rId19" display="https://www.maghrebvoices.com/a/Libya-tribe/478934.html"/>
    <hyperlink ref="R21" r:id="rId20" display="https://www.maghrebvoices.com/a/388467.html"/>
    <hyperlink ref="R22" r:id="rId21" display="https://www.maghrebvoices.com/a/508255.html"/>
    <hyperlink ref="R23" r:id="rId22" display="https://www.maghrebvoices.com/a/508286.html"/>
    <hyperlink ref="R24" r:id="rId23" display="https://www.maghrebvoices.com/a/508356.html"/>
    <hyperlink ref="R25" r:id="rId24" display="https://www.maghrebvoices.com/a/508377.html"/>
    <hyperlink ref="R26" r:id="rId25" display="https://www.maghrebvoices.com/a/508379.html"/>
    <hyperlink ref="R27" r:id="rId26" display="https://www.maghrebvoices.com/a/508381.html"/>
    <hyperlink ref="R28" r:id="rId27" display="https://www.maghrebvoices.com/a/%d9%85%d8%aa%d8%b7%d9%88%d8%b9%d8%a7%d8%aa-%d9%88%d8%a8%d9%8a%d9%83%d9%8a%d9%86%d9%8a-%d9%88%d9%83%d8%a8%d8%aa/507892.html"/>
    <hyperlink ref="R29" r:id="rId28" display="https://www.maghrebvoices.com/a/508471.html"/>
    <hyperlink ref="R30" r:id="rId29" display="https://www.maghrebvoices.com/a/508478.html"/>
    <hyperlink ref="R31" r:id="rId30" display="https://www.maghrebvoices.com/a/508472.html"/>
    <hyperlink ref="R32" r:id="rId31" display="https://www.maghrebvoices.com/a/508517.html"/>
    <hyperlink ref="R33" r:id="rId32" display="https://www.maghrebvoices.com/a/508528.html"/>
    <hyperlink ref="R34" r:id="rId33" display="https://www.maghrebvoices.com/a/508596.html"/>
    <hyperlink ref="R35" r:id="rId34" display="https://www.maghrebvoices.com/a/508614.html"/>
    <hyperlink ref="R36" r:id="rId35" display="https://www.maghrebvoices.com/a/508652.html"/>
    <hyperlink ref="R37" r:id="rId36" display="https://www.maghrebvoices.com/a/508775.html"/>
    <hyperlink ref="R38" r:id="rId37" display="https://www.maghrebvoices.com/a/508776.html"/>
    <hyperlink ref="R39" r:id="rId38" display="https://www.maghrebvoices.com/a/508927.html"/>
    <hyperlink ref="R40" r:id="rId39" display="https://www.maghrebvoices.com/a/509166.html"/>
    <hyperlink ref="R41" r:id="rId40" display="https://www.maghrebvoices.com/a/Algeria-history/467350.html"/>
    <hyperlink ref="R42" r:id="rId41" display="https://www.maghrebvoices.com/a/509166.html"/>
    <hyperlink ref="R43" r:id="rId42" display="https://www.maghrebvoices.com/a/509341.html"/>
    <hyperlink ref="R44" r:id="rId43" display="https://www.maghrebvoices.com/a/509326.html"/>
    <hyperlink ref="R50" r:id="rId44" display="https://cuturl.in/3m01"/>
    <hyperlink ref="R51" r:id="rId45" display="https://www.maghrebvoices.com/a/Algeria-history/467350.html"/>
    <hyperlink ref="R52" r:id="rId46" display="https://www.maghrebvoices.com/a/509341.html"/>
    <hyperlink ref="R53" r:id="rId47" display="https://www.maghrebvoices.com/a/amazigh/401345.html"/>
    <hyperlink ref="R54" r:id="rId48" display="https://www.maghrebvoices.com/a/amazigh/401345.html"/>
    <hyperlink ref="R55" r:id="rId49" display="https://www.maghrebvoices.com/a/509166.html"/>
    <hyperlink ref="R57" r:id="rId50" display="https://www.maghrebvoices.com/a/509166.html"/>
    <hyperlink ref="R58" r:id="rId51" display="https://www.maghrebvoices.com/a/509038.html?fbclid=IwAR0lNHW-eyEOiQ92ilhh5oN4OMjIEgjCbMZNm0CiRdmYUZAOO6PF9_o8l8I"/>
    <hyperlink ref="R59" r:id="rId52" display="https://www.maghrebvoices.com/a/508248.html"/>
    <hyperlink ref="R60" r:id="rId53" display="https://www.maghrebvoices.com/a/508248.html"/>
    <hyperlink ref="R61" r:id="rId54" display="https://www.maghrebvoices.com/a/508528.html"/>
    <hyperlink ref="R62" r:id="rId55" display="https://www.maghrebvoices.com/a/509430.html"/>
    <hyperlink ref="R63" r:id="rId56" display="https://www.maghrebvoices.com/a/509342.html"/>
    <hyperlink ref="R65" r:id="rId57" display="https://www.maghrebvoices.com/a/509342.html"/>
    <hyperlink ref="R66" r:id="rId58" display="https://www.maghrebvoices.com/a/509342.html"/>
    <hyperlink ref="R67" r:id="rId59" display="https://www.maghrebvoices.com/a/509445.html"/>
    <hyperlink ref="R68" r:id="rId60" display="https://www.maghrebvoices.com/a/508725.html"/>
    <hyperlink ref="R69" r:id="rId61" display="https://www.maghrebvoices.com/a/509446.html"/>
    <hyperlink ref="R70" r:id="rId62" display="https://www.maghrebvoices.com/a/509445.html"/>
    <hyperlink ref="R71" r:id="rId63" display="https://www.maghrebvoices.com/a/509445.html"/>
    <hyperlink ref="R72" r:id="rId64" display="https://www.maghrebvoices.com/a/509572.html"/>
    <hyperlink ref="R73" r:id="rId65" display="https://www.maghrebvoices.com/a/509445.html"/>
    <hyperlink ref="R74" r:id="rId66" display="https://www.maghrebvoices.com/a/509445.html"/>
    <hyperlink ref="R75" r:id="rId67" display="https://www.maghrebvoices.com/a/508528.html?fbclid=IwAR3OC_uyhaRuInEtqPOdrJUkCffjQ16UV_gTqumV2euXOq5sUwsu-Mc3JlE"/>
    <hyperlink ref="R76" r:id="rId68" display="https://www.maghrebvoices.com/a/508471.html"/>
    <hyperlink ref="R77" r:id="rId69" display="https://www.maghrebvoices.com/a/508589.html"/>
    <hyperlink ref="R78" r:id="rId70" display="https://www.maghrebvoices.com/a/508614.html"/>
    <hyperlink ref="R79" r:id="rId71" display="https://www.maghrebvoices.com/a/508629.html"/>
    <hyperlink ref="R80" r:id="rId72" display="https://www.maghrebvoices.com/a/508725.html"/>
    <hyperlink ref="R81" r:id="rId73" display="https://www.maghrebvoices.com/a/508728.html"/>
    <hyperlink ref="R82" r:id="rId74" display="https://www.maghrebvoices.com/a/508643.html"/>
    <hyperlink ref="R83" r:id="rId75" display="https://www.maghrebvoices.com/a/508760.html"/>
    <hyperlink ref="R84" r:id="rId76" display="https://www.maghrebvoices.com/a/508830.html"/>
    <hyperlink ref="R85" r:id="rId77" display="https://bit.ly/2z6MAKI"/>
    <hyperlink ref="R86" r:id="rId78" display="https://www.maghrebvoices.com/a/508865.html"/>
    <hyperlink ref="R87" r:id="rId79" display="https://www.maghrebvoices.com/a/509128.html"/>
    <hyperlink ref="R88" r:id="rId80" display="https://www.maghrebvoices.com/a/509166.html"/>
    <hyperlink ref="R89" r:id="rId81" display="https://www.maghrebvoices.com/a/509311.html"/>
    <hyperlink ref="R90" r:id="rId82" display="https://www.maghrebvoices.com/a/509339.html"/>
    <hyperlink ref="R91" r:id="rId83" display="https://www.maghrebvoices.com/a/509367.html"/>
    <hyperlink ref="R92" r:id="rId84" display="https://www.maghrebvoices.com/a/509422.html"/>
    <hyperlink ref="R93" r:id="rId85" display="https://www.maghrebvoices.com/a/509443.html"/>
    <hyperlink ref="R94" r:id="rId86" display="https://www.maghrebvoices.com/a/509468.html"/>
    <hyperlink ref="R95" r:id="rId87" display="https://www.maghrebvoices.com/a/509482.html"/>
    <hyperlink ref="R96" r:id="rId88" display="https://www.maghrebvoices.com/a/509572.html"/>
    <hyperlink ref="R97" r:id="rId89" display="https://www.maghrebvoices.com/a/509575.html"/>
    <hyperlink ref="R98" r:id="rId90" display="https://www.maghrebvoices.com/a/509603.html"/>
    <hyperlink ref="R99" r:id="rId91" display="https://twitter.com/i/web/status/1165353758248898560"/>
    <hyperlink ref="R100" r:id="rId92" display="https://twitter.com/i/web/status/1165353758248898560"/>
    <hyperlink ref="U19" r:id="rId93" display="https://pbs.twimg.com/media/Dy1ErhkWoAEfrdy.jpg"/>
    <hyperlink ref="U20" r:id="rId94" display="https://pbs.twimg.com/media/Dy1ErhkWoAEfrdy.jpg"/>
    <hyperlink ref="U50" r:id="rId95" display="https://pbs.twimg.com/media/ECifz8iWwAAa_f2.jpg"/>
    <hyperlink ref="U63" r:id="rId96" display="https://pbs.twimg.com/media/EClk5xIX4AAoTHV.jpg"/>
    <hyperlink ref="U65" r:id="rId97" display="https://pbs.twimg.com/media/EClk5xIX4AAoTHV.jpg"/>
    <hyperlink ref="U66" r:id="rId98" display="https://pbs.twimg.com/media/EClk5xIX4AAoTHV.jpg"/>
    <hyperlink ref="U73" r:id="rId99" display="https://pbs.twimg.com/media/ECni55pVAAEnXSn.jpg"/>
    <hyperlink ref="V3" r:id="rId100" display="http://pbs.twimg.com/profile_images/821352650381950976/IPIn31oR_normal.jpg"/>
    <hyperlink ref="V4" r:id="rId101" display="http://pbs.twimg.com/profile_images/1102515357401649152/AoQhZB1x_normal.png"/>
    <hyperlink ref="V5" r:id="rId102" display="http://pbs.twimg.com/profile_images/717812670880157700/tTlLrnSn_normal.jpg"/>
    <hyperlink ref="V6" r:id="rId103" display="http://pbs.twimg.com/profile_images/378800000652380624/83dc0b70cb4e8028993dc1af88e8f40f_normal.jpeg"/>
    <hyperlink ref="V7" r:id="rId104" display="http://pbs.twimg.com/profile_images/877264336884031488/uWeHJR2O_normal.jpg"/>
    <hyperlink ref="V8" r:id="rId105" display="http://pbs.twimg.com/profile_images/1144685498314764289/TnSt3SwP_normal.jpg"/>
    <hyperlink ref="V9" r:id="rId106" display="http://pbs.twimg.com/profile_images/1144685498314764289/TnSt3SwP_normal.jpg"/>
    <hyperlink ref="V10" r:id="rId107" display="http://pbs.twimg.com/profile_images/1144685498314764289/TnSt3SwP_normal.jpg"/>
    <hyperlink ref="V11" r:id="rId108" display="http://pbs.twimg.com/profile_images/1144685498314764289/TnSt3SwP_normal.jpg"/>
    <hyperlink ref="V12" r:id="rId109" display="http://pbs.twimg.com/profile_images/870079811611480064/5FTyCHb7_normal.jpg"/>
    <hyperlink ref="V13" r:id="rId110" display="http://pbs.twimg.com/profile_images/628637231700250624/KLECtxx5_normal.jpg"/>
    <hyperlink ref="V14" r:id="rId111" display="http://pbs.twimg.com/profile_images/1162679797509763072/vH2tgmol_normal.jpg"/>
    <hyperlink ref="V15" r:id="rId112" display="http://pbs.twimg.com/profile_images/1165060237377835008/dLRLRw-R_normal.jpg"/>
    <hyperlink ref="V16" r:id="rId113" display="http://pbs.twimg.com/profile_images/1129971346715357185/cMxXYMnK_normal.jpg"/>
    <hyperlink ref="V17" r:id="rId114" display="http://pbs.twimg.com/profile_images/653930769312817152/okj9g28o_normal.jpg"/>
    <hyperlink ref="V18" r:id="rId115" display="http://pbs.twimg.com/profile_images/930056740963483648/kZnwZE2N_normal.jpg"/>
    <hyperlink ref="V19" r:id="rId116" display="https://pbs.twimg.com/media/Dy1ErhkWoAEfrdy.jpg"/>
    <hyperlink ref="V20" r:id="rId117" display="https://pbs.twimg.com/media/Dy1ErhkWoAEfrdy.jpg"/>
    <hyperlink ref="V21" r:id="rId118" display="http://pbs.twimg.com/profile_images/1114616816368803847/CWR8UfXq_normal.jpg"/>
    <hyperlink ref="V22" r:id="rId119" display="http://pbs.twimg.com/profile_images/1060719260107001856/BqrR4DYf_normal.jpg"/>
    <hyperlink ref="V23" r:id="rId120" display="http://pbs.twimg.com/profile_images/1060719260107001856/BqrR4DYf_normal.jpg"/>
    <hyperlink ref="V24" r:id="rId121" display="http://pbs.twimg.com/profile_images/1060719260107001856/BqrR4DYf_normal.jpg"/>
    <hyperlink ref="V25" r:id="rId122" display="http://pbs.twimg.com/profile_images/1060719260107001856/BqrR4DYf_normal.jpg"/>
    <hyperlink ref="V26" r:id="rId123" display="http://pbs.twimg.com/profile_images/1060719260107001856/BqrR4DYf_normal.jpg"/>
    <hyperlink ref="V27" r:id="rId124" display="http://pbs.twimg.com/profile_images/1060719260107001856/BqrR4DYf_normal.jpg"/>
    <hyperlink ref="V28" r:id="rId125" display="http://pbs.twimg.com/profile_images/1060719260107001856/BqrR4DYf_normal.jpg"/>
    <hyperlink ref="V29" r:id="rId126" display="http://pbs.twimg.com/profile_images/1060719260107001856/BqrR4DYf_normal.jpg"/>
    <hyperlink ref="V30" r:id="rId127" display="http://pbs.twimg.com/profile_images/1060719260107001856/BqrR4DYf_normal.jpg"/>
    <hyperlink ref="V31" r:id="rId128" display="http://pbs.twimg.com/profile_images/1060719260107001856/BqrR4DYf_normal.jpg"/>
    <hyperlink ref="V32" r:id="rId129" display="http://pbs.twimg.com/profile_images/1060719260107001856/BqrR4DYf_normal.jpg"/>
    <hyperlink ref="V33" r:id="rId130" display="http://pbs.twimg.com/profile_images/1060719260107001856/BqrR4DYf_normal.jpg"/>
    <hyperlink ref="V34" r:id="rId131" display="http://pbs.twimg.com/profile_images/1060719260107001856/BqrR4DYf_normal.jpg"/>
    <hyperlink ref="V35" r:id="rId132" display="http://pbs.twimg.com/profile_images/1060719260107001856/BqrR4DYf_normal.jpg"/>
    <hyperlink ref="V36" r:id="rId133" display="http://pbs.twimg.com/profile_images/1060719260107001856/BqrR4DYf_normal.jpg"/>
    <hyperlink ref="V37" r:id="rId134" display="http://pbs.twimg.com/profile_images/1060719260107001856/BqrR4DYf_normal.jpg"/>
    <hyperlink ref="V38" r:id="rId135" display="http://pbs.twimg.com/profile_images/1060719260107001856/BqrR4DYf_normal.jpg"/>
    <hyperlink ref="V39" r:id="rId136" display="http://pbs.twimg.com/profile_images/1060719260107001856/BqrR4DYf_normal.jpg"/>
    <hyperlink ref="V40" r:id="rId137" display="http://pbs.twimg.com/profile_images/1010085210246078464/qmNEd96I_normal.jpg"/>
    <hyperlink ref="V41" r:id="rId138" display="http://pbs.twimg.com/profile_images/1135864896099409921/pfQuk-Tq_normal.png"/>
    <hyperlink ref="V42" r:id="rId139" display="http://pbs.twimg.com/profile_images/1137363616909447168/o2DA06UI_normal.jpg"/>
    <hyperlink ref="V43" r:id="rId140" display="http://pbs.twimg.com/profile_images/880142677395865600/tQ0a4Y9P_normal.jpg"/>
    <hyperlink ref="V44" r:id="rId141" display="http://pbs.twimg.com/profile_images/719914446089547777/L9dQK7PV_normal.jpg"/>
    <hyperlink ref="V45" r:id="rId142" display="http://pbs.twimg.com/profile_images/1145418035198615552/9ONdyH_9_normal.jpg"/>
    <hyperlink ref="V46" r:id="rId143" display="http://pbs.twimg.com/profile_images/665329926392963073/jAgimAnT_normal.jpg"/>
    <hyperlink ref="V47" r:id="rId144" display="http://pbs.twimg.com/profile_images/773223414492459009/ThiwUkU1_normal.jpg"/>
    <hyperlink ref="V48" r:id="rId145" display="http://pbs.twimg.com/profile_images/1157201372783288326/kB4EcF5y_normal.jpg"/>
    <hyperlink ref="V49" r:id="rId146" display="http://pbs.twimg.com/profile_images/1110708799843770368/bRuzzhfb_normal.png"/>
    <hyperlink ref="V50" r:id="rId147" display="https://pbs.twimg.com/media/ECifz8iWwAAa_f2.jpg"/>
    <hyperlink ref="V51" r:id="rId148" display="http://pbs.twimg.com/profile_images/1124659143493681154/19AGXmIL_normal.jpg"/>
    <hyperlink ref="V52" r:id="rId149" display="http://pbs.twimg.com/profile_images/1124659143493681154/19AGXmIL_normal.jpg"/>
    <hyperlink ref="V53" r:id="rId150" display="http://pbs.twimg.com/profile_images/532044274419134464/A0iX69nj_normal.jpeg"/>
    <hyperlink ref="V54" r:id="rId151" display="http://pbs.twimg.com/profile_images/532044274419134464/A0iX69nj_normal.jpeg"/>
    <hyperlink ref="V55" r:id="rId152" display="http://pbs.twimg.com/profile_images/926180733856739328/P01KdfTj_normal.jpg"/>
    <hyperlink ref="V56" r:id="rId153" display="http://pbs.twimg.com/profile_images/1112073815033565185/0vDw_QT8_normal.jpg"/>
    <hyperlink ref="V57" r:id="rId154" display="http://pbs.twimg.com/profile_images/536167972729921536/XXHdLF19_normal.jpeg"/>
    <hyperlink ref="V58" r:id="rId155" display="http://pbs.twimg.com/profile_images/1086124148043235328/gtjwmMo7_normal.jpg"/>
    <hyperlink ref="V59" r:id="rId156" display="http://pbs.twimg.com/profile_images/378800000679621723/6d3a62532aa4ee8b92543916e3cd2bf0_normal.jpeg"/>
    <hyperlink ref="V60" r:id="rId157" display="http://pbs.twimg.com/profile_images/378800000679621723/6d3a62532aa4ee8b92543916e3cd2bf0_normal.jpeg"/>
    <hyperlink ref="V61" r:id="rId158" display="http://pbs.twimg.com/profile_images/378800000679621723/6d3a62532aa4ee8b92543916e3cd2bf0_normal.jpeg"/>
    <hyperlink ref="V62" r:id="rId159" display="http://pbs.twimg.com/profile_images/378800000679621723/6d3a62532aa4ee8b92543916e3cd2bf0_normal.jpeg"/>
    <hyperlink ref="V63" r:id="rId160" display="https://pbs.twimg.com/media/EClk5xIX4AAoTHV.jpg"/>
    <hyperlink ref="V64" r:id="rId161" display="http://pbs.twimg.com/profile_images/747130226581323776/7eNhoVxq_normal.jpg"/>
    <hyperlink ref="V65" r:id="rId162" display="https://pbs.twimg.com/media/EClk5xIX4AAoTHV.jpg"/>
    <hyperlink ref="V66" r:id="rId163" display="https://pbs.twimg.com/media/EClk5xIX4AAoTHV.jpg"/>
    <hyperlink ref="V67" r:id="rId164" display="http://pbs.twimg.com/profile_images/1117028537465298950/qk5gAhI9_normal.jpg"/>
    <hyperlink ref="V68" r:id="rId165" display="http://pbs.twimg.com/profile_images/2459424067/an31fztcwwbseys3f8lm_normal.jpeg"/>
    <hyperlink ref="V69" r:id="rId166" display="http://pbs.twimg.com/profile_images/2459424067/an31fztcwwbseys3f8lm_normal.jpeg"/>
    <hyperlink ref="V70" r:id="rId167" display="http://pbs.twimg.com/profile_images/1140248224537763840/2uQ77X8A_normal.jpg"/>
    <hyperlink ref="V71" r:id="rId168" display="http://pbs.twimg.com/profile_images/777845866925268992/aXcogjl9_normal.jpg"/>
    <hyperlink ref="V72" r:id="rId169" display="http://pbs.twimg.com/profile_images/1036223912198201344/Ax7_qNWg_normal.jpg"/>
    <hyperlink ref="V73" r:id="rId170" display="https://pbs.twimg.com/media/ECni55pVAAEnXSn.jpg"/>
    <hyperlink ref="V74" r:id="rId171" display="http://pbs.twimg.com/profile_images/1147961929631248384/Nr3gwfJ6_normal.jpg"/>
    <hyperlink ref="V75" r:id="rId172" display="http://pbs.twimg.com/profile_images/1161893573547220992/MBvmfAMb_normal.jpg"/>
    <hyperlink ref="V76" r:id="rId173" display="http://pbs.twimg.com/profile_images/847478321059418112/ryxr2qUM_normal.jpg"/>
    <hyperlink ref="V77" r:id="rId174" display="http://pbs.twimg.com/profile_images/847478321059418112/ryxr2qUM_normal.jpg"/>
    <hyperlink ref="V78" r:id="rId175" display="http://pbs.twimg.com/profile_images/847478321059418112/ryxr2qUM_normal.jpg"/>
    <hyperlink ref="V79" r:id="rId176" display="http://pbs.twimg.com/profile_images/847478321059418112/ryxr2qUM_normal.jpg"/>
    <hyperlink ref="V80" r:id="rId177" display="http://pbs.twimg.com/profile_images/847478321059418112/ryxr2qUM_normal.jpg"/>
    <hyperlink ref="V81" r:id="rId178" display="http://pbs.twimg.com/profile_images/847478321059418112/ryxr2qUM_normal.jpg"/>
    <hyperlink ref="V82" r:id="rId179" display="http://pbs.twimg.com/profile_images/847478321059418112/ryxr2qUM_normal.jpg"/>
    <hyperlink ref="V83" r:id="rId180" display="http://pbs.twimg.com/profile_images/847478321059418112/ryxr2qUM_normal.jpg"/>
    <hyperlink ref="V84" r:id="rId181" display="http://pbs.twimg.com/profile_images/847478321059418112/ryxr2qUM_normal.jpg"/>
    <hyperlink ref="V85" r:id="rId182" display="http://pbs.twimg.com/profile_images/847478321059418112/ryxr2qUM_normal.jpg"/>
    <hyperlink ref="V86" r:id="rId183" display="http://pbs.twimg.com/profile_images/847478321059418112/ryxr2qUM_normal.jpg"/>
    <hyperlink ref="V87" r:id="rId184" display="http://pbs.twimg.com/profile_images/847478321059418112/ryxr2qUM_normal.jpg"/>
    <hyperlink ref="V88" r:id="rId185" display="http://pbs.twimg.com/profile_images/847478321059418112/ryxr2qUM_normal.jpg"/>
    <hyperlink ref="V89" r:id="rId186" display="http://pbs.twimg.com/profile_images/847478321059418112/ryxr2qUM_normal.jpg"/>
    <hyperlink ref="V90" r:id="rId187" display="http://pbs.twimg.com/profile_images/847478321059418112/ryxr2qUM_normal.jpg"/>
    <hyperlink ref="V91" r:id="rId188" display="http://pbs.twimg.com/profile_images/847478321059418112/ryxr2qUM_normal.jpg"/>
    <hyperlink ref="V92" r:id="rId189" display="http://pbs.twimg.com/profile_images/847478321059418112/ryxr2qUM_normal.jpg"/>
    <hyperlink ref="V93" r:id="rId190" display="http://pbs.twimg.com/profile_images/847478321059418112/ryxr2qUM_normal.jpg"/>
    <hyperlink ref="V94" r:id="rId191" display="http://pbs.twimg.com/profile_images/847478321059418112/ryxr2qUM_normal.jpg"/>
    <hyperlink ref="V95" r:id="rId192" display="http://pbs.twimg.com/profile_images/847478321059418112/ryxr2qUM_normal.jpg"/>
    <hyperlink ref="V96" r:id="rId193" display="http://pbs.twimg.com/profile_images/847478321059418112/ryxr2qUM_normal.jpg"/>
    <hyperlink ref="V97" r:id="rId194" display="http://pbs.twimg.com/profile_images/847478321059418112/ryxr2qUM_normal.jpg"/>
    <hyperlink ref="V98" r:id="rId195" display="http://pbs.twimg.com/profile_images/847478321059418112/ryxr2qUM_normal.jpg"/>
    <hyperlink ref="V99" r:id="rId196" display="http://pbs.twimg.com/profile_images/902727061420302338/P5zHoor3_normal.jpg"/>
    <hyperlink ref="V100" r:id="rId197" display="http://pbs.twimg.com/profile_images/902727061420302338/P5zHoor3_normal.jpg"/>
    <hyperlink ref="X3" r:id="rId198" display="https://twitter.com/#!/cyberkarim19881/status/1160415578491932672"/>
    <hyperlink ref="X4" r:id="rId199" display="https://twitter.com/#!/bamourbaaziz/status/1160950716409745415"/>
    <hyperlink ref="X5" r:id="rId200" display="https://twitter.com/#!/khorshe_d/status/1161000536684027909"/>
    <hyperlink ref="X6" r:id="rId201" display="https://twitter.com/#!/khorotosophe/status/1161025695511908354"/>
    <hyperlink ref="X7" r:id="rId202" display="https://twitter.com/#!/voafarag/status/1161339456315633664"/>
    <hyperlink ref="X8" r:id="rId203" display="https://twitter.com/#!/sofianehamimi1/status/1161644714157846529"/>
    <hyperlink ref="X9" r:id="rId204" display="https://twitter.com/#!/sofianehamimi1/status/1161644714157846529"/>
    <hyperlink ref="X10" r:id="rId205" display="https://twitter.com/#!/sofianehamimi1/status/1161644714157846529"/>
    <hyperlink ref="X11" r:id="rId206" display="https://twitter.com/#!/sofianehamimi1/status/1161644714157846529"/>
    <hyperlink ref="X12" r:id="rId207" display="https://twitter.com/#!/nacersetra46/status/1161757608178589697"/>
    <hyperlink ref="X13" r:id="rId208" display="https://twitter.com/#!/ikhbari11/status/1161966862386782208"/>
    <hyperlink ref="X14" r:id="rId209" display="https://twitter.com/#!/assadounalla/status/1162022560160198657"/>
    <hyperlink ref="X15" r:id="rId210" display="https://twitter.com/#!/89hyx/status/1162213445741117440"/>
    <hyperlink ref="X16" r:id="rId211" display="https://twitter.com/#!/aissatimustapha/status/1162347084831440897"/>
    <hyperlink ref="X17" r:id="rId212" display="https://twitter.com/#!/bentaherdernas/status/1162521494892830720"/>
    <hyperlink ref="X18" r:id="rId213" display="https://twitter.com/#!/eldaghili/status/1162831042706907142"/>
    <hyperlink ref="X19" r:id="rId214" display="https://twitter.com/#!/al_tbawy/status/1093606014241439748"/>
    <hyperlink ref="X20" r:id="rId215" display="https://twitter.com/#!/4o0z4zw8xnxaxfu/status/1163201703308595202"/>
    <hyperlink ref="X21" r:id="rId216" display="https://twitter.com/#!/ibrabouh/status/1163257973759795200"/>
    <hyperlink ref="X22" r:id="rId217" display="https://twitter.com/#!/fadouamassat/status/1160940561685200897"/>
    <hyperlink ref="X23" r:id="rId218" display="https://twitter.com/#!/fadouamassat/status/1161001502120534016"/>
    <hyperlink ref="X24" r:id="rId219" display="https://twitter.com/#!/fadouamassat/status/1161278600726888448"/>
    <hyperlink ref="X25" r:id="rId220" display="https://twitter.com/#!/fadouamassat/status/1161293312327913474"/>
    <hyperlink ref="X26" r:id="rId221" display="https://twitter.com/#!/fadouamassat/status/1161307783939153921"/>
    <hyperlink ref="X27" r:id="rId222" display="https://twitter.com/#!/fadouamassat/status/1161312986151227393"/>
    <hyperlink ref="X28" r:id="rId223" display="https://twitter.com/#!/fadouamassat/status/1161334387004366850"/>
    <hyperlink ref="X29" r:id="rId224" display="https://twitter.com/#!/fadouamassat/status/1161625335877820417"/>
    <hyperlink ref="X30" r:id="rId225" display="https://twitter.com/#!/fadouamassat/status/1161655234021744641"/>
    <hyperlink ref="X31" r:id="rId226" display="https://twitter.com/#!/fadouamassat/status/1161680472977694722"/>
    <hyperlink ref="X32" r:id="rId227" display="https://twitter.com/#!/fadouamassat/status/1161704764830375936"/>
    <hyperlink ref="X33" r:id="rId228" display="https://twitter.com/#!/fadouamassat/status/1161726233593438212"/>
    <hyperlink ref="X34" r:id="rId229" display="https://twitter.com/#!/fadouamassat/status/1161991997923692544"/>
    <hyperlink ref="X35" r:id="rId230" display="https://twitter.com/#!/fadouamassat/status/1162031311172845574"/>
    <hyperlink ref="X36" r:id="rId231" display="https://twitter.com/#!/fadouamassat/status/1162071618778271744"/>
    <hyperlink ref="X37" r:id="rId232" display="https://twitter.com/#!/fadouamassat/status/1162459396737249284"/>
    <hyperlink ref="X38" r:id="rId233" display="https://twitter.com/#!/fadouamassat/status/1162460180870848518"/>
    <hyperlink ref="X39" r:id="rId234" display="https://twitter.com/#!/fadouamassat/status/1163425880330448897"/>
    <hyperlink ref="X40" r:id="rId235" display="https://twitter.com/#!/cramounim/status/1163872011896139780"/>
    <hyperlink ref="X41" r:id="rId236" display="https://twitter.com/#!/abed7611/status/1163919974899093504"/>
    <hyperlink ref="X42" r:id="rId237" display="https://twitter.com/#!/ryadkarim2/status/1164050637400739841"/>
    <hyperlink ref="X43" r:id="rId238" display="https://twitter.com/#!/karim89639733/status/1164229667622129665"/>
    <hyperlink ref="X44" r:id="rId239" display="https://twitter.com/#!/elkentaoui2/status/1164233983632248833"/>
    <hyperlink ref="X45" r:id="rId240" display="https://twitter.com/#!/lyesdah/status/1164241305221963777"/>
    <hyperlink ref="X46" r:id="rId241" display="https://twitter.com/#!/averroes_is/status/1164251545430609920"/>
    <hyperlink ref="X47" r:id="rId242" display="https://twitter.com/#!/nasifadel/status/1164260095544504321"/>
    <hyperlink ref="X48" r:id="rId243" display="https://twitter.com/#!/drobble1/status/1164282733843103744"/>
    <hyperlink ref="X49" r:id="rId244" display="https://twitter.com/#!/sam_1935/status/1164297723564236800"/>
    <hyperlink ref="X50" r:id="rId245" display="https://twitter.com/#!/hamed78054159/status/1164356235979894784"/>
    <hyperlink ref="X51" r:id="rId246" display="https://twitter.com/#!/ryad_the_human/status/1163855688570953728"/>
    <hyperlink ref="X52" r:id="rId247" display="https://twitter.com/#!/ryad_the_human/status/1164360445635022848"/>
    <hyperlink ref="X53" r:id="rId248" display="https://twitter.com/#!/qssh55/status/1164418868930109440"/>
    <hyperlink ref="X54" r:id="rId249" display="https://twitter.com/#!/qssh55/status/1164418868930109440"/>
    <hyperlink ref="X55" r:id="rId250" display="https://twitter.com/#!/lyashallas/status/1164240674159505408"/>
    <hyperlink ref="X56" r:id="rId251" display="https://twitter.com/#!/salemamazigh/status/1164428835091357698"/>
    <hyperlink ref="X57" r:id="rId252" display="https://twitter.com/#!/abdellahbelghou/status/1164525627543904257"/>
    <hyperlink ref="X58" r:id="rId253" display="https://twitter.com/#!/elmass3oudy/status/1164533392152629248"/>
    <hyperlink ref="X59" r:id="rId254" display="https://twitter.com/#!/hicham_albs/status/1160954147706933248"/>
    <hyperlink ref="X60" r:id="rId255" display="https://twitter.com/#!/hicham_albs/status/1161035060679774210"/>
    <hyperlink ref="X61" r:id="rId256" display="https://twitter.com/#!/hicham_albs/status/1161760722650566656"/>
    <hyperlink ref="X62" r:id="rId257" display="https://twitter.com/#!/hicham_albs/status/1164651832934895621"/>
    <hyperlink ref="X63" r:id="rId258" display="https://twitter.com/#!/salmathaleb/status/1164660378158161922"/>
    <hyperlink ref="X64" r:id="rId259" display="https://twitter.com/#!/mansriahm/status/1164664520641536000"/>
    <hyperlink ref="X65" r:id="rId260" display="https://twitter.com/#!/josefyroyaliste/status/1164575542290649088"/>
    <hyperlink ref="X66" r:id="rId261" display="https://twitter.com/#!/shoocov/status/1164572929725784065"/>
    <hyperlink ref="X67" r:id="rId262" display="https://twitter.com/#!/shoocov/status/1164850782405058560"/>
    <hyperlink ref="X68" r:id="rId263" display="https://twitter.com/#!/mobel30/status/1162347532388904960"/>
    <hyperlink ref="X69" r:id="rId264" display="https://twitter.com/#!/mobel30/status/1164863792813133824"/>
    <hyperlink ref="X70" r:id="rId265" display="https://twitter.com/#!/mohamedbouhaja3/status/1164871197961666563"/>
    <hyperlink ref="X71" r:id="rId266" display="https://twitter.com/#!/abdou_ramdaoui/status/1164902603504967680"/>
    <hyperlink ref="X72" r:id="rId267" display="https://twitter.com/#!/haddataha/status/1164938613643186178"/>
    <hyperlink ref="X73" r:id="rId268" display="https://twitter.com/#!/josefyroyaliste/status/1164711467075194885"/>
    <hyperlink ref="X74" r:id="rId269" display="https://twitter.com/#!/kaswid2019/status/1164982127148097536"/>
    <hyperlink ref="X75" r:id="rId270" display="https://twitter.com/#!/khenelmaleh/status/1161894493064507392"/>
    <hyperlink ref="X76" r:id="rId271" display="https://twitter.com/#!/maghrebvoices/status/1161624103842930691"/>
    <hyperlink ref="X77" r:id="rId272" display="https://twitter.com/#!/maghrebvoices/status/1161993450037886977"/>
    <hyperlink ref="X78" r:id="rId273" display="https://twitter.com/#!/maghrebvoices/status/1162020735818379264"/>
    <hyperlink ref="X79" r:id="rId274" display="https://twitter.com/#!/maghrebvoices/status/1162038802065629184"/>
    <hyperlink ref="X80" r:id="rId275" display="https://twitter.com/#!/maghrebvoices/status/1162344826324574208"/>
    <hyperlink ref="X81" r:id="rId276" display="https://twitter.com/#!/maghrebvoices/status/1162359626177941504"/>
    <hyperlink ref="X82" r:id="rId277" display="https://twitter.com/#!/maghrebvoices/status/1162391427759988743"/>
    <hyperlink ref="X83" r:id="rId278" display="https://twitter.com/#!/maghrebvoices/status/1162411212484808705"/>
    <hyperlink ref="X84" r:id="rId279" display="https://twitter.com/#!/maghrebvoices/status/1162726083436957696"/>
    <hyperlink ref="X85" r:id="rId280" display="https://twitter.com/#!/maghrebvoices/status/1162746286317158400"/>
    <hyperlink ref="X86" r:id="rId281" display="https://twitter.com/#!/maghrebvoices/status/1162772246194196481"/>
    <hyperlink ref="X87" r:id="rId282" display="https://twitter.com/#!/maghrebvoices/status/1163800979206234112"/>
    <hyperlink ref="X88" r:id="rId283" display="https://twitter.com/#!/maghrebvoices/status/1163847226830934016"/>
    <hyperlink ref="X89" r:id="rId284" display="https://twitter.com/#!/maghrebvoices/status/1164183198710075395"/>
    <hyperlink ref="X90" r:id="rId285" display="https://twitter.com/#!/maghrebvoices/status/1164225585729679360"/>
    <hyperlink ref="X91" r:id="rId286" display="https://twitter.com/#!/maghrebvoices/status/1164231614131527680"/>
    <hyperlink ref="X92" r:id="rId287" display="https://twitter.com/#!/maghrebvoices/status/1164522437104586752"/>
    <hyperlink ref="X93" r:id="rId288" display="https://twitter.com/#!/maghrebvoices/status/1164545291388968960"/>
    <hyperlink ref="X94" r:id="rId289" display="https://twitter.com/#!/maghrebvoices/status/1164581874775101440"/>
    <hyperlink ref="X95" r:id="rId290" display="https://twitter.com/#!/maghrebvoices/status/1164589463357534209"/>
    <hyperlink ref="X96" r:id="rId291" display="https://twitter.com/#!/maghrebvoices/status/1164899483362168834"/>
    <hyperlink ref="X97" r:id="rId292" display="https://twitter.com/#!/maghrebvoices/status/1164911974368579584"/>
    <hyperlink ref="X98" r:id="rId293" display="https://twitter.com/#!/maghrebvoices/status/1164959405248602112"/>
    <hyperlink ref="X99" r:id="rId294" display="https://twitter.com/#!/azizelomari/status/1165353758248898560"/>
    <hyperlink ref="X100" r:id="rId295" display="https://twitter.com/#!/azizelomari/status/1165353758248898560"/>
    <hyperlink ref="AZ58" r:id="rId296" display="https://api.twitter.com/1.1/geo/id/5ddc8b97bfa4fa9d.json"/>
  </hyperlinks>
  <printOptions/>
  <pageMargins left="0.7" right="0.7" top="0.75" bottom="0.75" header="0.3" footer="0.3"/>
  <pageSetup horizontalDpi="600" verticalDpi="600" orientation="portrait" r:id="rId300"/>
  <legacyDrawing r:id="rId298"/>
  <tableParts>
    <tablePart r:id="rId2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1494</v>
      </c>
      <c r="B1" s="13" t="s">
        <v>1495</v>
      </c>
      <c r="C1" s="13" t="s">
        <v>1488</v>
      </c>
      <c r="D1" s="13" t="s">
        <v>1489</v>
      </c>
      <c r="E1" s="13" t="s">
        <v>1496</v>
      </c>
      <c r="F1" s="13" t="s">
        <v>144</v>
      </c>
      <c r="G1" s="13" t="s">
        <v>1497</v>
      </c>
      <c r="H1" s="13" t="s">
        <v>1498</v>
      </c>
      <c r="I1" s="13" t="s">
        <v>1499</v>
      </c>
      <c r="J1" s="13" t="s">
        <v>1500</v>
      </c>
      <c r="K1" s="13" t="s">
        <v>1501</v>
      </c>
      <c r="L1" s="13" t="s">
        <v>1502</v>
      </c>
    </row>
    <row r="2" spans="1:12" ht="15">
      <c r="A2" s="92" t="s">
        <v>1131</v>
      </c>
      <c r="B2" s="92" t="s">
        <v>1132</v>
      </c>
      <c r="C2" s="92">
        <v>6</v>
      </c>
      <c r="D2" s="130">
        <v>0.0076303313985275085</v>
      </c>
      <c r="E2" s="130">
        <v>2.1492191126553797</v>
      </c>
      <c r="F2" s="92" t="s">
        <v>1490</v>
      </c>
      <c r="G2" s="92" t="b">
        <v>0</v>
      </c>
      <c r="H2" s="92" t="b">
        <v>0</v>
      </c>
      <c r="I2" s="92" t="b">
        <v>0</v>
      </c>
      <c r="J2" s="92" t="b">
        <v>0</v>
      </c>
      <c r="K2" s="92" t="b">
        <v>0</v>
      </c>
      <c r="L2" s="92" t="b">
        <v>0</v>
      </c>
    </row>
    <row r="3" spans="1:12" ht="15">
      <c r="A3" s="92" t="s">
        <v>1132</v>
      </c>
      <c r="B3" s="92" t="s">
        <v>1133</v>
      </c>
      <c r="C3" s="92">
        <v>6</v>
      </c>
      <c r="D3" s="130">
        <v>0.0076303313985275085</v>
      </c>
      <c r="E3" s="130">
        <v>2.1492191126553797</v>
      </c>
      <c r="F3" s="92" t="s">
        <v>1490</v>
      </c>
      <c r="G3" s="92" t="b">
        <v>0</v>
      </c>
      <c r="H3" s="92" t="b">
        <v>0</v>
      </c>
      <c r="I3" s="92" t="b">
        <v>0</v>
      </c>
      <c r="J3" s="92" t="b">
        <v>0</v>
      </c>
      <c r="K3" s="92" t="b">
        <v>0</v>
      </c>
      <c r="L3" s="92" t="b">
        <v>0</v>
      </c>
    </row>
    <row r="4" spans="1:12" ht="15">
      <c r="A4" s="92" t="s">
        <v>1133</v>
      </c>
      <c r="B4" s="92" t="s">
        <v>1134</v>
      </c>
      <c r="C4" s="92">
        <v>6</v>
      </c>
      <c r="D4" s="130">
        <v>0.0076303313985275085</v>
      </c>
      <c r="E4" s="130">
        <v>2.1492191126553797</v>
      </c>
      <c r="F4" s="92" t="s">
        <v>1490</v>
      </c>
      <c r="G4" s="92" t="b">
        <v>0</v>
      </c>
      <c r="H4" s="92" t="b">
        <v>0</v>
      </c>
      <c r="I4" s="92" t="b">
        <v>0</v>
      </c>
      <c r="J4" s="92" t="b">
        <v>0</v>
      </c>
      <c r="K4" s="92" t="b">
        <v>0</v>
      </c>
      <c r="L4" s="92" t="b">
        <v>0</v>
      </c>
    </row>
    <row r="5" spans="1:12" ht="15">
      <c r="A5" s="92" t="s">
        <v>1134</v>
      </c>
      <c r="B5" s="92" t="s">
        <v>1135</v>
      </c>
      <c r="C5" s="92">
        <v>6</v>
      </c>
      <c r="D5" s="130">
        <v>0.0076303313985275085</v>
      </c>
      <c r="E5" s="130">
        <v>2.1492191126553797</v>
      </c>
      <c r="F5" s="92" t="s">
        <v>1490</v>
      </c>
      <c r="G5" s="92" t="b">
        <v>0</v>
      </c>
      <c r="H5" s="92" t="b">
        <v>0</v>
      </c>
      <c r="I5" s="92" t="b">
        <v>0</v>
      </c>
      <c r="J5" s="92" t="b">
        <v>0</v>
      </c>
      <c r="K5" s="92" t="b">
        <v>1</v>
      </c>
      <c r="L5" s="92" t="b">
        <v>0</v>
      </c>
    </row>
    <row r="6" spans="1:12" ht="15">
      <c r="A6" s="92" t="s">
        <v>1135</v>
      </c>
      <c r="B6" s="92" t="s">
        <v>1136</v>
      </c>
      <c r="C6" s="92">
        <v>6</v>
      </c>
      <c r="D6" s="130">
        <v>0.0076303313985275085</v>
      </c>
      <c r="E6" s="130">
        <v>2.1492191126553797</v>
      </c>
      <c r="F6" s="92" t="s">
        <v>1490</v>
      </c>
      <c r="G6" s="92" t="b">
        <v>0</v>
      </c>
      <c r="H6" s="92" t="b">
        <v>1</v>
      </c>
      <c r="I6" s="92" t="b">
        <v>0</v>
      </c>
      <c r="J6" s="92" t="b">
        <v>0</v>
      </c>
      <c r="K6" s="92" t="b">
        <v>0</v>
      </c>
      <c r="L6" s="92" t="b">
        <v>0</v>
      </c>
    </row>
    <row r="7" spans="1:12" ht="15">
      <c r="A7" s="92" t="s">
        <v>1136</v>
      </c>
      <c r="B7" s="92" t="s">
        <v>1137</v>
      </c>
      <c r="C7" s="92">
        <v>6</v>
      </c>
      <c r="D7" s="130">
        <v>0.0076303313985275085</v>
      </c>
      <c r="E7" s="130">
        <v>2.1492191126553797</v>
      </c>
      <c r="F7" s="92" t="s">
        <v>1490</v>
      </c>
      <c r="G7" s="92" t="b">
        <v>0</v>
      </c>
      <c r="H7" s="92" t="b">
        <v>0</v>
      </c>
      <c r="I7" s="92" t="b">
        <v>0</v>
      </c>
      <c r="J7" s="92" t="b">
        <v>0</v>
      </c>
      <c r="K7" s="92" t="b">
        <v>0</v>
      </c>
      <c r="L7" s="92" t="b">
        <v>0</v>
      </c>
    </row>
    <row r="8" spans="1:12" ht="15">
      <c r="A8" s="92" t="s">
        <v>1137</v>
      </c>
      <c r="B8" s="92" t="s">
        <v>1138</v>
      </c>
      <c r="C8" s="92">
        <v>6</v>
      </c>
      <c r="D8" s="130">
        <v>0.0076303313985275085</v>
      </c>
      <c r="E8" s="130">
        <v>2.1492191126553797</v>
      </c>
      <c r="F8" s="92" t="s">
        <v>1490</v>
      </c>
      <c r="G8" s="92" t="b">
        <v>0</v>
      </c>
      <c r="H8" s="92" t="b">
        <v>0</v>
      </c>
      <c r="I8" s="92" t="b">
        <v>0</v>
      </c>
      <c r="J8" s="92" t="b">
        <v>0</v>
      </c>
      <c r="K8" s="92" t="b">
        <v>0</v>
      </c>
      <c r="L8" s="92" t="b">
        <v>0</v>
      </c>
    </row>
    <row r="9" spans="1:12" ht="15">
      <c r="A9" s="92" t="s">
        <v>1138</v>
      </c>
      <c r="B9" s="92" t="s">
        <v>1139</v>
      </c>
      <c r="C9" s="92">
        <v>6</v>
      </c>
      <c r="D9" s="130">
        <v>0.0076303313985275085</v>
      </c>
      <c r="E9" s="130">
        <v>2.1492191126553797</v>
      </c>
      <c r="F9" s="92" t="s">
        <v>1490</v>
      </c>
      <c r="G9" s="92" t="b">
        <v>0</v>
      </c>
      <c r="H9" s="92" t="b">
        <v>0</v>
      </c>
      <c r="I9" s="92" t="b">
        <v>0</v>
      </c>
      <c r="J9" s="92" t="b">
        <v>0</v>
      </c>
      <c r="K9" s="92" t="b">
        <v>0</v>
      </c>
      <c r="L9" s="92" t="b">
        <v>0</v>
      </c>
    </row>
    <row r="10" spans="1:12" ht="15">
      <c r="A10" s="92" t="s">
        <v>1139</v>
      </c>
      <c r="B10" s="92" t="s">
        <v>1140</v>
      </c>
      <c r="C10" s="92">
        <v>6</v>
      </c>
      <c r="D10" s="130">
        <v>0.0076303313985275085</v>
      </c>
      <c r="E10" s="130">
        <v>2.1492191126553797</v>
      </c>
      <c r="F10" s="92" t="s">
        <v>1490</v>
      </c>
      <c r="G10" s="92" t="b">
        <v>0</v>
      </c>
      <c r="H10" s="92" t="b">
        <v>0</v>
      </c>
      <c r="I10" s="92" t="b">
        <v>0</v>
      </c>
      <c r="J10" s="92" t="b">
        <v>0</v>
      </c>
      <c r="K10" s="92" t="b">
        <v>0</v>
      </c>
      <c r="L10" s="92" t="b">
        <v>0</v>
      </c>
    </row>
    <row r="11" spans="1:12" ht="15">
      <c r="A11" s="92" t="s">
        <v>1140</v>
      </c>
      <c r="B11" s="92" t="s">
        <v>1390</v>
      </c>
      <c r="C11" s="92">
        <v>6</v>
      </c>
      <c r="D11" s="130">
        <v>0.0076303313985275085</v>
      </c>
      <c r="E11" s="130">
        <v>2.1492191126553797</v>
      </c>
      <c r="F11" s="92" t="s">
        <v>1490</v>
      </c>
      <c r="G11" s="92" t="b">
        <v>0</v>
      </c>
      <c r="H11" s="92" t="b">
        <v>0</v>
      </c>
      <c r="I11" s="92" t="b">
        <v>0</v>
      </c>
      <c r="J11" s="92" t="b">
        <v>0</v>
      </c>
      <c r="K11" s="92" t="b">
        <v>0</v>
      </c>
      <c r="L11" s="92" t="b">
        <v>0</v>
      </c>
    </row>
    <row r="12" spans="1:12" ht="15">
      <c r="A12" s="92" t="s">
        <v>1390</v>
      </c>
      <c r="B12" s="92" t="s">
        <v>1391</v>
      </c>
      <c r="C12" s="92">
        <v>6</v>
      </c>
      <c r="D12" s="130">
        <v>0.0076303313985275085</v>
      </c>
      <c r="E12" s="130">
        <v>2.1492191126553797</v>
      </c>
      <c r="F12" s="92" t="s">
        <v>1490</v>
      </c>
      <c r="G12" s="92" t="b">
        <v>0</v>
      </c>
      <c r="H12" s="92" t="b">
        <v>0</v>
      </c>
      <c r="I12" s="92" t="b">
        <v>0</v>
      </c>
      <c r="J12" s="92" t="b">
        <v>0</v>
      </c>
      <c r="K12" s="92" t="b">
        <v>0</v>
      </c>
      <c r="L12" s="92" t="b">
        <v>0</v>
      </c>
    </row>
    <row r="13" spans="1:12" ht="15">
      <c r="A13" s="92" t="s">
        <v>1391</v>
      </c>
      <c r="B13" s="92" t="s">
        <v>1392</v>
      </c>
      <c r="C13" s="92">
        <v>6</v>
      </c>
      <c r="D13" s="130">
        <v>0.0076303313985275085</v>
      </c>
      <c r="E13" s="130">
        <v>2.1492191126553797</v>
      </c>
      <c r="F13" s="92" t="s">
        <v>1490</v>
      </c>
      <c r="G13" s="92" t="b">
        <v>0</v>
      </c>
      <c r="H13" s="92" t="b">
        <v>0</v>
      </c>
      <c r="I13" s="92" t="b">
        <v>0</v>
      </c>
      <c r="J13" s="92" t="b">
        <v>0</v>
      </c>
      <c r="K13" s="92" t="b">
        <v>0</v>
      </c>
      <c r="L13" s="92" t="b">
        <v>0</v>
      </c>
    </row>
    <row r="14" spans="1:12" ht="15">
      <c r="A14" s="92" t="s">
        <v>1392</v>
      </c>
      <c r="B14" s="92" t="s">
        <v>1393</v>
      </c>
      <c r="C14" s="92">
        <v>6</v>
      </c>
      <c r="D14" s="130">
        <v>0.0076303313985275085</v>
      </c>
      <c r="E14" s="130">
        <v>2.1492191126553797</v>
      </c>
      <c r="F14" s="92" t="s">
        <v>1490</v>
      </c>
      <c r="G14" s="92" t="b">
        <v>0</v>
      </c>
      <c r="H14" s="92" t="b">
        <v>0</v>
      </c>
      <c r="I14" s="92" t="b">
        <v>0</v>
      </c>
      <c r="J14" s="92" t="b">
        <v>0</v>
      </c>
      <c r="K14" s="92" t="b">
        <v>0</v>
      </c>
      <c r="L14" s="92" t="b">
        <v>0</v>
      </c>
    </row>
    <row r="15" spans="1:12" ht="15">
      <c r="A15" s="92" t="s">
        <v>1393</v>
      </c>
      <c r="B15" s="92" t="s">
        <v>1394</v>
      </c>
      <c r="C15" s="92">
        <v>6</v>
      </c>
      <c r="D15" s="130">
        <v>0.0076303313985275085</v>
      </c>
      <c r="E15" s="130">
        <v>2.1492191126553797</v>
      </c>
      <c r="F15" s="92" t="s">
        <v>1490</v>
      </c>
      <c r="G15" s="92" t="b">
        <v>0</v>
      </c>
      <c r="H15" s="92" t="b">
        <v>0</v>
      </c>
      <c r="I15" s="92" t="b">
        <v>0</v>
      </c>
      <c r="J15" s="92" t="b">
        <v>0</v>
      </c>
      <c r="K15" s="92" t="b">
        <v>0</v>
      </c>
      <c r="L15" s="92" t="b">
        <v>0</v>
      </c>
    </row>
    <row r="16" spans="1:12" ht="15">
      <c r="A16" s="92" t="s">
        <v>1121</v>
      </c>
      <c r="B16" s="92" t="s">
        <v>1122</v>
      </c>
      <c r="C16" s="92">
        <v>5</v>
      </c>
      <c r="D16" s="130">
        <v>0.006781586240480322</v>
      </c>
      <c r="E16" s="130">
        <v>2.228400358703005</v>
      </c>
      <c r="F16" s="92" t="s">
        <v>1490</v>
      </c>
      <c r="G16" s="92" t="b">
        <v>0</v>
      </c>
      <c r="H16" s="92" t="b">
        <v>0</v>
      </c>
      <c r="I16" s="92" t="b">
        <v>0</v>
      </c>
      <c r="J16" s="92" t="b">
        <v>0</v>
      </c>
      <c r="K16" s="92" t="b">
        <v>0</v>
      </c>
      <c r="L16" s="92" t="b">
        <v>0</v>
      </c>
    </row>
    <row r="17" spans="1:12" ht="15">
      <c r="A17" s="92" t="s">
        <v>1122</v>
      </c>
      <c r="B17" s="92" t="s">
        <v>1123</v>
      </c>
      <c r="C17" s="92">
        <v>5</v>
      </c>
      <c r="D17" s="130">
        <v>0.006781586240480322</v>
      </c>
      <c r="E17" s="130">
        <v>2.228400358703005</v>
      </c>
      <c r="F17" s="92" t="s">
        <v>1490</v>
      </c>
      <c r="G17" s="92" t="b">
        <v>0</v>
      </c>
      <c r="H17" s="92" t="b">
        <v>0</v>
      </c>
      <c r="I17" s="92" t="b">
        <v>0</v>
      </c>
      <c r="J17" s="92" t="b">
        <v>0</v>
      </c>
      <c r="K17" s="92" t="b">
        <v>0</v>
      </c>
      <c r="L17" s="92" t="b">
        <v>0</v>
      </c>
    </row>
    <row r="18" spans="1:12" ht="15">
      <c r="A18" s="92" t="s">
        <v>1123</v>
      </c>
      <c r="B18" s="92" t="s">
        <v>1124</v>
      </c>
      <c r="C18" s="92">
        <v>5</v>
      </c>
      <c r="D18" s="130">
        <v>0.006781586240480322</v>
      </c>
      <c r="E18" s="130">
        <v>2.228400358703005</v>
      </c>
      <c r="F18" s="92" t="s">
        <v>1490</v>
      </c>
      <c r="G18" s="92" t="b">
        <v>0</v>
      </c>
      <c r="H18" s="92" t="b">
        <v>0</v>
      </c>
      <c r="I18" s="92" t="b">
        <v>0</v>
      </c>
      <c r="J18" s="92" t="b">
        <v>0</v>
      </c>
      <c r="K18" s="92" t="b">
        <v>0</v>
      </c>
      <c r="L18" s="92" t="b">
        <v>0</v>
      </c>
    </row>
    <row r="19" spans="1:12" ht="15">
      <c r="A19" s="92" t="s">
        <v>1124</v>
      </c>
      <c r="B19" s="92" t="s">
        <v>1125</v>
      </c>
      <c r="C19" s="92">
        <v>5</v>
      </c>
      <c r="D19" s="130">
        <v>0.006781586240480322</v>
      </c>
      <c r="E19" s="130">
        <v>2.228400358703005</v>
      </c>
      <c r="F19" s="92" t="s">
        <v>1490</v>
      </c>
      <c r="G19" s="92" t="b">
        <v>0</v>
      </c>
      <c r="H19" s="92" t="b">
        <v>0</v>
      </c>
      <c r="I19" s="92" t="b">
        <v>0</v>
      </c>
      <c r="J19" s="92" t="b">
        <v>0</v>
      </c>
      <c r="K19" s="92" t="b">
        <v>0</v>
      </c>
      <c r="L19" s="92" t="b">
        <v>0</v>
      </c>
    </row>
    <row r="20" spans="1:12" ht="15">
      <c r="A20" s="92" t="s">
        <v>1125</v>
      </c>
      <c r="B20" s="92" t="s">
        <v>1126</v>
      </c>
      <c r="C20" s="92">
        <v>5</v>
      </c>
      <c r="D20" s="130">
        <v>0.006781586240480322</v>
      </c>
      <c r="E20" s="130">
        <v>2.228400358703005</v>
      </c>
      <c r="F20" s="92" t="s">
        <v>1490</v>
      </c>
      <c r="G20" s="92" t="b">
        <v>0</v>
      </c>
      <c r="H20" s="92" t="b">
        <v>0</v>
      </c>
      <c r="I20" s="92" t="b">
        <v>0</v>
      </c>
      <c r="J20" s="92" t="b">
        <v>0</v>
      </c>
      <c r="K20" s="92" t="b">
        <v>0</v>
      </c>
      <c r="L20" s="92" t="b">
        <v>0</v>
      </c>
    </row>
    <row r="21" spans="1:12" ht="15">
      <c r="A21" s="92" t="s">
        <v>1126</v>
      </c>
      <c r="B21" s="92" t="s">
        <v>1127</v>
      </c>
      <c r="C21" s="92">
        <v>5</v>
      </c>
      <c r="D21" s="130">
        <v>0.006781586240480322</v>
      </c>
      <c r="E21" s="130">
        <v>2.228400358703005</v>
      </c>
      <c r="F21" s="92" t="s">
        <v>1490</v>
      </c>
      <c r="G21" s="92" t="b">
        <v>0</v>
      </c>
      <c r="H21" s="92" t="b">
        <v>0</v>
      </c>
      <c r="I21" s="92" t="b">
        <v>0</v>
      </c>
      <c r="J21" s="92" t="b">
        <v>0</v>
      </c>
      <c r="K21" s="92" t="b">
        <v>0</v>
      </c>
      <c r="L21" s="92" t="b">
        <v>0</v>
      </c>
    </row>
    <row r="22" spans="1:12" ht="15">
      <c r="A22" s="92" t="s">
        <v>1127</v>
      </c>
      <c r="B22" s="92" t="s">
        <v>1128</v>
      </c>
      <c r="C22" s="92">
        <v>5</v>
      </c>
      <c r="D22" s="130">
        <v>0.006781586240480322</v>
      </c>
      <c r="E22" s="130">
        <v>2.228400358703005</v>
      </c>
      <c r="F22" s="92" t="s">
        <v>1490</v>
      </c>
      <c r="G22" s="92" t="b">
        <v>0</v>
      </c>
      <c r="H22" s="92" t="b">
        <v>0</v>
      </c>
      <c r="I22" s="92" t="b">
        <v>0</v>
      </c>
      <c r="J22" s="92" t="b">
        <v>0</v>
      </c>
      <c r="K22" s="92" t="b">
        <v>0</v>
      </c>
      <c r="L22" s="92" t="b">
        <v>0</v>
      </c>
    </row>
    <row r="23" spans="1:12" ht="15">
      <c r="A23" s="92" t="s">
        <v>1128</v>
      </c>
      <c r="B23" s="92" t="s">
        <v>1103</v>
      </c>
      <c r="C23" s="92">
        <v>5</v>
      </c>
      <c r="D23" s="130">
        <v>0.006781586240480322</v>
      </c>
      <c r="E23" s="130">
        <v>2.0822723230247666</v>
      </c>
      <c r="F23" s="92" t="s">
        <v>1490</v>
      </c>
      <c r="G23" s="92" t="b">
        <v>0</v>
      </c>
      <c r="H23" s="92" t="b">
        <v>0</v>
      </c>
      <c r="I23" s="92" t="b">
        <v>0</v>
      </c>
      <c r="J23" s="92" t="b">
        <v>0</v>
      </c>
      <c r="K23" s="92" t="b">
        <v>0</v>
      </c>
      <c r="L23" s="92" t="b">
        <v>0</v>
      </c>
    </row>
    <row r="24" spans="1:12" ht="15">
      <c r="A24" s="92" t="s">
        <v>1103</v>
      </c>
      <c r="B24" s="92" t="s">
        <v>1129</v>
      </c>
      <c r="C24" s="92">
        <v>5</v>
      </c>
      <c r="D24" s="130">
        <v>0.006781586240480322</v>
      </c>
      <c r="E24" s="130">
        <v>2.1492191126553797</v>
      </c>
      <c r="F24" s="92" t="s">
        <v>1490</v>
      </c>
      <c r="G24" s="92" t="b">
        <v>0</v>
      </c>
      <c r="H24" s="92" t="b">
        <v>0</v>
      </c>
      <c r="I24" s="92" t="b">
        <v>0</v>
      </c>
      <c r="J24" s="92" t="b">
        <v>0</v>
      </c>
      <c r="K24" s="92" t="b">
        <v>0</v>
      </c>
      <c r="L24" s="92" t="b">
        <v>0</v>
      </c>
    </row>
    <row r="25" spans="1:12" ht="15">
      <c r="A25" s="92" t="s">
        <v>1129</v>
      </c>
      <c r="B25" s="92" t="s">
        <v>1395</v>
      </c>
      <c r="C25" s="92">
        <v>5</v>
      </c>
      <c r="D25" s="130">
        <v>0.006781586240480322</v>
      </c>
      <c r="E25" s="130">
        <v>2.228400358703005</v>
      </c>
      <c r="F25" s="92" t="s">
        <v>1490</v>
      </c>
      <c r="G25" s="92" t="b">
        <v>0</v>
      </c>
      <c r="H25" s="92" t="b">
        <v>0</v>
      </c>
      <c r="I25" s="92" t="b">
        <v>0</v>
      </c>
      <c r="J25" s="92" t="b">
        <v>0</v>
      </c>
      <c r="K25" s="92" t="b">
        <v>0</v>
      </c>
      <c r="L25" s="92" t="b">
        <v>0</v>
      </c>
    </row>
    <row r="26" spans="1:12" ht="15">
      <c r="A26" s="92" t="s">
        <v>1395</v>
      </c>
      <c r="B26" s="92" t="s">
        <v>1099</v>
      </c>
      <c r="C26" s="92">
        <v>5</v>
      </c>
      <c r="D26" s="130">
        <v>0.006781586240480322</v>
      </c>
      <c r="E26" s="130">
        <v>1.6051510683051042</v>
      </c>
      <c r="F26" s="92" t="s">
        <v>1490</v>
      </c>
      <c r="G26" s="92" t="b">
        <v>0</v>
      </c>
      <c r="H26" s="92" t="b">
        <v>0</v>
      </c>
      <c r="I26" s="92" t="b">
        <v>0</v>
      </c>
      <c r="J26" s="92" t="b">
        <v>0</v>
      </c>
      <c r="K26" s="92" t="b">
        <v>0</v>
      </c>
      <c r="L26" s="92" t="b">
        <v>0</v>
      </c>
    </row>
    <row r="27" spans="1:12" ht="15">
      <c r="A27" s="92" t="s">
        <v>1099</v>
      </c>
      <c r="B27" s="92" t="s">
        <v>1389</v>
      </c>
      <c r="C27" s="92">
        <v>5</v>
      </c>
      <c r="D27" s="130">
        <v>0.006781586240480322</v>
      </c>
      <c r="E27" s="130">
        <v>1.4864612809738058</v>
      </c>
      <c r="F27" s="92" t="s">
        <v>1490</v>
      </c>
      <c r="G27" s="92" t="b">
        <v>0</v>
      </c>
      <c r="H27" s="92" t="b">
        <v>0</v>
      </c>
      <c r="I27" s="92" t="b">
        <v>0</v>
      </c>
      <c r="J27" s="92" t="b">
        <v>0</v>
      </c>
      <c r="K27" s="92" t="b">
        <v>0</v>
      </c>
      <c r="L27" s="92" t="b">
        <v>0</v>
      </c>
    </row>
    <row r="28" spans="1:12" ht="15">
      <c r="A28" s="92" t="s">
        <v>242</v>
      </c>
      <c r="B28" s="92" t="s">
        <v>1131</v>
      </c>
      <c r="C28" s="92">
        <v>5</v>
      </c>
      <c r="D28" s="130">
        <v>0.006781586240480322</v>
      </c>
      <c r="E28" s="130">
        <v>2.228400358703005</v>
      </c>
      <c r="F28" s="92" t="s">
        <v>1490</v>
      </c>
      <c r="G28" s="92" t="b">
        <v>0</v>
      </c>
      <c r="H28" s="92" t="b">
        <v>0</v>
      </c>
      <c r="I28" s="92" t="b">
        <v>0</v>
      </c>
      <c r="J28" s="92" t="b">
        <v>0</v>
      </c>
      <c r="K28" s="92" t="b">
        <v>0</v>
      </c>
      <c r="L28" s="92" t="b">
        <v>0</v>
      </c>
    </row>
    <row r="29" spans="1:12" ht="15">
      <c r="A29" s="92" t="s">
        <v>1394</v>
      </c>
      <c r="B29" s="92" t="s">
        <v>1396</v>
      </c>
      <c r="C29" s="92">
        <v>5</v>
      </c>
      <c r="D29" s="130">
        <v>0.006781586240480322</v>
      </c>
      <c r="E29" s="130">
        <v>2.1492191126553797</v>
      </c>
      <c r="F29" s="92" t="s">
        <v>1490</v>
      </c>
      <c r="G29" s="92" t="b">
        <v>0</v>
      </c>
      <c r="H29" s="92" t="b">
        <v>0</v>
      </c>
      <c r="I29" s="92" t="b">
        <v>0</v>
      </c>
      <c r="J29" s="92" t="b">
        <v>0</v>
      </c>
      <c r="K29" s="92" t="b">
        <v>0</v>
      </c>
      <c r="L29" s="92" t="b">
        <v>0</v>
      </c>
    </row>
    <row r="30" spans="1:12" ht="15">
      <c r="A30" s="92" t="s">
        <v>1099</v>
      </c>
      <c r="B30" s="92" t="s">
        <v>1397</v>
      </c>
      <c r="C30" s="92">
        <v>5</v>
      </c>
      <c r="D30" s="130">
        <v>0.006781586240480322</v>
      </c>
      <c r="E30" s="130">
        <v>1.5656425270214307</v>
      </c>
      <c r="F30" s="92" t="s">
        <v>1490</v>
      </c>
      <c r="G30" s="92" t="b">
        <v>0</v>
      </c>
      <c r="H30" s="92" t="b">
        <v>0</v>
      </c>
      <c r="I30" s="92" t="b">
        <v>0</v>
      </c>
      <c r="J30" s="92" t="b">
        <v>0</v>
      </c>
      <c r="K30" s="92" t="b">
        <v>0</v>
      </c>
      <c r="L30" s="92" t="b">
        <v>0</v>
      </c>
    </row>
    <row r="31" spans="1:12" ht="15">
      <c r="A31" s="92" t="s">
        <v>249</v>
      </c>
      <c r="B31" s="92" t="s">
        <v>1121</v>
      </c>
      <c r="C31" s="92">
        <v>4</v>
      </c>
      <c r="D31" s="130">
        <v>0.0058394143471195425</v>
      </c>
      <c r="E31" s="130">
        <v>2.325310371711061</v>
      </c>
      <c r="F31" s="92" t="s">
        <v>1490</v>
      </c>
      <c r="G31" s="92" t="b">
        <v>0</v>
      </c>
      <c r="H31" s="92" t="b">
        <v>0</v>
      </c>
      <c r="I31" s="92" t="b">
        <v>0</v>
      </c>
      <c r="J31" s="92" t="b">
        <v>0</v>
      </c>
      <c r="K31" s="92" t="b">
        <v>0</v>
      </c>
      <c r="L31" s="92" t="b">
        <v>0</v>
      </c>
    </row>
    <row r="32" spans="1:12" ht="15">
      <c r="A32" s="92" t="s">
        <v>1389</v>
      </c>
      <c r="B32" s="92" t="s">
        <v>1398</v>
      </c>
      <c r="C32" s="92">
        <v>4</v>
      </c>
      <c r="D32" s="130">
        <v>0.0058394143471195425</v>
      </c>
      <c r="E32" s="130">
        <v>2.228400358703005</v>
      </c>
      <c r="F32" s="92" t="s">
        <v>1490</v>
      </c>
      <c r="G32" s="92" t="b">
        <v>0</v>
      </c>
      <c r="H32" s="92" t="b">
        <v>0</v>
      </c>
      <c r="I32" s="92" t="b">
        <v>0</v>
      </c>
      <c r="J32" s="92" t="b">
        <v>0</v>
      </c>
      <c r="K32" s="92" t="b">
        <v>0</v>
      </c>
      <c r="L32" s="92" t="b">
        <v>0</v>
      </c>
    </row>
    <row r="33" spans="1:12" ht="15">
      <c r="A33" s="92" t="s">
        <v>1403</v>
      </c>
      <c r="B33" s="92" t="s">
        <v>1404</v>
      </c>
      <c r="C33" s="92">
        <v>3</v>
      </c>
      <c r="D33" s="130">
        <v>0.004780005428956002</v>
      </c>
      <c r="E33" s="130">
        <v>2.450249108319361</v>
      </c>
      <c r="F33" s="92" t="s">
        <v>1490</v>
      </c>
      <c r="G33" s="92" t="b">
        <v>0</v>
      </c>
      <c r="H33" s="92" t="b">
        <v>0</v>
      </c>
      <c r="I33" s="92" t="b">
        <v>0</v>
      </c>
      <c r="J33" s="92" t="b">
        <v>0</v>
      </c>
      <c r="K33" s="92" t="b">
        <v>0</v>
      </c>
      <c r="L33" s="92" t="b">
        <v>0</v>
      </c>
    </row>
    <row r="34" spans="1:12" ht="15">
      <c r="A34" s="92" t="s">
        <v>1404</v>
      </c>
      <c r="B34" s="92" t="s">
        <v>1101</v>
      </c>
      <c r="C34" s="92">
        <v>3</v>
      </c>
      <c r="D34" s="130">
        <v>0.004780005428956002</v>
      </c>
      <c r="E34" s="130">
        <v>1.8859776778807984</v>
      </c>
      <c r="F34" s="92" t="s">
        <v>1490</v>
      </c>
      <c r="G34" s="92" t="b">
        <v>0</v>
      </c>
      <c r="H34" s="92" t="b">
        <v>0</v>
      </c>
      <c r="I34" s="92" t="b">
        <v>0</v>
      </c>
      <c r="J34" s="92" t="b">
        <v>0</v>
      </c>
      <c r="K34" s="92" t="b">
        <v>0</v>
      </c>
      <c r="L34" s="92" t="b">
        <v>0</v>
      </c>
    </row>
    <row r="35" spans="1:12" ht="15">
      <c r="A35" s="92" t="s">
        <v>1101</v>
      </c>
      <c r="B35" s="92" t="s">
        <v>1405</v>
      </c>
      <c r="C35" s="92">
        <v>3</v>
      </c>
      <c r="D35" s="130">
        <v>0.004780005428956002</v>
      </c>
      <c r="E35" s="130">
        <v>1.9731278535996986</v>
      </c>
      <c r="F35" s="92" t="s">
        <v>1490</v>
      </c>
      <c r="G35" s="92" t="b">
        <v>0</v>
      </c>
      <c r="H35" s="92" t="b">
        <v>0</v>
      </c>
      <c r="I35" s="92" t="b">
        <v>0</v>
      </c>
      <c r="J35" s="92" t="b">
        <v>0</v>
      </c>
      <c r="K35" s="92" t="b">
        <v>0</v>
      </c>
      <c r="L35" s="92" t="b">
        <v>0</v>
      </c>
    </row>
    <row r="36" spans="1:12" ht="15">
      <c r="A36" s="92" t="s">
        <v>1405</v>
      </c>
      <c r="B36" s="92" t="s">
        <v>1406</v>
      </c>
      <c r="C36" s="92">
        <v>3</v>
      </c>
      <c r="D36" s="130">
        <v>0.004780005428956002</v>
      </c>
      <c r="E36" s="130">
        <v>2.450249108319361</v>
      </c>
      <c r="F36" s="92" t="s">
        <v>1490</v>
      </c>
      <c r="G36" s="92" t="b">
        <v>0</v>
      </c>
      <c r="H36" s="92" t="b">
        <v>0</v>
      </c>
      <c r="I36" s="92" t="b">
        <v>0</v>
      </c>
      <c r="J36" s="92" t="b">
        <v>0</v>
      </c>
      <c r="K36" s="92" t="b">
        <v>0</v>
      </c>
      <c r="L36" s="92" t="b">
        <v>0</v>
      </c>
    </row>
    <row r="37" spans="1:12" ht="15">
      <c r="A37" s="92" t="s">
        <v>1099</v>
      </c>
      <c r="B37" s="92" t="s">
        <v>1106</v>
      </c>
      <c r="C37" s="92">
        <v>3</v>
      </c>
      <c r="D37" s="130">
        <v>0.004780005428956002</v>
      </c>
      <c r="E37" s="130">
        <v>1.4407037904131308</v>
      </c>
      <c r="F37" s="92" t="s">
        <v>1490</v>
      </c>
      <c r="G37" s="92" t="b">
        <v>0</v>
      </c>
      <c r="H37" s="92" t="b">
        <v>0</v>
      </c>
      <c r="I37" s="92" t="b">
        <v>0</v>
      </c>
      <c r="J37" s="92" t="b">
        <v>0</v>
      </c>
      <c r="K37" s="92" t="b">
        <v>0</v>
      </c>
      <c r="L37" s="92" t="b">
        <v>0</v>
      </c>
    </row>
    <row r="38" spans="1:12" ht="15">
      <c r="A38" s="92" t="s">
        <v>1400</v>
      </c>
      <c r="B38" s="92" t="s">
        <v>1408</v>
      </c>
      <c r="C38" s="92">
        <v>3</v>
      </c>
      <c r="D38" s="130">
        <v>0.004780005428956002</v>
      </c>
      <c r="E38" s="130">
        <v>2.325310371711061</v>
      </c>
      <c r="F38" s="92" t="s">
        <v>1490</v>
      </c>
      <c r="G38" s="92" t="b">
        <v>0</v>
      </c>
      <c r="H38" s="92" t="b">
        <v>0</v>
      </c>
      <c r="I38" s="92" t="b">
        <v>0</v>
      </c>
      <c r="J38" s="92" t="b">
        <v>0</v>
      </c>
      <c r="K38" s="92" t="b">
        <v>0</v>
      </c>
      <c r="L38" s="92" t="b">
        <v>0</v>
      </c>
    </row>
    <row r="39" spans="1:12" ht="15">
      <c r="A39" s="92" t="s">
        <v>1115</v>
      </c>
      <c r="B39" s="92" t="s">
        <v>1101</v>
      </c>
      <c r="C39" s="92">
        <v>3</v>
      </c>
      <c r="D39" s="130">
        <v>0.004780005428956002</v>
      </c>
      <c r="E39" s="130">
        <v>1.7610389412724985</v>
      </c>
      <c r="F39" s="92" t="s">
        <v>1490</v>
      </c>
      <c r="G39" s="92" t="b">
        <v>0</v>
      </c>
      <c r="H39" s="92" t="b">
        <v>0</v>
      </c>
      <c r="I39" s="92" t="b">
        <v>0</v>
      </c>
      <c r="J39" s="92" t="b">
        <v>0</v>
      </c>
      <c r="K39" s="92" t="b">
        <v>0</v>
      </c>
      <c r="L39" s="92" t="b">
        <v>0</v>
      </c>
    </row>
    <row r="40" spans="1:12" ht="15">
      <c r="A40" s="92" t="s">
        <v>1416</v>
      </c>
      <c r="B40" s="92" t="s">
        <v>1417</v>
      </c>
      <c r="C40" s="92">
        <v>2</v>
      </c>
      <c r="D40" s="130">
        <v>0.0035629336600212697</v>
      </c>
      <c r="E40" s="130">
        <v>2.6263403673750423</v>
      </c>
      <c r="F40" s="92" t="s">
        <v>1490</v>
      </c>
      <c r="G40" s="92" t="b">
        <v>0</v>
      </c>
      <c r="H40" s="92" t="b">
        <v>0</v>
      </c>
      <c r="I40" s="92" t="b">
        <v>0</v>
      </c>
      <c r="J40" s="92" t="b">
        <v>0</v>
      </c>
      <c r="K40" s="92" t="b">
        <v>0</v>
      </c>
      <c r="L40" s="92" t="b">
        <v>0</v>
      </c>
    </row>
    <row r="41" spans="1:12" ht="15">
      <c r="A41" s="92" t="s">
        <v>1417</v>
      </c>
      <c r="B41" s="92" t="s">
        <v>1100</v>
      </c>
      <c r="C41" s="92">
        <v>2</v>
      </c>
      <c r="D41" s="130">
        <v>0.0035629336600212697</v>
      </c>
      <c r="E41" s="130">
        <v>1.7512791039833422</v>
      </c>
      <c r="F41" s="92" t="s">
        <v>1490</v>
      </c>
      <c r="G41" s="92" t="b">
        <v>0</v>
      </c>
      <c r="H41" s="92" t="b">
        <v>0</v>
      </c>
      <c r="I41" s="92" t="b">
        <v>0</v>
      </c>
      <c r="J41" s="92" t="b">
        <v>0</v>
      </c>
      <c r="K41" s="92" t="b">
        <v>0</v>
      </c>
      <c r="L41" s="92" t="b">
        <v>0</v>
      </c>
    </row>
    <row r="42" spans="1:12" ht="15">
      <c r="A42" s="92" t="s">
        <v>1100</v>
      </c>
      <c r="B42" s="92" t="s">
        <v>1418</v>
      </c>
      <c r="C42" s="92">
        <v>2</v>
      </c>
      <c r="D42" s="130">
        <v>0.0035629336600212697</v>
      </c>
      <c r="E42" s="130">
        <v>1.7512791039833422</v>
      </c>
      <c r="F42" s="92" t="s">
        <v>1490</v>
      </c>
      <c r="G42" s="92" t="b">
        <v>0</v>
      </c>
      <c r="H42" s="92" t="b">
        <v>0</v>
      </c>
      <c r="I42" s="92" t="b">
        <v>0</v>
      </c>
      <c r="J42" s="92" t="b">
        <v>0</v>
      </c>
      <c r="K42" s="92" t="b">
        <v>0</v>
      </c>
      <c r="L42" s="92" t="b">
        <v>0</v>
      </c>
    </row>
    <row r="43" spans="1:12" ht="15">
      <c r="A43" s="92" t="s">
        <v>1421</v>
      </c>
      <c r="B43" s="92" t="s">
        <v>1402</v>
      </c>
      <c r="C43" s="92">
        <v>2</v>
      </c>
      <c r="D43" s="130">
        <v>0.0035629336600212697</v>
      </c>
      <c r="E43" s="130">
        <v>2.450249108319361</v>
      </c>
      <c r="F43" s="92" t="s">
        <v>1490</v>
      </c>
      <c r="G43" s="92" t="b">
        <v>0</v>
      </c>
      <c r="H43" s="92" t="b">
        <v>0</v>
      </c>
      <c r="I43" s="92" t="b">
        <v>0</v>
      </c>
      <c r="J43" s="92" t="b">
        <v>0</v>
      </c>
      <c r="K43" s="92" t="b">
        <v>0</v>
      </c>
      <c r="L43" s="92" t="b">
        <v>0</v>
      </c>
    </row>
    <row r="44" spans="1:12" ht="15">
      <c r="A44" s="92" t="s">
        <v>1402</v>
      </c>
      <c r="B44" s="92" t="s">
        <v>1422</v>
      </c>
      <c r="C44" s="92">
        <v>2</v>
      </c>
      <c r="D44" s="130">
        <v>0.0035629336600212697</v>
      </c>
      <c r="E44" s="130">
        <v>2.450249108319361</v>
      </c>
      <c r="F44" s="92" t="s">
        <v>1490</v>
      </c>
      <c r="G44" s="92" t="b">
        <v>0</v>
      </c>
      <c r="H44" s="92" t="b">
        <v>0</v>
      </c>
      <c r="I44" s="92" t="b">
        <v>0</v>
      </c>
      <c r="J44" s="92" t="b">
        <v>0</v>
      </c>
      <c r="K44" s="92" t="b">
        <v>0</v>
      </c>
      <c r="L44" s="92" t="b">
        <v>0</v>
      </c>
    </row>
    <row r="45" spans="1:12" ht="15">
      <c r="A45" s="92" t="s">
        <v>1422</v>
      </c>
      <c r="B45" s="92" t="s">
        <v>1423</v>
      </c>
      <c r="C45" s="92">
        <v>2</v>
      </c>
      <c r="D45" s="130">
        <v>0.0035629336600212697</v>
      </c>
      <c r="E45" s="130">
        <v>2.6263403673750423</v>
      </c>
      <c r="F45" s="92" t="s">
        <v>1490</v>
      </c>
      <c r="G45" s="92" t="b">
        <v>0</v>
      </c>
      <c r="H45" s="92" t="b">
        <v>0</v>
      </c>
      <c r="I45" s="92" t="b">
        <v>0</v>
      </c>
      <c r="J45" s="92" t="b">
        <v>0</v>
      </c>
      <c r="K45" s="92" t="b">
        <v>0</v>
      </c>
      <c r="L45" s="92" t="b">
        <v>0</v>
      </c>
    </row>
    <row r="46" spans="1:12" ht="15">
      <c r="A46" s="92" t="s">
        <v>1423</v>
      </c>
      <c r="B46" s="92" t="s">
        <v>1114</v>
      </c>
      <c r="C46" s="92">
        <v>2</v>
      </c>
      <c r="D46" s="130">
        <v>0.0035629336600212697</v>
      </c>
      <c r="E46" s="130">
        <v>2.450249108319361</v>
      </c>
      <c r="F46" s="92" t="s">
        <v>1490</v>
      </c>
      <c r="G46" s="92" t="b">
        <v>0</v>
      </c>
      <c r="H46" s="92" t="b">
        <v>0</v>
      </c>
      <c r="I46" s="92" t="b">
        <v>0</v>
      </c>
      <c r="J46" s="92" t="b">
        <v>0</v>
      </c>
      <c r="K46" s="92" t="b">
        <v>0</v>
      </c>
      <c r="L46" s="92" t="b">
        <v>0</v>
      </c>
    </row>
    <row r="47" spans="1:12" ht="15">
      <c r="A47" s="92" t="s">
        <v>1114</v>
      </c>
      <c r="B47" s="92" t="s">
        <v>1099</v>
      </c>
      <c r="C47" s="92">
        <v>2</v>
      </c>
      <c r="D47" s="130">
        <v>0.0035629336600212697</v>
      </c>
      <c r="E47" s="130">
        <v>1.4290598092494229</v>
      </c>
      <c r="F47" s="92" t="s">
        <v>1490</v>
      </c>
      <c r="G47" s="92" t="b">
        <v>0</v>
      </c>
      <c r="H47" s="92" t="b">
        <v>0</v>
      </c>
      <c r="I47" s="92" t="b">
        <v>0</v>
      </c>
      <c r="J47" s="92" t="b">
        <v>0</v>
      </c>
      <c r="K47" s="92" t="b">
        <v>0</v>
      </c>
      <c r="L47" s="92" t="b">
        <v>0</v>
      </c>
    </row>
    <row r="48" spans="1:12" ht="15">
      <c r="A48" s="92" t="s">
        <v>1099</v>
      </c>
      <c r="B48" s="92" t="s">
        <v>1101</v>
      </c>
      <c r="C48" s="92">
        <v>2</v>
      </c>
      <c r="D48" s="130">
        <v>0.0035629336600212697</v>
      </c>
      <c r="E48" s="130">
        <v>0.8252798375271868</v>
      </c>
      <c r="F48" s="92" t="s">
        <v>1490</v>
      </c>
      <c r="G48" s="92" t="b">
        <v>0</v>
      </c>
      <c r="H48" s="92" t="b">
        <v>0</v>
      </c>
      <c r="I48" s="92" t="b">
        <v>0</v>
      </c>
      <c r="J48" s="92" t="b">
        <v>0</v>
      </c>
      <c r="K48" s="92" t="b">
        <v>0</v>
      </c>
      <c r="L48" s="92" t="b">
        <v>0</v>
      </c>
    </row>
    <row r="49" spans="1:12" ht="15">
      <c r="A49" s="92" t="s">
        <v>250</v>
      </c>
      <c r="B49" s="92" t="s">
        <v>1403</v>
      </c>
      <c r="C49" s="92">
        <v>2</v>
      </c>
      <c r="D49" s="130">
        <v>0.0035629336600212697</v>
      </c>
      <c r="E49" s="130">
        <v>2.6263403673750423</v>
      </c>
      <c r="F49" s="92" t="s">
        <v>1490</v>
      </c>
      <c r="G49" s="92" t="b">
        <v>0</v>
      </c>
      <c r="H49" s="92" t="b">
        <v>0</v>
      </c>
      <c r="I49" s="92" t="b">
        <v>0</v>
      </c>
      <c r="J49" s="92" t="b">
        <v>0</v>
      </c>
      <c r="K49" s="92" t="b">
        <v>0</v>
      </c>
      <c r="L49" s="92" t="b">
        <v>0</v>
      </c>
    </row>
    <row r="50" spans="1:12" ht="15">
      <c r="A50" s="92" t="s">
        <v>1425</v>
      </c>
      <c r="B50" s="92" t="s">
        <v>1426</v>
      </c>
      <c r="C50" s="92">
        <v>2</v>
      </c>
      <c r="D50" s="130">
        <v>0.0035629336600212697</v>
      </c>
      <c r="E50" s="130">
        <v>2.6263403673750423</v>
      </c>
      <c r="F50" s="92" t="s">
        <v>1490</v>
      </c>
      <c r="G50" s="92" t="b">
        <v>0</v>
      </c>
      <c r="H50" s="92" t="b">
        <v>0</v>
      </c>
      <c r="I50" s="92" t="b">
        <v>0</v>
      </c>
      <c r="J50" s="92" t="b">
        <v>0</v>
      </c>
      <c r="K50" s="92" t="b">
        <v>0</v>
      </c>
      <c r="L50" s="92" t="b">
        <v>0</v>
      </c>
    </row>
    <row r="51" spans="1:12" ht="15">
      <c r="A51" s="92" t="s">
        <v>1426</v>
      </c>
      <c r="B51" s="92" t="s">
        <v>1427</v>
      </c>
      <c r="C51" s="92">
        <v>2</v>
      </c>
      <c r="D51" s="130">
        <v>0.0035629336600212697</v>
      </c>
      <c r="E51" s="130">
        <v>2.6263403673750423</v>
      </c>
      <c r="F51" s="92" t="s">
        <v>1490</v>
      </c>
      <c r="G51" s="92" t="b">
        <v>0</v>
      </c>
      <c r="H51" s="92" t="b">
        <v>0</v>
      </c>
      <c r="I51" s="92" t="b">
        <v>0</v>
      </c>
      <c r="J51" s="92" t="b">
        <v>0</v>
      </c>
      <c r="K51" s="92" t="b">
        <v>0</v>
      </c>
      <c r="L51" s="92" t="b">
        <v>0</v>
      </c>
    </row>
    <row r="52" spans="1:12" ht="15">
      <c r="A52" s="92" t="s">
        <v>1427</v>
      </c>
      <c r="B52" s="92" t="s">
        <v>1428</v>
      </c>
      <c r="C52" s="92">
        <v>2</v>
      </c>
      <c r="D52" s="130">
        <v>0.0035629336600212697</v>
      </c>
      <c r="E52" s="130">
        <v>2.6263403673750423</v>
      </c>
      <c r="F52" s="92" t="s">
        <v>1490</v>
      </c>
      <c r="G52" s="92" t="b">
        <v>0</v>
      </c>
      <c r="H52" s="92" t="b">
        <v>0</v>
      </c>
      <c r="I52" s="92" t="b">
        <v>0</v>
      </c>
      <c r="J52" s="92" t="b">
        <v>0</v>
      </c>
      <c r="K52" s="92" t="b">
        <v>0</v>
      </c>
      <c r="L52" s="92" t="b">
        <v>0</v>
      </c>
    </row>
    <row r="53" spans="1:12" ht="15">
      <c r="A53" s="92" t="s">
        <v>1428</v>
      </c>
      <c r="B53" s="92" t="s">
        <v>1429</v>
      </c>
      <c r="C53" s="92">
        <v>2</v>
      </c>
      <c r="D53" s="130">
        <v>0.0035629336600212697</v>
      </c>
      <c r="E53" s="130">
        <v>2.6263403673750423</v>
      </c>
      <c r="F53" s="92" t="s">
        <v>1490</v>
      </c>
      <c r="G53" s="92" t="b">
        <v>0</v>
      </c>
      <c r="H53" s="92" t="b">
        <v>0</v>
      </c>
      <c r="I53" s="92" t="b">
        <v>0</v>
      </c>
      <c r="J53" s="92" t="b">
        <v>0</v>
      </c>
      <c r="K53" s="92" t="b">
        <v>0</v>
      </c>
      <c r="L53" s="92" t="b">
        <v>0</v>
      </c>
    </row>
    <row r="54" spans="1:12" ht="15">
      <c r="A54" s="92" t="s">
        <v>1429</v>
      </c>
      <c r="B54" s="92" t="s">
        <v>1430</v>
      </c>
      <c r="C54" s="92">
        <v>2</v>
      </c>
      <c r="D54" s="130">
        <v>0.0035629336600212697</v>
      </c>
      <c r="E54" s="130">
        <v>2.6263403673750423</v>
      </c>
      <c r="F54" s="92" t="s">
        <v>1490</v>
      </c>
      <c r="G54" s="92" t="b">
        <v>0</v>
      </c>
      <c r="H54" s="92" t="b">
        <v>0</v>
      </c>
      <c r="I54" s="92" t="b">
        <v>0</v>
      </c>
      <c r="J54" s="92" t="b">
        <v>0</v>
      </c>
      <c r="K54" s="92" t="b">
        <v>0</v>
      </c>
      <c r="L54" s="92" t="b">
        <v>0</v>
      </c>
    </row>
    <row r="55" spans="1:12" ht="15">
      <c r="A55" s="92" t="s">
        <v>1107</v>
      </c>
      <c r="B55" s="92" t="s">
        <v>1431</v>
      </c>
      <c r="C55" s="92">
        <v>2</v>
      </c>
      <c r="D55" s="130">
        <v>0.0035629336600212697</v>
      </c>
      <c r="E55" s="130">
        <v>2.450249108319361</v>
      </c>
      <c r="F55" s="92" t="s">
        <v>1490</v>
      </c>
      <c r="G55" s="92" t="b">
        <v>0</v>
      </c>
      <c r="H55" s="92" t="b">
        <v>0</v>
      </c>
      <c r="I55" s="92" t="b">
        <v>0</v>
      </c>
      <c r="J55" s="92" t="b">
        <v>0</v>
      </c>
      <c r="K55" s="92" t="b">
        <v>0</v>
      </c>
      <c r="L55" s="92" t="b">
        <v>0</v>
      </c>
    </row>
    <row r="56" spans="1:12" ht="15">
      <c r="A56" s="92" t="s">
        <v>1431</v>
      </c>
      <c r="B56" s="92" t="s">
        <v>1432</v>
      </c>
      <c r="C56" s="92">
        <v>2</v>
      </c>
      <c r="D56" s="130">
        <v>0.0035629336600212697</v>
      </c>
      <c r="E56" s="130">
        <v>2.6263403673750423</v>
      </c>
      <c r="F56" s="92" t="s">
        <v>1490</v>
      </c>
      <c r="G56" s="92" t="b">
        <v>0</v>
      </c>
      <c r="H56" s="92" t="b">
        <v>0</v>
      </c>
      <c r="I56" s="92" t="b">
        <v>0</v>
      </c>
      <c r="J56" s="92" t="b">
        <v>0</v>
      </c>
      <c r="K56" s="92" t="b">
        <v>0</v>
      </c>
      <c r="L56" s="92" t="b">
        <v>0</v>
      </c>
    </row>
    <row r="57" spans="1:12" ht="15">
      <c r="A57" s="92" t="s">
        <v>1108</v>
      </c>
      <c r="B57" s="92" t="s">
        <v>1436</v>
      </c>
      <c r="C57" s="92">
        <v>2</v>
      </c>
      <c r="D57" s="130">
        <v>0.004206160146482767</v>
      </c>
      <c r="E57" s="130">
        <v>2.450249108319361</v>
      </c>
      <c r="F57" s="92" t="s">
        <v>1490</v>
      </c>
      <c r="G57" s="92" t="b">
        <v>0</v>
      </c>
      <c r="H57" s="92" t="b">
        <v>0</v>
      </c>
      <c r="I57" s="92" t="b">
        <v>0</v>
      </c>
      <c r="J57" s="92" t="b">
        <v>0</v>
      </c>
      <c r="K57" s="92" t="b">
        <v>0</v>
      </c>
      <c r="L57" s="92" t="b">
        <v>0</v>
      </c>
    </row>
    <row r="58" spans="1:12" ht="15">
      <c r="A58" s="92" t="s">
        <v>1436</v>
      </c>
      <c r="B58" s="92" t="s">
        <v>1100</v>
      </c>
      <c r="C58" s="92">
        <v>2</v>
      </c>
      <c r="D58" s="130">
        <v>0.004206160146482767</v>
      </c>
      <c r="E58" s="130">
        <v>1.7512791039833422</v>
      </c>
      <c r="F58" s="92" t="s">
        <v>1490</v>
      </c>
      <c r="G58" s="92" t="b">
        <v>0</v>
      </c>
      <c r="H58" s="92" t="b">
        <v>0</v>
      </c>
      <c r="I58" s="92" t="b">
        <v>0</v>
      </c>
      <c r="J58" s="92" t="b">
        <v>0</v>
      </c>
      <c r="K58" s="92" t="b">
        <v>0</v>
      </c>
      <c r="L58" s="92" t="b">
        <v>0</v>
      </c>
    </row>
    <row r="59" spans="1:12" ht="15">
      <c r="A59" s="92" t="s">
        <v>1437</v>
      </c>
      <c r="B59" s="92" t="s">
        <v>1438</v>
      </c>
      <c r="C59" s="92">
        <v>2</v>
      </c>
      <c r="D59" s="130">
        <v>0.004206160146482767</v>
      </c>
      <c r="E59" s="130">
        <v>2.6263403673750423</v>
      </c>
      <c r="F59" s="92" t="s">
        <v>1490</v>
      </c>
      <c r="G59" s="92" t="b">
        <v>0</v>
      </c>
      <c r="H59" s="92" t="b">
        <v>0</v>
      </c>
      <c r="I59" s="92" t="b">
        <v>0</v>
      </c>
      <c r="J59" s="92" t="b">
        <v>0</v>
      </c>
      <c r="K59" s="92" t="b">
        <v>0</v>
      </c>
      <c r="L59" s="92" t="b">
        <v>0</v>
      </c>
    </row>
    <row r="60" spans="1:12" ht="15">
      <c r="A60" s="92" t="s">
        <v>1149</v>
      </c>
      <c r="B60" s="92" t="s">
        <v>1144</v>
      </c>
      <c r="C60" s="92">
        <v>2</v>
      </c>
      <c r="D60" s="130">
        <v>0.0035629336600212697</v>
      </c>
      <c r="E60" s="130">
        <v>2.325310371711061</v>
      </c>
      <c r="F60" s="92" t="s">
        <v>1490</v>
      </c>
      <c r="G60" s="92" t="b">
        <v>0</v>
      </c>
      <c r="H60" s="92" t="b">
        <v>0</v>
      </c>
      <c r="I60" s="92" t="b">
        <v>0</v>
      </c>
      <c r="J60" s="92" t="b">
        <v>0</v>
      </c>
      <c r="K60" s="92" t="b">
        <v>0</v>
      </c>
      <c r="L60" s="92" t="b">
        <v>0</v>
      </c>
    </row>
    <row r="61" spans="1:12" ht="15">
      <c r="A61" s="92" t="s">
        <v>1144</v>
      </c>
      <c r="B61" s="92" t="s">
        <v>1150</v>
      </c>
      <c r="C61" s="92">
        <v>2</v>
      </c>
      <c r="D61" s="130">
        <v>0.0035629336600212697</v>
      </c>
      <c r="E61" s="130">
        <v>2.325310371711061</v>
      </c>
      <c r="F61" s="92" t="s">
        <v>1490</v>
      </c>
      <c r="G61" s="92" t="b">
        <v>0</v>
      </c>
      <c r="H61" s="92" t="b">
        <v>0</v>
      </c>
      <c r="I61" s="92" t="b">
        <v>0</v>
      </c>
      <c r="J61" s="92" t="b">
        <v>0</v>
      </c>
      <c r="K61" s="92" t="b">
        <v>0</v>
      </c>
      <c r="L61" s="92" t="b">
        <v>0</v>
      </c>
    </row>
    <row r="62" spans="1:12" ht="15">
      <c r="A62" s="92" t="s">
        <v>1150</v>
      </c>
      <c r="B62" s="92" t="s">
        <v>1102</v>
      </c>
      <c r="C62" s="92">
        <v>2</v>
      </c>
      <c r="D62" s="130">
        <v>0.0035629336600212697</v>
      </c>
      <c r="E62" s="130">
        <v>1.8859776778807984</v>
      </c>
      <c r="F62" s="92" t="s">
        <v>1490</v>
      </c>
      <c r="G62" s="92" t="b">
        <v>0</v>
      </c>
      <c r="H62" s="92" t="b">
        <v>0</v>
      </c>
      <c r="I62" s="92" t="b">
        <v>0</v>
      </c>
      <c r="J62" s="92" t="b">
        <v>0</v>
      </c>
      <c r="K62" s="92" t="b">
        <v>0</v>
      </c>
      <c r="L62" s="92" t="b">
        <v>0</v>
      </c>
    </row>
    <row r="63" spans="1:12" ht="15">
      <c r="A63" s="92" t="s">
        <v>1102</v>
      </c>
      <c r="B63" s="92" t="s">
        <v>1144</v>
      </c>
      <c r="C63" s="92">
        <v>2</v>
      </c>
      <c r="D63" s="130">
        <v>0.0035629336600212697</v>
      </c>
      <c r="E63" s="130">
        <v>1.6263403673750423</v>
      </c>
      <c r="F63" s="92" t="s">
        <v>1490</v>
      </c>
      <c r="G63" s="92" t="b">
        <v>0</v>
      </c>
      <c r="H63" s="92" t="b">
        <v>0</v>
      </c>
      <c r="I63" s="92" t="b">
        <v>0</v>
      </c>
      <c r="J63" s="92" t="b">
        <v>0</v>
      </c>
      <c r="K63" s="92" t="b">
        <v>0</v>
      </c>
      <c r="L63" s="92" t="b">
        <v>0</v>
      </c>
    </row>
    <row r="64" spans="1:12" ht="15">
      <c r="A64" s="92" t="s">
        <v>1144</v>
      </c>
      <c r="B64" s="92" t="s">
        <v>1151</v>
      </c>
      <c r="C64" s="92">
        <v>2</v>
      </c>
      <c r="D64" s="130">
        <v>0.0035629336600212697</v>
      </c>
      <c r="E64" s="130">
        <v>2.325310371711061</v>
      </c>
      <c r="F64" s="92" t="s">
        <v>1490</v>
      </c>
      <c r="G64" s="92" t="b">
        <v>0</v>
      </c>
      <c r="H64" s="92" t="b">
        <v>0</v>
      </c>
      <c r="I64" s="92" t="b">
        <v>0</v>
      </c>
      <c r="J64" s="92" t="b">
        <v>0</v>
      </c>
      <c r="K64" s="92" t="b">
        <v>0</v>
      </c>
      <c r="L64" s="92" t="b">
        <v>0</v>
      </c>
    </row>
    <row r="65" spans="1:12" ht="15">
      <c r="A65" s="92" t="s">
        <v>1151</v>
      </c>
      <c r="B65" s="92" t="s">
        <v>1443</v>
      </c>
      <c r="C65" s="92">
        <v>2</v>
      </c>
      <c r="D65" s="130">
        <v>0.0035629336600212697</v>
      </c>
      <c r="E65" s="130">
        <v>2.6263403673750423</v>
      </c>
      <c r="F65" s="92" t="s">
        <v>1490</v>
      </c>
      <c r="G65" s="92" t="b">
        <v>0</v>
      </c>
      <c r="H65" s="92" t="b">
        <v>0</v>
      </c>
      <c r="I65" s="92" t="b">
        <v>0</v>
      </c>
      <c r="J65" s="92" t="b">
        <v>0</v>
      </c>
      <c r="K65" s="92" t="b">
        <v>0</v>
      </c>
      <c r="L65" s="92" t="b">
        <v>0</v>
      </c>
    </row>
    <row r="66" spans="1:12" ht="15">
      <c r="A66" s="92" t="s">
        <v>1443</v>
      </c>
      <c r="B66" s="92" t="s">
        <v>1444</v>
      </c>
      <c r="C66" s="92">
        <v>2</v>
      </c>
      <c r="D66" s="130">
        <v>0.0035629336600212697</v>
      </c>
      <c r="E66" s="130">
        <v>2.6263403673750423</v>
      </c>
      <c r="F66" s="92" t="s">
        <v>1490</v>
      </c>
      <c r="G66" s="92" t="b">
        <v>0</v>
      </c>
      <c r="H66" s="92" t="b">
        <v>0</v>
      </c>
      <c r="I66" s="92" t="b">
        <v>0</v>
      </c>
      <c r="J66" s="92" t="b">
        <v>0</v>
      </c>
      <c r="K66" s="92" t="b">
        <v>0</v>
      </c>
      <c r="L66" s="92" t="b">
        <v>0</v>
      </c>
    </row>
    <row r="67" spans="1:12" ht="15">
      <c r="A67" s="92" t="s">
        <v>1444</v>
      </c>
      <c r="B67" s="92" t="s">
        <v>1145</v>
      </c>
      <c r="C67" s="92">
        <v>2</v>
      </c>
      <c r="D67" s="130">
        <v>0.0035629336600212697</v>
      </c>
      <c r="E67" s="130">
        <v>2.450249108319361</v>
      </c>
      <c r="F67" s="92" t="s">
        <v>1490</v>
      </c>
      <c r="G67" s="92" t="b">
        <v>0</v>
      </c>
      <c r="H67" s="92" t="b">
        <v>0</v>
      </c>
      <c r="I67" s="92" t="b">
        <v>0</v>
      </c>
      <c r="J67" s="92" t="b">
        <v>0</v>
      </c>
      <c r="K67" s="92" t="b">
        <v>0</v>
      </c>
      <c r="L67" s="92" t="b">
        <v>0</v>
      </c>
    </row>
    <row r="68" spans="1:12" ht="15">
      <c r="A68" s="92" t="s">
        <v>1145</v>
      </c>
      <c r="B68" s="92" t="s">
        <v>1445</v>
      </c>
      <c r="C68" s="92">
        <v>2</v>
      </c>
      <c r="D68" s="130">
        <v>0.0035629336600212697</v>
      </c>
      <c r="E68" s="130">
        <v>2.450249108319361</v>
      </c>
      <c r="F68" s="92" t="s">
        <v>1490</v>
      </c>
      <c r="G68" s="92" t="b">
        <v>0</v>
      </c>
      <c r="H68" s="92" t="b">
        <v>0</v>
      </c>
      <c r="I68" s="92" t="b">
        <v>0</v>
      </c>
      <c r="J68" s="92" t="b">
        <v>0</v>
      </c>
      <c r="K68" s="92" t="b">
        <v>0</v>
      </c>
      <c r="L68" s="92" t="b">
        <v>0</v>
      </c>
    </row>
    <row r="69" spans="1:12" ht="15">
      <c r="A69" s="92" t="s">
        <v>1445</v>
      </c>
      <c r="B69" s="92" t="s">
        <v>1446</v>
      </c>
      <c r="C69" s="92">
        <v>2</v>
      </c>
      <c r="D69" s="130">
        <v>0.0035629336600212697</v>
      </c>
      <c r="E69" s="130">
        <v>2.6263403673750423</v>
      </c>
      <c r="F69" s="92" t="s">
        <v>1490</v>
      </c>
      <c r="G69" s="92" t="b">
        <v>0</v>
      </c>
      <c r="H69" s="92" t="b">
        <v>0</v>
      </c>
      <c r="I69" s="92" t="b">
        <v>0</v>
      </c>
      <c r="J69" s="92" t="b">
        <v>0</v>
      </c>
      <c r="K69" s="92" t="b">
        <v>0</v>
      </c>
      <c r="L69" s="92" t="b">
        <v>0</v>
      </c>
    </row>
    <row r="70" spans="1:12" ht="15">
      <c r="A70" s="92" t="s">
        <v>1446</v>
      </c>
      <c r="B70" s="92" t="s">
        <v>1447</v>
      </c>
      <c r="C70" s="92">
        <v>2</v>
      </c>
      <c r="D70" s="130">
        <v>0.0035629336600212697</v>
      </c>
      <c r="E70" s="130">
        <v>2.6263403673750423</v>
      </c>
      <c r="F70" s="92" t="s">
        <v>1490</v>
      </c>
      <c r="G70" s="92" t="b">
        <v>0</v>
      </c>
      <c r="H70" s="92" t="b">
        <v>0</v>
      </c>
      <c r="I70" s="92" t="b">
        <v>0</v>
      </c>
      <c r="J70" s="92" t="b">
        <v>0</v>
      </c>
      <c r="K70" s="92" t="b">
        <v>0</v>
      </c>
      <c r="L70" s="92" t="b">
        <v>0</v>
      </c>
    </row>
    <row r="71" spans="1:12" ht="15">
      <c r="A71" s="92" t="s">
        <v>1447</v>
      </c>
      <c r="B71" s="92" t="s">
        <v>1102</v>
      </c>
      <c r="C71" s="92">
        <v>2</v>
      </c>
      <c r="D71" s="130">
        <v>0.0035629336600212697</v>
      </c>
      <c r="E71" s="130">
        <v>1.8859776778807984</v>
      </c>
      <c r="F71" s="92" t="s">
        <v>1490</v>
      </c>
      <c r="G71" s="92" t="b">
        <v>0</v>
      </c>
      <c r="H71" s="92" t="b">
        <v>0</v>
      </c>
      <c r="I71" s="92" t="b">
        <v>0</v>
      </c>
      <c r="J71" s="92" t="b">
        <v>0</v>
      </c>
      <c r="K71" s="92" t="b">
        <v>0</v>
      </c>
      <c r="L71" s="92" t="b">
        <v>0</v>
      </c>
    </row>
    <row r="72" spans="1:12" ht="15">
      <c r="A72" s="92" t="s">
        <v>1102</v>
      </c>
      <c r="B72" s="92" t="s">
        <v>1448</v>
      </c>
      <c r="C72" s="92">
        <v>2</v>
      </c>
      <c r="D72" s="130">
        <v>0.0035629336600212697</v>
      </c>
      <c r="E72" s="130">
        <v>1.9273703630390235</v>
      </c>
      <c r="F72" s="92" t="s">
        <v>1490</v>
      </c>
      <c r="G72" s="92" t="b">
        <v>0</v>
      </c>
      <c r="H72" s="92" t="b">
        <v>0</v>
      </c>
      <c r="I72" s="92" t="b">
        <v>0</v>
      </c>
      <c r="J72" s="92" t="b">
        <v>0</v>
      </c>
      <c r="K72" s="92" t="b">
        <v>0</v>
      </c>
      <c r="L72" s="92" t="b">
        <v>0</v>
      </c>
    </row>
    <row r="73" spans="1:12" ht="15">
      <c r="A73" s="92" t="s">
        <v>1448</v>
      </c>
      <c r="B73" s="92" t="s">
        <v>1449</v>
      </c>
      <c r="C73" s="92">
        <v>2</v>
      </c>
      <c r="D73" s="130">
        <v>0.0035629336600212697</v>
      </c>
      <c r="E73" s="130">
        <v>2.6263403673750423</v>
      </c>
      <c r="F73" s="92" t="s">
        <v>1490</v>
      </c>
      <c r="G73" s="92" t="b">
        <v>0</v>
      </c>
      <c r="H73" s="92" t="b">
        <v>0</v>
      </c>
      <c r="I73" s="92" t="b">
        <v>0</v>
      </c>
      <c r="J73" s="92" t="b">
        <v>0</v>
      </c>
      <c r="K73" s="92" t="b">
        <v>0</v>
      </c>
      <c r="L73" s="92" t="b">
        <v>0</v>
      </c>
    </row>
    <row r="74" spans="1:12" ht="15">
      <c r="A74" s="92" t="s">
        <v>1449</v>
      </c>
      <c r="B74" s="92" t="s">
        <v>1146</v>
      </c>
      <c r="C74" s="92">
        <v>2</v>
      </c>
      <c r="D74" s="130">
        <v>0.0035629336600212697</v>
      </c>
      <c r="E74" s="130">
        <v>2.450249108319361</v>
      </c>
      <c r="F74" s="92" t="s">
        <v>1490</v>
      </c>
      <c r="G74" s="92" t="b">
        <v>0</v>
      </c>
      <c r="H74" s="92" t="b">
        <v>0</v>
      </c>
      <c r="I74" s="92" t="b">
        <v>0</v>
      </c>
      <c r="J74" s="92" t="b">
        <v>0</v>
      </c>
      <c r="K74" s="92" t="b">
        <v>0</v>
      </c>
      <c r="L74" s="92" t="b">
        <v>0</v>
      </c>
    </row>
    <row r="75" spans="1:12" ht="15">
      <c r="A75" s="92" t="s">
        <v>1146</v>
      </c>
      <c r="B75" s="92" t="s">
        <v>1450</v>
      </c>
      <c r="C75" s="92">
        <v>2</v>
      </c>
      <c r="D75" s="130">
        <v>0.0035629336600212697</v>
      </c>
      <c r="E75" s="130">
        <v>2.450249108319361</v>
      </c>
      <c r="F75" s="92" t="s">
        <v>1490</v>
      </c>
      <c r="G75" s="92" t="b">
        <v>0</v>
      </c>
      <c r="H75" s="92" t="b">
        <v>0</v>
      </c>
      <c r="I75" s="92" t="b">
        <v>0</v>
      </c>
      <c r="J75" s="92" t="b">
        <v>0</v>
      </c>
      <c r="K75" s="92" t="b">
        <v>0</v>
      </c>
      <c r="L75" s="92" t="b">
        <v>0</v>
      </c>
    </row>
    <row r="76" spans="1:12" ht="15">
      <c r="A76" s="92" t="s">
        <v>1450</v>
      </c>
      <c r="B76" s="92" t="s">
        <v>1451</v>
      </c>
      <c r="C76" s="92">
        <v>2</v>
      </c>
      <c r="D76" s="130">
        <v>0.0035629336600212697</v>
      </c>
      <c r="E76" s="130">
        <v>2.6263403673750423</v>
      </c>
      <c r="F76" s="92" t="s">
        <v>1490</v>
      </c>
      <c r="G76" s="92" t="b">
        <v>0</v>
      </c>
      <c r="H76" s="92" t="b">
        <v>0</v>
      </c>
      <c r="I76" s="92" t="b">
        <v>0</v>
      </c>
      <c r="J76" s="92" t="b">
        <v>0</v>
      </c>
      <c r="K76" s="92" t="b">
        <v>0</v>
      </c>
      <c r="L76" s="92" t="b">
        <v>0</v>
      </c>
    </row>
    <row r="77" spans="1:12" ht="15">
      <c r="A77" s="92" t="s">
        <v>1451</v>
      </c>
      <c r="B77" s="92" t="s">
        <v>1147</v>
      </c>
      <c r="C77" s="92">
        <v>2</v>
      </c>
      <c r="D77" s="130">
        <v>0.0035629336600212697</v>
      </c>
      <c r="E77" s="130">
        <v>2.450249108319361</v>
      </c>
      <c r="F77" s="92" t="s">
        <v>1490</v>
      </c>
      <c r="G77" s="92" t="b">
        <v>0</v>
      </c>
      <c r="H77" s="92" t="b">
        <v>0</v>
      </c>
      <c r="I77" s="92" t="b">
        <v>0</v>
      </c>
      <c r="J77" s="92" t="b">
        <v>0</v>
      </c>
      <c r="K77" s="92" t="b">
        <v>0</v>
      </c>
      <c r="L77" s="92" t="b">
        <v>0</v>
      </c>
    </row>
    <row r="78" spans="1:12" ht="15">
      <c r="A78" s="92" t="s">
        <v>1147</v>
      </c>
      <c r="B78" s="92" t="s">
        <v>1102</v>
      </c>
      <c r="C78" s="92">
        <v>2</v>
      </c>
      <c r="D78" s="130">
        <v>0.0035629336600212697</v>
      </c>
      <c r="E78" s="130">
        <v>1.7098864188251173</v>
      </c>
      <c r="F78" s="92" t="s">
        <v>1490</v>
      </c>
      <c r="G78" s="92" t="b">
        <v>0</v>
      </c>
      <c r="H78" s="92" t="b">
        <v>0</v>
      </c>
      <c r="I78" s="92" t="b">
        <v>0</v>
      </c>
      <c r="J78" s="92" t="b">
        <v>0</v>
      </c>
      <c r="K78" s="92" t="b">
        <v>0</v>
      </c>
      <c r="L78" s="92" t="b">
        <v>0</v>
      </c>
    </row>
    <row r="79" spans="1:12" ht="15">
      <c r="A79" s="92" t="s">
        <v>1408</v>
      </c>
      <c r="B79" s="92" t="s">
        <v>1115</v>
      </c>
      <c r="C79" s="92">
        <v>2</v>
      </c>
      <c r="D79" s="130">
        <v>0.0035629336600212697</v>
      </c>
      <c r="E79" s="130">
        <v>2.1492191126553797</v>
      </c>
      <c r="F79" s="92" t="s">
        <v>1490</v>
      </c>
      <c r="G79" s="92" t="b">
        <v>0</v>
      </c>
      <c r="H79" s="92" t="b">
        <v>0</v>
      </c>
      <c r="I79" s="92" t="b">
        <v>0</v>
      </c>
      <c r="J79" s="92" t="b">
        <v>0</v>
      </c>
      <c r="K79" s="92" t="b">
        <v>0</v>
      </c>
      <c r="L79" s="92" t="b">
        <v>0</v>
      </c>
    </row>
    <row r="80" spans="1:12" ht="15">
      <c r="A80" s="92" t="s">
        <v>1101</v>
      </c>
      <c r="B80" s="92" t="s">
        <v>1458</v>
      </c>
      <c r="C80" s="92">
        <v>2</v>
      </c>
      <c r="D80" s="130">
        <v>0.0035629336600212697</v>
      </c>
      <c r="E80" s="130">
        <v>1.9731278535996986</v>
      </c>
      <c r="F80" s="92" t="s">
        <v>1490</v>
      </c>
      <c r="G80" s="92" t="b">
        <v>0</v>
      </c>
      <c r="H80" s="92" t="b">
        <v>0</v>
      </c>
      <c r="I80" s="92" t="b">
        <v>0</v>
      </c>
      <c r="J80" s="92" t="b">
        <v>0</v>
      </c>
      <c r="K80" s="92" t="b">
        <v>0</v>
      </c>
      <c r="L80" s="92" t="b">
        <v>0</v>
      </c>
    </row>
    <row r="81" spans="1:12" ht="15">
      <c r="A81" s="92" t="s">
        <v>1458</v>
      </c>
      <c r="B81" s="92" t="s">
        <v>1459</v>
      </c>
      <c r="C81" s="92">
        <v>2</v>
      </c>
      <c r="D81" s="130">
        <v>0.0035629336600212697</v>
      </c>
      <c r="E81" s="130">
        <v>2.6263403673750423</v>
      </c>
      <c r="F81" s="92" t="s">
        <v>1490</v>
      </c>
      <c r="G81" s="92" t="b">
        <v>0</v>
      </c>
      <c r="H81" s="92" t="b">
        <v>0</v>
      </c>
      <c r="I81" s="92" t="b">
        <v>0</v>
      </c>
      <c r="J81" s="92" t="b">
        <v>0</v>
      </c>
      <c r="K81" s="92" t="b">
        <v>0</v>
      </c>
      <c r="L81" s="92" t="b">
        <v>0</v>
      </c>
    </row>
    <row r="82" spans="1:12" ht="15">
      <c r="A82" s="92" t="s">
        <v>1459</v>
      </c>
      <c r="B82" s="92" t="s">
        <v>1460</v>
      </c>
      <c r="C82" s="92">
        <v>2</v>
      </c>
      <c r="D82" s="130">
        <v>0.0035629336600212697</v>
      </c>
      <c r="E82" s="130">
        <v>2.6263403673750423</v>
      </c>
      <c r="F82" s="92" t="s">
        <v>1490</v>
      </c>
      <c r="G82" s="92" t="b">
        <v>0</v>
      </c>
      <c r="H82" s="92" t="b">
        <v>0</v>
      </c>
      <c r="I82" s="92" t="b">
        <v>0</v>
      </c>
      <c r="J82" s="92" t="b">
        <v>0</v>
      </c>
      <c r="K82" s="92" t="b">
        <v>0</v>
      </c>
      <c r="L82" s="92" t="b">
        <v>0</v>
      </c>
    </row>
    <row r="83" spans="1:12" ht="15">
      <c r="A83" s="92" t="s">
        <v>1460</v>
      </c>
      <c r="B83" s="92" t="s">
        <v>1461</v>
      </c>
      <c r="C83" s="92">
        <v>2</v>
      </c>
      <c r="D83" s="130">
        <v>0.0035629336600212697</v>
      </c>
      <c r="E83" s="130">
        <v>2.6263403673750423</v>
      </c>
      <c r="F83" s="92" t="s">
        <v>1490</v>
      </c>
      <c r="G83" s="92" t="b">
        <v>0</v>
      </c>
      <c r="H83" s="92" t="b">
        <v>0</v>
      </c>
      <c r="I83" s="92" t="b">
        <v>0</v>
      </c>
      <c r="J83" s="92" t="b">
        <v>0</v>
      </c>
      <c r="K83" s="92" t="b">
        <v>0</v>
      </c>
      <c r="L83" s="92" t="b">
        <v>0</v>
      </c>
    </row>
    <row r="84" spans="1:12" ht="15">
      <c r="A84" s="92" t="s">
        <v>1461</v>
      </c>
      <c r="B84" s="92" t="s">
        <v>1462</v>
      </c>
      <c r="C84" s="92">
        <v>2</v>
      </c>
      <c r="D84" s="130">
        <v>0.0035629336600212697</v>
      </c>
      <c r="E84" s="130">
        <v>2.6263403673750423</v>
      </c>
      <c r="F84" s="92" t="s">
        <v>1490</v>
      </c>
      <c r="G84" s="92" t="b">
        <v>0</v>
      </c>
      <c r="H84" s="92" t="b">
        <v>0</v>
      </c>
      <c r="I84" s="92" t="b">
        <v>0</v>
      </c>
      <c r="J84" s="92" t="b">
        <v>0</v>
      </c>
      <c r="K84" s="92" t="b">
        <v>0</v>
      </c>
      <c r="L84" s="92" t="b">
        <v>0</v>
      </c>
    </row>
    <row r="85" spans="1:12" ht="15">
      <c r="A85" s="92" t="s">
        <v>1153</v>
      </c>
      <c r="B85" s="92" t="s">
        <v>1154</v>
      </c>
      <c r="C85" s="92">
        <v>2</v>
      </c>
      <c r="D85" s="130">
        <v>0.0035629336600212697</v>
      </c>
      <c r="E85" s="130">
        <v>2.6263403673750423</v>
      </c>
      <c r="F85" s="92" t="s">
        <v>1490</v>
      </c>
      <c r="G85" s="92" t="b">
        <v>0</v>
      </c>
      <c r="H85" s="92" t="b">
        <v>0</v>
      </c>
      <c r="I85" s="92" t="b">
        <v>0</v>
      </c>
      <c r="J85" s="92" t="b">
        <v>0</v>
      </c>
      <c r="K85" s="92" t="b">
        <v>0</v>
      </c>
      <c r="L85" s="92" t="b">
        <v>0</v>
      </c>
    </row>
    <row r="86" spans="1:12" ht="15">
      <c r="A86" s="92" t="s">
        <v>1154</v>
      </c>
      <c r="B86" s="92" t="s">
        <v>1155</v>
      </c>
      <c r="C86" s="92">
        <v>2</v>
      </c>
      <c r="D86" s="130">
        <v>0.0035629336600212697</v>
      </c>
      <c r="E86" s="130">
        <v>2.6263403673750423</v>
      </c>
      <c r="F86" s="92" t="s">
        <v>1490</v>
      </c>
      <c r="G86" s="92" t="b">
        <v>0</v>
      </c>
      <c r="H86" s="92" t="b">
        <v>0</v>
      </c>
      <c r="I86" s="92" t="b">
        <v>0</v>
      </c>
      <c r="J86" s="92" t="b">
        <v>0</v>
      </c>
      <c r="K86" s="92" t="b">
        <v>0</v>
      </c>
      <c r="L86" s="92" t="b">
        <v>0</v>
      </c>
    </row>
    <row r="87" spans="1:12" ht="15">
      <c r="A87" s="92" t="s">
        <v>1155</v>
      </c>
      <c r="B87" s="92" t="s">
        <v>1100</v>
      </c>
      <c r="C87" s="92">
        <v>2</v>
      </c>
      <c r="D87" s="130">
        <v>0.0035629336600212697</v>
      </c>
      <c r="E87" s="130">
        <v>1.7512791039833422</v>
      </c>
      <c r="F87" s="92" t="s">
        <v>1490</v>
      </c>
      <c r="G87" s="92" t="b">
        <v>0</v>
      </c>
      <c r="H87" s="92" t="b">
        <v>0</v>
      </c>
      <c r="I87" s="92" t="b">
        <v>0</v>
      </c>
      <c r="J87" s="92" t="b">
        <v>0</v>
      </c>
      <c r="K87" s="92" t="b">
        <v>0</v>
      </c>
      <c r="L87" s="92" t="b">
        <v>0</v>
      </c>
    </row>
    <row r="88" spans="1:12" ht="15">
      <c r="A88" s="92" t="s">
        <v>1100</v>
      </c>
      <c r="B88" s="92" t="s">
        <v>1156</v>
      </c>
      <c r="C88" s="92">
        <v>2</v>
      </c>
      <c r="D88" s="130">
        <v>0.0035629336600212697</v>
      </c>
      <c r="E88" s="130">
        <v>1.7512791039833422</v>
      </c>
      <c r="F88" s="92" t="s">
        <v>1490</v>
      </c>
      <c r="G88" s="92" t="b">
        <v>0</v>
      </c>
      <c r="H88" s="92" t="b">
        <v>0</v>
      </c>
      <c r="I88" s="92" t="b">
        <v>0</v>
      </c>
      <c r="J88" s="92" t="b">
        <v>0</v>
      </c>
      <c r="K88" s="92" t="b">
        <v>0</v>
      </c>
      <c r="L88" s="92" t="b">
        <v>0</v>
      </c>
    </row>
    <row r="89" spans="1:12" ht="15">
      <c r="A89" s="92" t="s">
        <v>1156</v>
      </c>
      <c r="B89" s="92" t="s">
        <v>1157</v>
      </c>
      <c r="C89" s="92">
        <v>2</v>
      </c>
      <c r="D89" s="130">
        <v>0.0035629336600212697</v>
      </c>
      <c r="E89" s="130">
        <v>2.6263403673750423</v>
      </c>
      <c r="F89" s="92" t="s">
        <v>1490</v>
      </c>
      <c r="G89" s="92" t="b">
        <v>0</v>
      </c>
      <c r="H89" s="92" t="b">
        <v>0</v>
      </c>
      <c r="I89" s="92" t="b">
        <v>0</v>
      </c>
      <c r="J89" s="92" t="b">
        <v>0</v>
      </c>
      <c r="K89" s="92" t="b">
        <v>0</v>
      </c>
      <c r="L89" s="92" t="b">
        <v>0</v>
      </c>
    </row>
    <row r="90" spans="1:12" ht="15">
      <c r="A90" s="92" t="s">
        <v>1157</v>
      </c>
      <c r="B90" s="92" t="s">
        <v>1158</v>
      </c>
      <c r="C90" s="92">
        <v>2</v>
      </c>
      <c r="D90" s="130">
        <v>0.0035629336600212697</v>
      </c>
      <c r="E90" s="130">
        <v>2.325310371711061</v>
      </c>
      <c r="F90" s="92" t="s">
        <v>1490</v>
      </c>
      <c r="G90" s="92" t="b">
        <v>0</v>
      </c>
      <c r="H90" s="92" t="b">
        <v>0</v>
      </c>
      <c r="I90" s="92" t="b">
        <v>0</v>
      </c>
      <c r="J90" s="92" t="b">
        <v>0</v>
      </c>
      <c r="K90" s="92" t="b">
        <v>0</v>
      </c>
      <c r="L90" s="92" t="b">
        <v>0</v>
      </c>
    </row>
    <row r="91" spans="1:12" ht="15">
      <c r="A91" s="92" t="s">
        <v>1158</v>
      </c>
      <c r="B91" s="92" t="s">
        <v>1159</v>
      </c>
      <c r="C91" s="92">
        <v>2</v>
      </c>
      <c r="D91" s="130">
        <v>0.0035629336600212697</v>
      </c>
      <c r="E91" s="130">
        <v>2.325310371711061</v>
      </c>
      <c r="F91" s="92" t="s">
        <v>1490</v>
      </c>
      <c r="G91" s="92" t="b">
        <v>0</v>
      </c>
      <c r="H91" s="92" t="b">
        <v>0</v>
      </c>
      <c r="I91" s="92" t="b">
        <v>0</v>
      </c>
      <c r="J91" s="92" t="b">
        <v>0</v>
      </c>
      <c r="K91" s="92" t="b">
        <v>0</v>
      </c>
      <c r="L91" s="92" t="b">
        <v>0</v>
      </c>
    </row>
    <row r="92" spans="1:12" ht="15">
      <c r="A92" s="92" t="s">
        <v>1159</v>
      </c>
      <c r="B92" s="92" t="s">
        <v>1160</v>
      </c>
      <c r="C92" s="92">
        <v>2</v>
      </c>
      <c r="D92" s="130">
        <v>0.0035629336600212697</v>
      </c>
      <c r="E92" s="130">
        <v>2.6263403673750423</v>
      </c>
      <c r="F92" s="92" t="s">
        <v>1490</v>
      </c>
      <c r="G92" s="92" t="b">
        <v>0</v>
      </c>
      <c r="H92" s="92" t="b">
        <v>0</v>
      </c>
      <c r="I92" s="92" t="b">
        <v>0</v>
      </c>
      <c r="J92" s="92" t="b">
        <v>0</v>
      </c>
      <c r="K92" s="92" t="b">
        <v>0</v>
      </c>
      <c r="L92" s="92" t="b">
        <v>0</v>
      </c>
    </row>
    <row r="93" spans="1:12" ht="15">
      <c r="A93" s="92" t="s">
        <v>1160</v>
      </c>
      <c r="B93" s="92" t="s">
        <v>1099</v>
      </c>
      <c r="C93" s="92">
        <v>2</v>
      </c>
      <c r="D93" s="130">
        <v>0.0035629336600212697</v>
      </c>
      <c r="E93" s="130">
        <v>1.6051510683051042</v>
      </c>
      <c r="F93" s="92" t="s">
        <v>1490</v>
      </c>
      <c r="G93" s="92" t="b">
        <v>0</v>
      </c>
      <c r="H93" s="92" t="b">
        <v>0</v>
      </c>
      <c r="I93" s="92" t="b">
        <v>0</v>
      </c>
      <c r="J93" s="92" t="b">
        <v>0</v>
      </c>
      <c r="K93" s="92" t="b">
        <v>0</v>
      </c>
      <c r="L93" s="92" t="b">
        <v>0</v>
      </c>
    </row>
    <row r="94" spans="1:12" ht="15">
      <c r="A94" s="92" t="s">
        <v>1465</v>
      </c>
      <c r="B94" s="92" t="s">
        <v>1466</v>
      </c>
      <c r="C94" s="92">
        <v>2</v>
      </c>
      <c r="D94" s="130">
        <v>0.0035629336600212697</v>
      </c>
      <c r="E94" s="130">
        <v>2.6263403673750423</v>
      </c>
      <c r="F94" s="92" t="s">
        <v>1490</v>
      </c>
      <c r="G94" s="92" t="b">
        <v>0</v>
      </c>
      <c r="H94" s="92" t="b">
        <v>0</v>
      </c>
      <c r="I94" s="92" t="b">
        <v>0</v>
      </c>
      <c r="J94" s="92" t="b">
        <v>0</v>
      </c>
      <c r="K94" s="92" t="b">
        <v>0</v>
      </c>
      <c r="L94" s="92" t="b">
        <v>0</v>
      </c>
    </row>
    <row r="95" spans="1:12" ht="15">
      <c r="A95" s="92" t="s">
        <v>1473</v>
      </c>
      <c r="B95" s="92" t="s">
        <v>1474</v>
      </c>
      <c r="C95" s="92">
        <v>2</v>
      </c>
      <c r="D95" s="130">
        <v>0.0035629336600212697</v>
      </c>
      <c r="E95" s="130">
        <v>2.6263403673750423</v>
      </c>
      <c r="F95" s="92" t="s">
        <v>1490</v>
      </c>
      <c r="G95" s="92" t="b">
        <v>0</v>
      </c>
      <c r="H95" s="92" t="b">
        <v>0</v>
      </c>
      <c r="I95" s="92" t="b">
        <v>0</v>
      </c>
      <c r="J95" s="92" t="b">
        <v>0</v>
      </c>
      <c r="K95" s="92" t="b">
        <v>0</v>
      </c>
      <c r="L95" s="92" t="b">
        <v>0</v>
      </c>
    </row>
    <row r="96" spans="1:12" ht="15">
      <c r="A96" s="92" t="s">
        <v>1474</v>
      </c>
      <c r="B96" s="92" t="s">
        <v>1475</v>
      </c>
      <c r="C96" s="92">
        <v>2</v>
      </c>
      <c r="D96" s="130">
        <v>0.0035629336600212697</v>
      </c>
      <c r="E96" s="130">
        <v>2.6263403673750423</v>
      </c>
      <c r="F96" s="92" t="s">
        <v>1490</v>
      </c>
      <c r="G96" s="92" t="b">
        <v>0</v>
      </c>
      <c r="H96" s="92" t="b">
        <v>0</v>
      </c>
      <c r="I96" s="92" t="b">
        <v>0</v>
      </c>
      <c r="J96" s="92" t="b">
        <v>0</v>
      </c>
      <c r="K96" s="92" t="b">
        <v>0</v>
      </c>
      <c r="L96" s="92" t="b">
        <v>0</v>
      </c>
    </row>
    <row r="97" spans="1:12" ht="15">
      <c r="A97" s="92" t="s">
        <v>1412</v>
      </c>
      <c r="B97" s="92" t="s">
        <v>1118</v>
      </c>
      <c r="C97" s="92">
        <v>2</v>
      </c>
      <c r="D97" s="130">
        <v>0.0035629336600212697</v>
      </c>
      <c r="E97" s="130">
        <v>2.27415784926368</v>
      </c>
      <c r="F97" s="92" t="s">
        <v>1490</v>
      </c>
      <c r="G97" s="92" t="b">
        <v>0</v>
      </c>
      <c r="H97" s="92" t="b">
        <v>0</v>
      </c>
      <c r="I97" s="92" t="b">
        <v>0</v>
      </c>
      <c r="J97" s="92" t="b">
        <v>0</v>
      </c>
      <c r="K97" s="92" t="b">
        <v>0</v>
      </c>
      <c r="L97" s="92" t="b">
        <v>0</v>
      </c>
    </row>
    <row r="98" spans="1:12" ht="15">
      <c r="A98" s="92" t="s">
        <v>1118</v>
      </c>
      <c r="B98" s="92" t="s">
        <v>1119</v>
      </c>
      <c r="C98" s="92">
        <v>2</v>
      </c>
      <c r="D98" s="130">
        <v>0.0035629336600212697</v>
      </c>
      <c r="E98" s="130">
        <v>2.27415784926368</v>
      </c>
      <c r="F98" s="92" t="s">
        <v>1490</v>
      </c>
      <c r="G98" s="92" t="b">
        <v>0</v>
      </c>
      <c r="H98" s="92" t="b">
        <v>0</v>
      </c>
      <c r="I98" s="92" t="b">
        <v>0</v>
      </c>
      <c r="J98" s="92" t="b">
        <v>0</v>
      </c>
      <c r="K98" s="92" t="b">
        <v>0</v>
      </c>
      <c r="L98" s="92" t="b">
        <v>0</v>
      </c>
    </row>
    <row r="99" spans="1:12" ht="15">
      <c r="A99" s="92" t="s">
        <v>1113</v>
      </c>
      <c r="B99" s="92" t="s">
        <v>1165</v>
      </c>
      <c r="C99" s="92">
        <v>2</v>
      </c>
      <c r="D99" s="130">
        <v>0.0035629336600212697</v>
      </c>
      <c r="E99" s="130">
        <v>1.9731278535996986</v>
      </c>
      <c r="F99" s="92" t="s">
        <v>1490</v>
      </c>
      <c r="G99" s="92" t="b">
        <v>0</v>
      </c>
      <c r="H99" s="92" t="b">
        <v>0</v>
      </c>
      <c r="I99" s="92" t="b">
        <v>0</v>
      </c>
      <c r="J99" s="92" t="b">
        <v>0</v>
      </c>
      <c r="K99" s="92" t="b">
        <v>0</v>
      </c>
      <c r="L99" s="92" t="b">
        <v>0</v>
      </c>
    </row>
    <row r="100" spans="1:12" ht="15">
      <c r="A100" s="92" t="s">
        <v>1165</v>
      </c>
      <c r="B100" s="92" t="s">
        <v>1483</v>
      </c>
      <c r="C100" s="92">
        <v>2</v>
      </c>
      <c r="D100" s="130">
        <v>0.0035629336600212697</v>
      </c>
      <c r="E100" s="130">
        <v>2.450249108319361</v>
      </c>
      <c r="F100" s="92" t="s">
        <v>1490</v>
      </c>
      <c r="G100" s="92" t="b">
        <v>0</v>
      </c>
      <c r="H100" s="92" t="b">
        <v>0</v>
      </c>
      <c r="I100" s="92" t="b">
        <v>0</v>
      </c>
      <c r="J100" s="92" t="b">
        <v>0</v>
      </c>
      <c r="K100" s="92" t="b">
        <v>0</v>
      </c>
      <c r="L100" s="92" t="b">
        <v>0</v>
      </c>
    </row>
    <row r="101" spans="1:12" ht="15">
      <c r="A101" s="92" t="s">
        <v>1166</v>
      </c>
      <c r="B101" s="92" t="s">
        <v>1167</v>
      </c>
      <c r="C101" s="92">
        <v>2</v>
      </c>
      <c r="D101" s="130">
        <v>0.0035629336600212697</v>
      </c>
      <c r="E101" s="130">
        <v>2.6263403673750423</v>
      </c>
      <c r="F101" s="92" t="s">
        <v>1490</v>
      </c>
      <c r="G101" s="92" t="b">
        <v>0</v>
      </c>
      <c r="H101" s="92" t="b">
        <v>0</v>
      </c>
      <c r="I101" s="92" t="b">
        <v>0</v>
      </c>
      <c r="J101" s="92" t="b">
        <v>0</v>
      </c>
      <c r="K101" s="92" t="b">
        <v>0</v>
      </c>
      <c r="L101" s="92" t="b">
        <v>0</v>
      </c>
    </row>
    <row r="102" spans="1:12" ht="15">
      <c r="A102" s="92" t="s">
        <v>1167</v>
      </c>
      <c r="B102" s="92" t="s">
        <v>1168</v>
      </c>
      <c r="C102" s="92">
        <v>2</v>
      </c>
      <c r="D102" s="130">
        <v>0.0035629336600212697</v>
      </c>
      <c r="E102" s="130">
        <v>2.6263403673750423</v>
      </c>
      <c r="F102" s="92" t="s">
        <v>1490</v>
      </c>
      <c r="G102" s="92" t="b">
        <v>0</v>
      </c>
      <c r="H102" s="92" t="b">
        <v>0</v>
      </c>
      <c r="I102" s="92" t="b">
        <v>0</v>
      </c>
      <c r="J102" s="92" t="b">
        <v>0</v>
      </c>
      <c r="K102" s="92" t="b">
        <v>0</v>
      </c>
      <c r="L102" s="92" t="b">
        <v>0</v>
      </c>
    </row>
    <row r="103" spans="1:12" ht="15">
      <c r="A103" s="92" t="s">
        <v>1110</v>
      </c>
      <c r="B103" s="92" t="s">
        <v>1111</v>
      </c>
      <c r="C103" s="92">
        <v>2</v>
      </c>
      <c r="D103" s="130">
        <v>0.0035629336600212697</v>
      </c>
      <c r="E103" s="130">
        <v>2.450249108319361</v>
      </c>
      <c r="F103" s="92" t="s">
        <v>1490</v>
      </c>
      <c r="G103" s="92" t="b">
        <v>0</v>
      </c>
      <c r="H103" s="92" t="b">
        <v>0</v>
      </c>
      <c r="I103" s="92" t="b">
        <v>0</v>
      </c>
      <c r="J103" s="92" t="b">
        <v>0</v>
      </c>
      <c r="K103" s="92" t="b">
        <v>0</v>
      </c>
      <c r="L103" s="92" t="b">
        <v>0</v>
      </c>
    </row>
    <row r="104" spans="1:12" ht="15">
      <c r="A104" s="92" t="s">
        <v>1111</v>
      </c>
      <c r="B104" s="92" t="s">
        <v>1105</v>
      </c>
      <c r="C104" s="92">
        <v>2</v>
      </c>
      <c r="D104" s="130">
        <v>0.0035629336600212697</v>
      </c>
      <c r="E104" s="130">
        <v>2.27415784926368</v>
      </c>
      <c r="F104" s="92" t="s">
        <v>1490</v>
      </c>
      <c r="G104" s="92" t="b">
        <v>0</v>
      </c>
      <c r="H104" s="92" t="b">
        <v>0</v>
      </c>
      <c r="I104" s="92" t="b">
        <v>0</v>
      </c>
      <c r="J104" s="92" t="b">
        <v>0</v>
      </c>
      <c r="K104" s="92" t="b">
        <v>0</v>
      </c>
      <c r="L104" s="92" t="b">
        <v>0</v>
      </c>
    </row>
    <row r="105" spans="1:12" ht="15">
      <c r="A105" s="92" t="s">
        <v>1105</v>
      </c>
      <c r="B105" s="92" t="s">
        <v>1484</v>
      </c>
      <c r="C105" s="92">
        <v>2</v>
      </c>
      <c r="D105" s="130">
        <v>0.0035629336600212697</v>
      </c>
      <c r="E105" s="130">
        <v>2.450249108319361</v>
      </c>
      <c r="F105" s="92" t="s">
        <v>1490</v>
      </c>
      <c r="G105" s="92" t="b">
        <v>0</v>
      </c>
      <c r="H105" s="92" t="b">
        <v>0</v>
      </c>
      <c r="I105" s="92" t="b">
        <v>0</v>
      </c>
      <c r="J105" s="92" t="b">
        <v>0</v>
      </c>
      <c r="K105" s="92" t="b">
        <v>0</v>
      </c>
      <c r="L105" s="92" t="b">
        <v>0</v>
      </c>
    </row>
    <row r="106" spans="1:12" ht="15">
      <c r="A106" s="92" t="s">
        <v>1484</v>
      </c>
      <c r="B106" s="92" t="s">
        <v>1485</v>
      </c>
      <c r="C106" s="92">
        <v>2</v>
      </c>
      <c r="D106" s="130">
        <v>0.0035629336600212697</v>
      </c>
      <c r="E106" s="130">
        <v>2.6263403673750423</v>
      </c>
      <c r="F106" s="92" t="s">
        <v>1490</v>
      </c>
      <c r="G106" s="92" t="b">
        <v>0</v>
      </c>
      <c r="H106" s="92" t="b">
        <v>0</v>
      </c>
      <c r="I106" s="92" t="b">
        <v>0</v>
      </c>
      <c r="J106" s="92" t="b">
        <v>0</v>
      </c>
      <c r="K106" s="92" t="b">
        <v>0</v>
      </c>
      <c r="L106" s="92" t="b">
        <v>0</v>
      </c>
    </row>
    <row r="107" spans="1:12" ht="15">
      <c r="A107" s="92" t="s">
        <v>1485</v>
      </c>
      <c r="B107" s="92" t="s">
        <v>1414</v>
      </c>
      <c r="C107" s="92">
        <v>2</v>
      </c>
      <c r="D107" s="130">
        <v>0.0035629336600212697</v>
      </c>
      <c r="E107" s="130">
        <v>2.6263403673750423</v>
      </c>
      <c r="F107" s="92" t="s">
        <v>1490</v>
      </c>
      <c r="G107" s="92" t="b">
        <v>0</v>
      </c>
      <c r="H107" s="92" t="b">
        <v>0</v>
      </c>
      <c r="I107" s="92" t="b">
        <v>0</v>
      </c>
      <c r="J107" s="92" t="b">
        <v>0</v>
      </c>
      <c r="K107" s="92" t="b">
        <v>0</v>
      </c>
      <c r="L107" s="92" t="b">
        <v>0</v>
      </c>
    </row>
    <row r="108" spans="1:12" ht="15">
      <c r="A108" s="92" t="s">
        <v>1414</v>
      </c>
      <c r="B108" s="92" t="s">
        <v>1486</v>
      </c>
      <c r="C108" s="92">
        <v>2</v>
      </c>
      <c r="D108" s="130">
        <v>0.0035629336600212697</v>
      </c>
      <c r="E108" s="130">
        <v>2.450249108319361</v>
      </c>
      <c r="F108" s="92" t="s">
        <v>1490</v>
      </c>
      <c r="G108" s="92" t="b">
        <v>0</v>
      </c>
      <c r="H108" s="92" t="b">
        <v>0</v>
      </c>
      <c r="I108" s="92" t="b">
        <v>0</v>
      </c>
      <c r="J108" s="92" t="b">
        <v>0</v>
      </c>
      <c r="K108" s="92" t="b">
        <v>0</v>
      </c>
      <c r="L108" s="92" t="b">
        <v>0</v>
      </c>
    </row>
    <row r="109" spans="1:12" ht="15">
      <c r="A109" s="92" t="s">
        <v>1486</v>
      </c>
      <c r="B109" s="92" t="s">
        <v>1487</v>
      </c>
      <c r="C109" s="92">
        <v>2</v>
      </c>
      <c r="D109" s="130">
        <v>0.0035629336600212697</v>
      </c>
      <c r="E109" s="130">
        <v>2.6263403673750423</v>
      </c>
      <c r="F109" s="92" t="s">
        <v>1490</v>
      </c>
      <c r="G109" s="92" t="b">
        <v>0</v>
      </c>
      <c r="H109" s="92" t="b">
        <v>0</v>
      </c>
      <c r="I109" s="92" t="b">
        <v>0</v>
      </c>
      <c r="J109" s="92" t="b">
        <v>0</v>
      </c>
      <c r="K109" s="92" t="b">
        <v>0</v>
      </c>
      <c r="L109" s="92" t="b">
        <v>0</v>
      </c>
    </row>
    <row r="110" spans="1:12" ht="15">
      <c r="A110" s="92" t="s">
        <v>1110</v>
      </c>
      <c r="B110" s="92" t="s">
        <v>1111</v>
      </c>
      <c r="C110" s="92">
        <v>2</v>
      </c>
      <c r="D110" s="130">
        <v>0.009642707639578287</v>
      </c>
      <c r="E110" s="130">
        <v>2</v>
      </c>
      <c r="F110" s="92" t="s">
        <v>1019</v>
      </c>
      <c r="G110" s="92" t="b">
        <v>0</v>
      </c>
      <c r="H110" s="92" t="b">
        <v>0</v>
      </c>
      <c r="I110" s="92" t="b">
        <v>0</v>
      </c>
      <c r="J110" s="92" t="b">
        <v>0</v>
      </c>
      <c r="K110" s="92" t="b">
        <v>0</v>
      </c>
      <c r="L110" s="92" t="b">
        <v>0</v>
      </c>
    </row>
    <row r="111" spans="1:12" ht="15">
      <c r="A111" s="92" t="s">
        <v>1111</v>
      </c>
      <c r="B111" s="92" t="s">
        <v>1105</v>
      </c>
      <c r="C111" s="92">
        <v>2</v>
      </c>
      <c r="D111" s="130">
        <v>0.009642707639578287</v>
      </c>
      <c r="E111" s="130">
        <v>1.8239087409443189</v>
      </c>
      <c r="F111" s="92" t="s">
        <v>1019</v>
      </c>
      <c r="G111" s="92" t="b">
        <v>0</v>
      </c>
      <c r="H111" s="92" t="b">
        <v>0</v>
      </c>
      <c r="I111" s="92" t="b">
        <v>0</v>
      </c>
      <c r="J111" s="92" t="b">
        <v>0</v>
      </c>
      <c r="K111" s="92" t="b">
        <v>0</v>
      </c>
      <c r="L111" s="92" t="b">
        <v>0</v>
      </c>
    </row>
    <row r="112" spans="1:12" ht="15">
      <c r="A112" s="92" t="s">
        <v>1105</v>
      </c>
      <c r="B112" s="92" t="s">
        <v>1484</v>
      </c>
      <c r="C112" s="92">
        <v>2</v>
      </c>
      <c r="D112" s="130">
        <v>0.009642707639578287</v>
      </c>
      <c r="E112" s="130">
        <v>1.8239087409443189</v>
      </c>
      <c r="F112" s="92" t="s">
        <v>1019</v>
      </c>
      <c r="G112" s="92" t="b">
        <v>0</v>
      </c>
      <c r="H112" s="92" t="b">
        <v>0</v>
      </c>
      <c r="I112" s="92" t="b">
        <v>0</v>
      </c>
      <c r="J112" s="92" t="b">
        <v>0</v>
      </c>
      <c r="K112" s="92" t="b">
        <v>0</v>
      </c>
      <c r="L112" s="92" t="b">
        <v>0</v>
      </c>
    </row>
    <row r="113" spans="1:12" ht="15">
      <c r="A113" s="92" t="s">
        <v>1484</v>
      </c>
      <c r="B113" s="92" t="s">
        <v>1485</v>
      </c>
      <c r="C113" s="92">
        <v>2</v>
      </c>
      <c r="D113" s="130">
        <v>0.009642707639578287</v>
      </c>
      <c r="E113" s="130">
        <v>2</v>
      </c>
      <c r="F113" s="92" t="s">
        <v>1019</v>
      </c>
      <c r="G113" s="92" t="b">
        <v>0</v>
      </c>
      <c r="H113" s="92" t="b">
        <v>0</v>
      </c>
      <c r="I113" s="92" t="b">
        <v>0</v>
      </c>
      <c r="J113" s="92" t="b">
        <v>0</v>
      </c>
      <c r="K113" s="92" t="b">
        <v>0</v>
      </c>
      <c r="L113" s="92" t="b">
        <v>0</v>
      </c>
    </row>
    <row r="114" spans="1:12" ht="15">
      <c r="A114" s="92" t="s">
        <v>1485</v>
      </c>
      <c r="B114" s="92" t="s">
        <v>1414</v>
      </c>
      <c r="C114" s="92">
        <v>2</v>
      </c>
      <c r="D114" s="130">
        <v>0.009642707639578287</v>
      </c>
      <c r="E114" s="130">
        <v>2</v>
      </c>
      <c r="F114" s="92" t="s">
        <v>1019</v>
      </c>
      <c r="G114" s="92" t="b">
        <v>0</v>
      </c>
      <c r="H114" s="92" t="b">
        <v>0</v>
      </c>
      <c r="I114" s="92" t="b">
        <v>0</v>
      </c>
      <c r="J114" s="92" t="b">
        <v>0</v>
      </c>
      <c r="K114" s="92" t="b">
        <v>0</v>
      </c>
      <c r="L114" s="92" t="b">
        <v>0</v>
      </c>
    </row>
    <row r="115" spans="1:12" ht="15">
      <c r="A115" s="92" t="s">
        <v>1414</v>
      </c>
      <c r="B115" s="92" t="s">
        <v>1486</v>
      </c>
      <c r="C115" s="92">
        <v>2</v>
      </c>
      <c r="D115" s="130">
        <v>0.009642707639578287</v>
      </c>
      <c r="E115" s="130">
        <v>2</v>
      </c>
      <c r="F115" s="92" t="s">
        <v>1019</v>
      </c>
      <c r="G115" s="92" t="b">
        <v>0</v>
      </c>
      <c r="H115" s="92" t="b">
        <v>0</v>
      </c>
      <c r="I115" s="92" t="b">
        <v>0</v>
      </c>
      <c r="J115" s="92" t="b">
        <v>0</v>
      </c>
      <c r="K115" s="92" t="b">
        <v>0</v>
      </c>
      <c r="L115" s="92" t="b">
        <v>0</v>
      </c>
    </row>
    <row r="116" spans="1:12" ht="15">
      <c r="A116" s="92" t="s">
        <v>1486</v>
      </c>
      <c r="B116" s="92" t="s">
        <v>1487</v>
      </c>
      <c r="C116" s="92">
        <v>2</v>
      </c>
      <c r="D116" s="130">
        <v>0.009642707639578287</v>
      </c>
      <c r="E116" s="130">
        <v>2</v>
      </c>
      <c r="F116" s="92" t="s">
        <v>1019</v>
      </c>
      <c r="G116" s="92" t="b">
        <v>0</v>
      </c>
      <c r="H116" s="92" t="b">
        <v>0</v>
      </c>
      <c r="I116" s="92" t="b">
        <v>0</v>
      </c>
      <c r="J116" s="92" t="b">
        <v>0</v>
      </c>
      <c r="K116" s="92" t="b">
        <v>0</v>
      </c>
      <c r="L116" s="92" t="b">
        <v>0</v>
      </c>
    </row>
    <row r="117" spans="1:12" ht="15">
      <c r="A117" s="92" t="s">
        <v>1108</v>
      </c>
      <c r="B117" s="92" t="s">
        <v>1436</v>
      </c>
      <c r="C117" s="92">
        <v>2</v>
      </c>
      <c r="D117" s="130">
        <v>0.012379343963796297</v>
      </c>
      <c r="E117" s="130">
        <v>1.8239087409443189</v>
      </c>
      <c r="F117" s="92" t="s">
        <v>1019</v>
      </c>
      <c r="G117" s="92" t="b">
        <v>0</v>
      </c>
      <c r="H117" s="92" t="b">
        <v>0</v>
      </c>
      <c r="I117" s="92" t="b">
        <v>0</v>
      </c>
      <c r="J117" s="92" t="b">
        <v>0</v>
      </c>
      <c r="K117" s="92" t="b">
        <v>0</v>
      </c>
      <c r="L117" s="92" t="b">
        <v>0</v>
      </c>
    </row>
    <row r="118" spans="1:12" ht="15">
      <c r="A118" s="92" t="s">
        <v>1436</v>
      </c>
      <c r="B118" s="92" t="s">
        <v>1100</v>
      </c>
      <c r="C118" s="92">
        <v>2</v>
      </c>
      <c r="D118" s="130">
        <v>0.012379343963796297</v>
      </c>
      <c r="E118" s="130">
        <v>1.6989700043360187</v>
      </c>
      <c r="F118" s="92" t="s">
        <v>1019</v>
      </c>
      <c r="G118" s="92" t="b">
        <v>0</v>
      </c>
      <c r="H118" s="92" t="b">
        <v>0</v>
      </c>
      <c r="I118" s="92" t="b">
        <v>0</v>
      </c>
      <c r="J118" s="92" t="b">
        <v>0</v>
      </c>
      <c r="K118" s="92" t="b">
        <v>0</v>
      </c>
      <c r="L118" s="92" t="b">
        <v>0</v>
      </c>
    </row>
    <row r="119" spans="1:12" ht="15">
      <c r="A119" s="92" t="s">
        <v>1437</v>
      </c>
      <c r="B119" s="92" t="s">
        <v>1438</v>
      </c>
      <c r="C119" s="92">
        <v>2</v>
      </c>
      <c r="D119" s="130">
        <v>0.012379343963796297</v>
      </c>
      <c r="E119" s="130">
        <v>2</v>
      </c>
      <c r="F119" s="92" t="s">
        <v>1019</v>
      </c>
      <c r="G119" s="92" t="b">
        <v>0</v>
      </c>
      <c r="H119" s="92" t="b">
        <v>0</v>
      </c>
      <c r="I119" s="92" t="b">
        <v>0</v>
      </c>
      <c r="J119" s="92" t="b">
        <v>0</v>
      </c>
      <c r="K119" s="92" t="b">
        <v>0</v>
      </c>
      <c r="L119" s="92" t="b">
        <v>0</v>
      </c>
    </row>
    <row r="120" spans="1:12" ht="15">
      <c r="A120" s="92" t="s">
        <v>1107</v>
      </c>
      <c r="B120" s="92" t="s">
        <v>1431</v>
      </c>
      <c r="C120" s="92">
        <v>2</v>
      </c>
      <c r="D120" s="130">
        <v>0.009642707639578287</v>
      </c>
      <c r="E120" s="130">
        <v>1.8239087409443189</v>
      </c>
      <c r="F120" s="92" t="s">
        <v>1019</v>
      </c>
      <c r="G120" s="92" t="b">
        <v>0</v>
      </c>
      <c r="H120" s="92" t="b">
        <v>0</v>
      </c>
      <c r="I120" s="92" t="b">
        <v>0</v>
      </c>
      <c r="J120" s="92" t="b">
        <v>0</v>
      </c>
      <c r="K120" s="92" t="b">
        <v>0</v>
      </c>
      <c r="L120" s="92" t="b">
        <v>0</v>
      </c>
    </row>
    <row r="121" spans="1:12" ht="15">
      <c r="A121" s="92" t="s">
        <v>1431</v>
      </c>
      <c r="B121" s="92" t="s">
        <v>1432</v>
      </c>
      <c r="C121" s="92">
        <v>2</v>
      </c>
      <c r="D121" s="130">
        <v>0.009642707639578287</v>
      </c>
      <c r="E121" s="130">
        <v>2</v>
      </c>
      <c r="F121" s="92" t="s">
        <v>1019</v>
      </c>
      <c r="G121" s="92" t="b">
        <v>0</v>
      </c>
      <c r="H121" s="92" t="b">
        <v>0</v>
      </c>
      <c r="I121" s="92" t="b">
        <v>0</v>
      </c>
      <c r="J121" s="92" t="b">
        <v>0</v>
      </c>
      <c r="K121" s="92" t="b">
        <v>0</v>
      </c>
      <c r="L121" s="92" t="b">
        <v>0</v>
      </c>
    </row>
    <row r="122" spans="1:12" ht="15">
      <c r="A122" s="92" t="s">
        <v>1099</v>
      </c>
      <c r="B122" s="92" t="s">
        <v>1106</v>
      </c>
      <c r="C122" s="92">
        <v>2</v>
      </c>
      <c r="D122" s="130">
        <v>0.009297164103206967</v>
      </c>
      <c r="E122" s="130">
        <v>1.5032068230339037</v>
      </c>
      <c r="F122" s="92" t="s">
        <v>1020</v>
      </c>
      <c r="G122" s="92" t="b">
        <v>0</v>
      </c>
      <c r="H122" s="92" t="b">
        <v>0</v>
      </c>
      <c r="I122" s="92" t="b">
        <v>0</v>
      </c>
      <c r="J122" s="92" t="b">
        <v>0</v>
      </c>
      <c r="K122" s="92" t="b">
        <v>0</v>
      </c>
      <c r="L122" s="92" t="b">
        <v>0</v>
      </c>
    </row>
    <row r="123" spans="1:12" ht="15">
      <c r="A123" s="92" t="s">
        <v>1421</v>
      </c>
      <c r="B123" s="92" t="s">
        <v>1402</v>
      </c>
      <c r="C123" s="92">
        <v>2</v>
      </c>
      <c r="D123" s="130">
        <v>0.009297164103206967</v>
      </c>
      <c r="E123" s="130">
        <v>2.0472748673841794</v>
      </c>
      <c r="F123" s="92" t="s">
        <v>1020</v>
      </c>
      <c r="G123" s="92" t="b">
        <v>0</v>
      </c>
      <c r="H123" s="92" t="b">
        <v>0</v>
      </c>
      <c r="I123" s="92" t="b">
        <v>0</v>
      </c>
      <c r="J123" s="92" t="b">
        <v>0</v>
      </c>
      <c r="K123" s="92" t="b">
        <v>0</v>
      </c>
      <c r="L123" s="92" t="b">
        <v>0</v>
      </c>
    </row>
    <row r="124" spans="1:12" ht="15">
      <c r="A124" s="92" t="s">
        <v>1402</v>
      </c>
      <c r="B124" s="92" t="s">
        <v>1422</v>
      </c>
      <c r="C124" s="92">
        <v>2</v>
      </c>
      <c r="D124" s="130">
        <v>0.009297164103206967</v>
      </c>
      <c r="E124" s="130">
        <v>2.0472748673841794</v>
      </c>
      <c r="F124" s="92" t="s">
        <v>1020</v>
      </c>
      <c r="G124" s="92" t="b">
        <v>0</v>
      </c>
      <c r="H124" s="92" t="b">
        <v>0</v>
      </c>
      <c r="I124" s="92" t="b">
        <v>0</v>
      </c>
      <c r="J124" s="92" t="b">
        <v>0</v>
      </c>
      <c r="K124" s="92" t="b">
        <v>0</v>
      </c>
      <c r="L124" s="92" t="b">
        <v>0</v>
      </c>
    </row>
    <row r="125" spans="1:12" ht="15">
      <c r="A125" s="92" t="s">
        <v>1422</v>
      </c>
      <c r="B125" s="92" t="s">
        <v>1423</v>
      </c>
      <c r="C125" s="92">
        <v>2</v>
      </c>
      <c r="D125" s="130">
        <v>0.009297164103206967</v>
      </c>
      <c r="E125" s="130">
        <v>2.0472748673841794</v>
      </c>
      <c r="F125" s="92" t="s">
        <v>1020</v>
      </c>
      <c r="G125" s="92" t="b">
        <v>0</v>
      </c>
      <c r="H125" s="92" t="b">
        <v>0</v>
      </c>
      <c r="I125" s="92" t="b">
        <v>0</v>
      </c>
      <c r="J125" s="92" t="b">
        <v>0</v>
      </c>
      <c r="K125" s="92" t="b">
        <v>0</v>
      </c>
      <c r="L125" s="92" t="b">
        <v>0</v>
      </c>
    </row>
    <row r="126" spans="1:12" ht="15">
      <c r="A126" s="92" t="s">
        <v>1423</v>
      </c>
      <c r="B126" s="92" t="s">
        <v>1114</v>
      </c>
      <c r="C126" s="92">
        <v>2</v>
      </c>
      <c r="D126" s="130">
        <v>0.009297164103206967</v>
      </c>
      <c r="E126" s="130">
        <v>1.8711836083284983</v>
      </c>
      <c r="F126" s="92" t="s">
        <v>1020</v>
      </c>
      <c r="G126" s="92" t="b">
        <v>0</v>
      </c>
      <c r="H126" s="92" t="b">
        <v>0</v>
      </c>
      <c r="I126" s="92" t="b">
        <v>0</v>
      </c>
      <c r="J126" s="92" t="b">
        <v>0</v>
      </c>
      <c r="K126" s="92" t="b">
        <v>0</v>
      </c>
      <c r="L126" s="92" t="b">
        <v>0</v>
      </c>
    </row>
    <row r="127" spans="1:12" ht="15">
      <c r="A127" s="92" t="s">
        <v>1114</v>
      </c>
      <c r="B127" s="92" t="s">
        <v>1099</v>
      </c>
      <c r="C127" s="92">
        <v>2</v>
      </c>
      <c r="D127" s="130">
        <v>0.009297164103206967</v>
      </c>
      <c r="E127" s="130">
        <v>1.3271155639782226</v>
      </c>
      <c r="F127" s="92" t="s">
        <v>1020</v>
      </c>
      <c r="G127" s="92" t="b">
        <v>0</v>
      </c>
      <c r="H127" s="92" t="b">
        <v>0</v>
      </c>
      <c r="I127" s="92" t="b">
        <v>0</v>
      </c>
      <c r="J127" s="92" t="b">
        <v>0</v>
      </c>
      <c r="K127" s="92" t="b">
        <v>0</v>
      </c>
      <c r="L127" s="92" t="b">
        <v>0</v>
      </c>
    </row>
    <row r="128" spans="1:12" ht="15">
      <c r="A128" s="92" t="s">
        <v>1099</v>
      </c>
      <c r="B128" s="92" t="s">
        <v>1101</v>
      </c>
      <c r="C128" s="92">
        <v>2</v>
      </c>
      <c r="D128" s="130">
        <v>0.009297164103206967</v>
      </c>
      <c r="E128" s="130">
        <v>1.2021768273699227</v>
      </c>
      <c r="F128" s="92" t="s">
        <v>1020</v>
      </c>
      <c r="G128" s="92" t="b">
        <v>0</v>
      </c>
      <c r="H128" s="92" t="b">
        <v>0</v>
      </c>
      <c r="I128" s="92" t="b">
        <v>0</v>
      </c>
      <c r="J128" s="92" t="b">
        <v>0</v>
      </c>
      <c r="K128" s="92" t="b">
        <v>0</v>
      </c>
      <c r="L128" s="92" t="b">
        <v>0</v>
      </c>
    </row>
    <row r="129" spans="1:12" ht="15">
      <c r="A129" s="92" t="s">
        <v>1400</v>
      </c>
      <c r="B129" s="92" t="s">
        <v>1408</v>
      </c>
      <c r="C129" s="92">
        <v>2</v>
      </c>
      <c r="D129" s="130">
        <v>0.009297164103206967</v>
      </c>
      <c r="E129" s="130">
        <v>2.0472748673841794</v>
      </c>
      <c r="F129" s="92" t="s">
        <v>1020</v>
      </c>
      <c r="G129" s="92" t="b">
        <v>0</v>
      </c>
      <c r="H129" s="92" t="b">
        <v>0</v>
      </c>
      <c r="I129" s="92" t="b">
        <v>0</v>
      </c>
      <c r="J129" s="92" t="b">
        <v>0</v>
      </c>
      <c r="K129" s="92" t="b">
        <v>0</v>
      </c>
      <c r="L129" s="92" t="b">
        <v>0</v>
      </c>
    </row>
    <row r="130" spans="1:12" ht="15">
      <c r="A130" s="92" t="s">
        <v>1408</v>
      </c>
      <c r="B130" s="92" t="s">
        <v>1115</v>
      </c>
      <c r="C130" s="92">
        <v>2</v>
      </c>
      <c r="D130" s="130">
        <v>0.009297164103206967</v>
      </c>
      <c r="E130" s="130">
        <v>1.8711836083284983</v>
      </c>
      <c r="F130" s="92" t="s">
        <v>1020</v>
      </c>
      <c r="G130" s="92" t="b">
        <v>0</v>
      </c>
      <c r="H130" s="92" t="b">
        <v>0</v>
      </c>
      <c r="I130" s="92" t="b">
        <v>0</v>
      </c>
      <c r="J130" s="92" t="b">
        <v>0</v>
      </c>
      <c r="K130" s="92" t="b">
        <v>0</v>
      </c>
      <c r="L130" s="92" t="b">
        <v>0</v>
      </c>
    </row>
    <row r="131" spans="1:12" ht="15">
      <c r="A131" s="92" t="s">
        <v>1115</v>
      </c>
      <c r="B131" s="92" t="s">
        <v>1101</v>
      </c>
      <c r="C131" s="92">
        <v>2</v>
      </c>
      <c r="D131" s="130">
        <v>0.009297164103206967</v>
      </c>
      <c r="E131" s="130">
        <v>1.570153612664517</v>
      </c>
      <c r="F131" s="92" t="s">
        <v>1020</v>
      </c>
      <c r="G131" s="92" t="b">
        <v>0</v>
      </c>
      <c r="H131" s="92" t="b">
        <v>0</v>
      </c>
      <c r="I131" s="92" t="b">
        <v>0</v>
      </c>
      <c r="J131" s="92" t="b">
        <v>0</v>
      </c>
      <c r="K131" s="92" t="b">
        <v>0</v>
      </c>
      <c r="L131" s="92" t="b">
        <v>0</v>
      </c>
    </row>
    <row r="132" spans="1:12" ht="15">
      <c r="A132" s="92" t="s">
        <v>1101</v>
      </c>
      <c r="B132" s="92" t="s">
        <v>1458</v>
      </c>
      <c r="C132" s="92">
        <v>2</v>
      </c>
      <c r="D132" s="130">
        <v>0.009297164103206967</v>
      </c>
      <c r="E132" s="130">
        <v>2.0472748673841794</v>
      </c>
      <c r="F132" s="92" t="s">
        <v>1020</v>
      </c>
      <c r="G132" s="92" t="b">
        <v>0</v>
      </c>
      <c r="H132" s="92" t="b">
        <v>0</v>
      </c>
      <c r="I132" s="92" t="b">
        <v>0</v>
      </c>
      <c r="J132" s="92" t="b">
        <v>0</v>
      </c>
      <c r="K132" s="92" t="b">
        <v>0</v>
      </c>
      <c r="L132" s="92" t="b">
        <v>0</v>
      </c>
    </row>
    <row r="133" spans="1:12" ht="15">
      <c r="A133" s="92" t="s">
        <v>1458</v>
      </c>
      <c r="B133" s="92" t="s">
        <v>1459</v>
      </c>
      <c r="C133" s="92">
        <v>2</v>
      </c>
      <c r="D133" s="130">
        <v>0.009297164103206967</v>
      </c>
      <c r="E133" s="130">
        <v>2.0472748673841794</v>
      </c>
      <c r="F133" s="92" t="s">
        <v>1020</v>
      </c>
      <c r="G133" s="92" t="b">
        <v>0</v>
      </c>
      <c r="H133" s="92" t="b">
        <v>0</v>
      </c>
      <c r="I133" s="92" t="b">
        <v>0</v>
      </c>
      <c r="J133" s="92" t="b">
        <v>0</v>
      </c>
      <c r="K133" s="92" t="b">
        <v>0</v>
      </c>
      <c r="L133" s="92" t="b">
        <v>0</v>
      </c>
    </row>
    <row r="134" spans="1:12" ht="15">
      <c r="A134" s="92" t="s">
        <v>1459</v>
      </c>
      <c r="B134" s="92" t="s">
        <v>1460</v>
      </c>
      <c r="C134" s="92">
        <v>2</v>
      </c>
      <c r="D134" s="130">
        <v>0.009297164103206967</v>
      </c>
      <c r="E134" s="130">
        <v>2.0472748673841794</v>
      </c>
      <c r="F134" s="92" t="s">
        <v>1020</v>
      </c>
      <c r="G134" s="92" t="b">
        <v>0</v>
      </c>
      <c r="H134" s="92" t="b">
        <v>0</v>
      </c>
      <c r="I134" s="92" t="b">
        <v>0</v>
      </c>
      <c r="J134" s="92" t="b">
        <v>0</v>
      </c>
      <c r="K134" s="92" t="b">
        <v>0</v>
      </c>
      <c r="L134" s="92" t="b">
        <v>0</v>
      </c>
    </row>
    <row r="135" spans="1:12" ht="15">
      <c r="A135" s="92" t="s">
        <v>1460</v>
      </c>
      <c r="B135" s="92" t="s">
        <v>1461</v>
      </c>
      <c r="C135" s="92">
        <v>2</v>
      </c>
      <c r="D135" s="130">
        <v>0.009297164103206967</v>
      </c>
      <c r="E135" s="130">
        <v>2.0472748673841794</v>
      </c>
      <c r="F135" s="92" t="s">
        <v>1020</v>
      </c>
      <c r="G135" s="92" t="b">
        <v>0</v>
      </c>
      <c r="H135" s="92" t="b">
        <v>0</v>
      </c>
      <c r="I135" s="92" t="b">
        <v>0</v>
      </c>
      <c r="J135" s="92" t="b">
        <v>0</v>
      </c>
      <c r="K135" s="92" t="b">
        <v>0</v>
      </c>
      <c r="L135" s="92" t="b">
        <v>0</v>
      </c>
    </row>
    <row r="136" spans="1:12" ht="15">
      <c r="A136" s="92" t="s">
        <v>1461</v>
      </c>
      <c r="B136" s="92" t="s">
        <v>1462</v>
      </c>
      <c r="C136" s="92">
        <v>2</v>
      </c>
      <c r="D136" s="130">
        <v>0.009297164103206967</v>
      </c>
      <c r="E136" s="130">
        <v>2.0472748673841794</v>
      </c>
      <c r="F136" s="92" t="s">
        <v>1020</v>
      </c>
      <c r="G136" s="92" t="b">
        <v>0</v>
      </c>
      <c r="H136" s="92" t="b">
        <v>0</v>
      </c>
      <c r="I136" s="92" t="b">
        <v>0</v>
      </c>
      <c r="J136" s="92" t="b">
        <v>0</v>
      </c>
      <c r="K136" s="92" t="b">
        <v>0</v>
      </c>
      <c r="L136" s="92" t="b">
        <v>0</v>
      </c>
    </row>
    <row r="137" spans="1:12" ht="15">
      <c r="A137" s="92" t="s">
        <v>1412</v>
      </c>
      <c r="B137" s="92" t="s">
        <v>1118</v>
      </c>
      <c r="C137" s="92">
        <v>2</v>
      </c>
      <c r="D137" s="130">
        <v>0.009297164103206967</v>
      </c>
      <c r="E137" s="130">
        <v>1.8711836083284983</v>
      </c>
      <c r="F137" s="92" t="s">
        <v>1020</v>
      </c>
      <c r="G137" s="92" t="b">
        <v>0</v>
      </c>
      <c r="H137" s="92" t="b">
        <v>0</v>
      </c>
      <c r="I137" s="92" t="b">
        <v>0</v>
      </c>
      <c r="J137" s="92" t="b">
        <v>0</v>
      </c>
      <c r="K137" s="92" t="b">
        <v>0</v>
      </c>
      <c r="L137" s="92" t="b">
        <v>0</v>
      </c>
    </row>
    <row r="138" spans="1:12" ht="15">
      <c r="A138" s="92" t="s">
        <v>1118</v>
      </c>
      <c r="B138" s="92" t="s">
        <v>1119</v>
      </c>
      <c r="C138" s="92">
        <v>2</v>
      </c>
      <c r="D138" s="130">
        <v>0.009297164103206967</v>
      </c>
      <c r="E138" s="130">
        <v>1.695092349272817</v>
      </c>
      <c r="F138" s="92" t="s">
        <v>1020</v>
      </c>
      <c r="G138" s="92" t="b">
        <v>0</v>
      </c>
      <c r="H138" s="92" t="b">
        <v>0</v>
      </c>
      <c r="I138" s="92" t="b">
        <v>0</v>
      </c>
      <c r="J138" s="92" t="b">
        <v>0</v>
      </c>
      <c r="K138" s="92" t="b">
        <v>0</v>
      </c>
      <c r="L138" s="92" t="b">
        <v>0</v>
      </c>
    </row>
    <row r="139" spans="1:12" ht="15">
      <c r="A139" s="92" t="s">
        <v>1465</v>
      </c>
      <c r="B139" s="92" t="s">
        <v>1466</v>
      </c>
      <c r="C139" s="92">
        <v>2</v>
      </c>
      <c r="D139" s="130">
        <v>0.009297164103206967</v>
      </c>
      <c r="E139" s="130">
        <v>2.0472748673841794</v>
      </c>
      <c r="F139" s="92" t="s">
        <v>1020</v>
      </c>
      <c r="G139" s="92" t="b">
        <v>0</v>
      </c>
      <c r="H139" s="92" t="b">
        <v>0</v>
      </c>
      <c r="I139" s="92" t="b">
        <v>0</v>
      </c>
      <c r="J139" s="92" t="b">
        <v>0</v>
      </c>
      <c r="K139" s="92" t="b">
        <v>0</v>
      </c>
      <c r="L139" s="92" t="b">
        <v>0</v>
      </c>
    </row>
    <row r="140" spans="1:12" ht="15">
      <c r="A140" s="92" t="s">
        <v>1121</v>
      </c>
      <c r="B140" s="92" t="s">
        <v>1122</v>
      </c>
      <c r="C140" s="92">
        <v>5</v>
      </c>
      <c r="D140" s="130">
        <v>0.011339999036440266</v>
      </c>
      <c r="E140" s="130">
        <v>1.214843848047698</v>
      </c>
      <c r="F140" s="92" t="s">
        <v>1021</v>
      </c>
      <c r="G140" s="92" t="b">
        <v>0</v>
      </c>
      <c r="H140" s="92" t="b">
        <v>0</v>
      </c>
      <c r="I140" s="92" t="b">
        <v>0</v>
      </c>
      <c r="J140" s="92" t="b">
        <v>0</v>
      </c>
      <c r="K140" s="92" t="b">
        <v>0</v>
      </c>
      <c r="L140" s="92" t="b">
        <v>0</v>
      </c>
    </row>
    <row r="141" spans="1:12" ht="15">
      <c r="A141" s="92" t="s">
        <v>1122</v>
      </c>
      <c r="B141" s="92" t="s">
        <v>1123</v>
      </c>
      <c r="C141" s="92">
        <v>5</v>
      </c>
      <c r="D141" s="130">
        <v>0.011339999036440266</v>
      </c>
      <c r="E141" s="130">
        <v>1.214843848047698</v>
      </c>
      <c r="F141" s="92" t="s">
        <v>1021</v>
      </c>
      <c r="G141" s="92" t="b">
        <v>0</v>
      </c>
      <c r="H141" s="92" t="b">
        <v>0</v>
      </c>
      <c r="I141" s="92" t="b">
        <v>0</v>
      </c>
      <c r="J141" s="92" t="b">
        <v>0</v>
      </c>
      <c r="K141" s="92" t="b">
        <v>0</v>
      </c>
      <c r="L141" s="92" t="b">
        <v>0</v>
      </c>
    </row>
    <row r="142" spans="1:12" ht="15">
      <c r="A142" s="92" t="s">
        <v>1123</v>
      </c>
      <c r="B142" s="92" t="s">
        <v>1124</v>
      </c>
      <c r="C142" s="92">
        <v>5</v>
      </c>
      <c r="D142" s="130">
        <v>0.011339999036440266</v>
      </c>
      <c r="E142" s="130">
        <v>1.214843848047698</v>
      </c>
      <c r="F142" s="92" t="s">
        <v>1021</v>
      </c>
      <c r="G142" s="92" t="b">
        <v>0</v>
      </c>
      <c r="H142" s="92" t="b">
        <v>0</v>
      </c>
      <c r="I142" s="92" t="b">
        <v>0</v>
      </c>
      <c r="J142" s="92" t="b">
        <v>0</v>
      </c>
      <c r="K142" s="92" t="b">
        <v>0</v>
      </c>
      <c r="L142" s="92" t="b">
        <v>0</v>
      </c>
    </row>
    <row r="143" spans="1:12" ht="15">
      <c r="A143" s="92" t="s">
        <v>1124</v>
      </c>
      <c r="B143" s="92" t="s">
        <v>1125</v>
      </c>
      <c r="C143" s="92">
        <v>5</v>
      </c>
      <c r="D143" s="130">
        <v>0.011339999036440266</v>
      </c>
      <c r="E143" s="130">
        <v>1.214843848047698</v>
      </c>
      <c r="F143" s="92" t="s">
        <v>1021</v>
      </c>
      <c r="G143" s="92" t="b">
        <v>0</v>
      </c>
      <c r="H143" s="92" t="b">
        <v>0</v>
      </c>
      <c r="I143" s="92" t="b">
        <v>0</v>
      </c>
      <c r="J143" s="92" t="b">
        <v>0</v>
      </c>
      <c r="K143" s="92" t="b">
        <v>0</v>
      </c>
      <c r="L143" s="92" t="b">
        <v>0</v>
      </c>
    </row>
    <row r="144" spans="1:12" ht="15">
      <c r="A144" s="92" t="s">
        <v>1125</v>
      </c>
      <c r="B144" s="92" t="s">
        <v>1126</v>
      </c>
      <c r="C144" s="92">
        <v>5</v>
      </c>
      <c r="D144" s="130">
        <v>0.011339999036440266</v>
      </c>
      <c r="E144" s="130">
        <v>1.214843848047698</v>
      </c>
      <c r="F144" s="92" t="s">
        <v>1021</v>
      </c>
      <c r="G144" s="92" t="b">
        <v>0</v>
      </c>
      <c r="H144" s="92" t="b">
        <v>0</v>
      </c>
      <c r="I144" s="92" t="b">
        <v>0</v>
      </c>
      <c r="J144" s="92" t="b">
        <v>0</v>
      </c>
      <c r="K144" s="92" t="b">
        <v>0</v>
      </c>
      <c r="L144" s="92" t="b">
        <v>0</v>
      </c>
    </row>
    <row r="145" spans="1:12" ht="15">
      <c r="A145" s="92" t="s">
        <v>1126</v>
      </c>
      <c r="B145" s="92" t="s">
        <v>1127</v>
      </c>
      <c r="C145" s="92">
        <v>5</v>
      </c>
      <c r="D145" s="130">
        <v>0.011339999036440266</v>
      </c>
      <c r="E145" s="130">
        <v>1.214843848047698</v>
      </c>
      <c r="F145" s="92" t="s">
        <v>1021</v>
      </c>
      <c r="G145" s="92" t="b">
        <v>0</v>
      </c>
      <c r="H145" s="92" t="b">
        <v>0</v>
      </c>
      <c r="I145" s="92" t="b">
        <v>0</v>
      </c>
      <c r="J145" s="92" t="b">
        <v>0</v>
      </c>
      <c r="K145" s="92" t="b">
        <v>0</v>
      </c>
      <c r="L145" s="92" t="b">
        <v>0</v>
      </c>
    </row>
    <row r="146" spans="1:12" ht="15">
      <c r="A146" s="92" t="s">
        <v>1127</v>
      </c>
      <c r="B146" s="92" t="s">
        <v>1128</v>
      </c>
      <c r="C146" s="92">
        <v>5</v>
      </c>
      <c r="D146" s="130">
        <v>0.011339999036440266</v>
      </c>
      <c r="E146" s="130">
        <v>1.214843848047698</v>
      </c>
      <c r="F146" s="92" t="s">
        <v>1021</v>
      </c>
      <c r="G146" s="92" t="b">
        <v>0</v>
      </c>
      <c r="H146" s="92" t="b">
        <v>0</v>
      </c>
      <c r="I146" s="92" t="b">
        <v>0</v>
      </c>
      <c r="J146" s="92" t="b">
        <v>0</v>
      </c>
      <c r="K146" s="92" t="b">
        <v>0</v>
      </c>
      <c r="L146" s="92" t="b">
        <v>0</v>
      </c>
    </row>
    <row r="147" spans="1:12" ht="15">
      <c r="A147" s="92" t="s">
        <v>1128</v>
      </c>
      <c r="B147" s="92" t="s">
        <v>1103</v>
      </c>
      <c r="C147" s="92">
        <v>5</v>
      </c>
      <c r="D147" s="130">
        <v>0.011339999036440266</v>
      </c>
      <c r="E147" s="130">
        <v>1.214843848047698</v>
      </c>
      <c r="F147" s="92" t="s">
        <v>1021</v>
      </c>
      <c r="G147" s="92" t="b">
        <v>0</v>
      </c>
      <c r="H147" s="92" t="b">
        <v>0</v>
      </c>
      <c r="I147" s="92" t="b">
        <v>0</v>
      </c>
      <c r="J147" s="92" t="b">
        <v>0</v>
      </c>
      <c r="K147" s="92" t="b">
        <v>0</v>
      </c>
      <c r="L147" s="92" t="b">
        <v>0</v>
      </c>
    </row>
    <row r="148" spans="1:12" ht="15">
      <c r="A148" s="92" t="s">
        <v>1103</v>
      </c>
      <c r="B148" s="92" t="s">
        <v>1129</v>
      </c>
      <c r="C148" s="92">
        <v>5</v>
      </c>
      <c r="D148" s="130">
        <v>0.011339999036440266</v>
      </c>
      <c r="E148" s="130">
        <v>1.214843848047698</v>
      </c>
      <c r="F148" s="92" t="s">
        <v>1021</v>
      </c>
      <c r="G148" s="92" t="b">
        <v>0</v>
      </c>
      <c r="H148" s="92" t="b">
        <v>0</v>
      </c>
      <c r="I148" s="92" t="b">
        <v>0</v>
      </c>
      <c r="J148" s="92" t="b">
        <v>0</v>
      </c>
      <c r="K148" s="92" t="b">
        <v>0</v>
      </c>
      <c r="L148" s="92" t="b">
        <v>0</v>
      </c>
    </row>
    <row r="149" spans="1:12" ht="15">
      <c r="A149" s="92" t="s">
        <v>1129</v>
      </c>
      <c r="B149" s="92" t="s">
        <v>1395</v>
      </c>
      <c r="C149" s="92">
        <v>5</v>
      </c>
      <c r="D149" s="130">
        <v>0.011339999036440266</v>
      </c>
      <c r="E149" s="130">
        <v>1.214843848047698</v>
      </c>
      <c r="F149" s="92" t="s">
        <v>1021</v>
      </c>
      <c r="G149" s="92" t="b">
        <v>0</v>
      </c>
      <c r="H149" s="92" t="b">
        <v>0</v>
      </c>
      <c r="I149" s="92" t="b">
        <v>0</v>
      </c>
      <c r="J149" s="92" t="b">
        <v>0</v>
      </c>
      <c r="K149" s="92" t="b">
        <v>0</v>
      </c>
      <c r="L149" s="92" t="b">
        <v>0</v>
      </c>
    </row>
    <row r="150" spans="1:12" ht="15">
      <c r="A150" s="92" t="s">
        <v>1395</v>
      </c>
      <c r="B150" s="92" t="s">
        <v>1099</v>
      </c>
      <c r="C150" s="92">
        <v>5</v>
      </c>
      <c r="D150" s="130">
        <v>0.011339999036440266</v>
      </c>
      <c r="E150" s="130">
        <v>1.214843848047698</v>
      </c>
      <c r="F150" s="92" t="s">
        <v>1021</v>
      </c>
      <c r="G150" s="92" t="b">
        <v>0</v>
      </c>
      <c r="H150" s="92" t="b">
        <v>0</v>
      </c>
      <c r="I150" s="92" t="b">
        <v>0</v>
      </c>
      <c r="J150" s="92" t="b">
        <v>0</v>
      </c>
      <c r="K150" s="92" t="b">
        <v>0</v>
      </c>
      <c r="L150" s="92" t="b">
        <v>0</v>
      </c>
    </row>
    <row r="151" spans="1:12" ht="15">
      <c r="A151" s="92" t="s">
        <v>1099</v>
      </c>
      <c r="B151" s="92" t="s">
        <v>1389</v>
      </c>
      <c r="C151" s="92">
        <v>5</v>
      </c>
      <c r="D151" s="130">
        <v>0.011339999036440266</v>
      </c>
      <c r="E151" s="130">
        <v>1.214843848047698</v>
      </c>
      <c r="F151" s="92" t="s">
        <v>1021</v>
      </c>
      <c r="G151" s="92" t="b">
        <v>0</v>
      </c>
      <c r="H151" s="92" t="b">
        <v>0</v>
      </c>
      <c r="I151" s="92" t="b">
        <v>0</v>
      </c>
      <c r="J151" s="92" t="b">
        <v>0</v>
      </c>
      <c r="K151" s="92" t="b">
        <v>0</v>
      </c>
      <c r="L151" s="92" t="b">
        <v>0</v>
      </c>
    </row>
    <row r="152" spans="1:12" ht="15">
      <c r="A152" s="92" t="s">
        <v>249</v>
      </c>
      <c r="B152" s="92" t="s">
        <v>1121</v>
      </c>
      <c r="C152" s="92">
        <v>4</v>
      </c>
      <c r="D152" s="130">
        <v>0.013379110918399165</v>
      </c>
      <c r="E152" s="130">
        <v>1.3117538610557542</v>
      </c>
      <c r="F152" s="92" t="s">
        <v>1021</v>
      </c>
      <c r="G152" s="92" t="b">
        <v>0</v>
      </c>
      <c r="H152" s="92" t="b">
        <v>0</v>
      </c>
      <c r="I152" s="92" t="b">
        <v>0</v>
      </c>
      <c r="J152" s="92" t="b">
        <v>0</v>
      </c>
      <c r="K152" s="92" t="b">
        <v>0</v>
      </c>
      <c r="L152" s="92" t="b">
        <v>0</v>
      </c>
    </row>
    <row r="153" spans="1:12" ht="15">
      <c r="A153" s="92" t="s">
        <v>1389</v>
      </c>
      <c r="B153" s="92" t="s">
        <v>1398</v>
      </c>
      <c r="C153" s="92">
        <v>4</v>
      </c>
      <c r="D153" s="130">
        <v>0.013379110918399165</v>
      </c>
      <c r="E153" s="130">
        <v>1.3117538610557542</v>
      </c>
      <c r="F153" s="92" t="s">
        <v>1021</v>
      </c>
      <c r="G153" s="92" t="b">
        <v>0</v>
      </c>
      <c r="H153" s="92" t="b">
        <v>0</v>
      </c>
      <c r="I153" s="92" t="b">
        <v>0</v>
      </c>
      <c r="J153" s="92" t="b">
        <v>0</v>
      </c>
      <c r="K153" s="92" t="b">
        <v>0</v>
      </c>
      <c r="L153" s="92" t="b">
        <v>0</v>
      </c>
    </row>
    <row r="154" spans="1:12" ht="15">
      <c r="A154" s="92" t="s">
        <v>1403</v>
      </c>
      <c r="B154" s="92" t="s">
        <v>1404</v>
      </c>
      <c r="C154" s="92">
        <v>3</v>
      </c>
      <c r="D154" s="130">
        <v>0.01419895774240937</v>
      </c>
      <c r="E154" s="130">
        <v>1.4366925976640543</v>
      </c>
      <c r="F154" s="92" t="s">
        <v>1021</v>
      </c>
      <c r="G154" s="92" t="b">
        <v>0</v>
      </c>
      <c r="H154" s="92" t="b">
        <v>0</v>
      </c>
      <c r="I154" s="92" t="b">
        <v>0</v>
      </c>
      <c r="J154" s="92" t="b">
        <v>0</v>
      </c>
      <c r="K154" s="92" t="b">
        <v>0</v>
      </c>
      <c r="L154" s="92" t="b">
        <v>0</v>
      </c>
    </row>
    <row r="155" spans="1:12" ht="15">
      <c r="A155" s="92" t="s">
        <v>1404</v>
      </c>
      <c r="B155" s="92" t="s">
        <v>1101</v>
      </c>
      <c r="C155" s="92">
        <v>3</v>
      </c>
      <c r="D155" s="130">
        <v>0.01419895774240937</v>
      </c>
      <c r="E155" s="130">
        <v>1.4366925976640543</v>
      </c>
      <c r="F155" s="92" t="s">
        <v>1021</v>
      </c>
      <c r="G155" s="92" t="b">
        <v>0</v>
      </c>
      <c r="H155" s="92" t="b">
        <v>0</v>
      </c>
      <c r="I155" s="92" t="b">
        <v>0</v>
      </c>
      <c r="J155" s="92" t="b">
        <v>0</v>
      </c>
      <c r="K155" s="92" t="b">
        <v>0</v>
      </c>
      <c r="L155" s="92" t="b">
        <v>0</v>
      </c>
    </row>
    <row r="156" spans="1:12" ht="15">
      <c r="A156" s="92" t="s">
        <v>1101</v>
      </c>
      <c r="B156" s="92" t="s">
        <v>1405</v>
      </c>
      <c r="C156" s="92">
        <v>3</v>
      </c>
      <c r="D156" s="130">
        <v>0.01419895774240937</v>
      </c>
      <c r="E156" s="130">
        <v>1.4366925976640543</v>
      </c>
      <c r="F156" s="92" t="s">
        <v>1021</v>
      </c>
      <c r="G156" s="92" t="b">
        <v>0</v>
      </c>
      <c r="H156" s="92" t="b">
        <v>0</v>
      </c>
      <c r="I156" s="92" t="b">
        <v>0</v>
      </c>
      <c r="J156" s="92" t="b">
        <v>0</v>
      </c>
      <c r="K156" s="92" t="b">
        <v>0</v>
      </c>
      <c r="L156" s="92" t="b">
        <v>0</v>
      </c>
    </row>
    <row r="157" spans="1:12" ht="15">
      <c r="A157" s="92" t="s">
        <v>1405</v>
      </c>
      <c r="B157" s="92" t="s">
        <v>1406</v>
      </c>
      <c r="C157" s="92">
        <v>3</v>
      </c>
      <c r="D157" s="130">
        <v>0.01419895774240937</v>
      </c>
      <c r="E157" s="130">
        <v>1.4366925976640543</v>
      </c>
      <c r="F157" s="92" t="s">
        <v>1021</v>
      </c>
      <c r="G157" s="92" t="b">
        <v>0</v>
      </c>
      <c r="H157" s="92" t="b">
        <v>0</v>
      </c>
      <c r="I157" s="92" t="b">
        <v>0</v>
      </c>
      <c r="J157" s="92" t="b">
        <v>0</v>
      </c>
      <c r="K157" s="92" t="b">
        <v>0</v>
      </c>
      <c r="L157" s="92" t="b">
        <v>0</v>
      </c>
    </row>
    <row r="158" spans="1:12" ht="15">
      <c r="A158" s="92" t="s">
        <v>250</v>
      </c>
      <c r="B158" s="92" t="s">
        <v>1403</v>
      </c>
      <c r="C158" s="92">
        <v>2</v>
      </c>
      <c r="D158" s="130">
        <v>0.013379110918399165</v>
      </c>
      <c r="E158" s="130">
        <v>1.6127838567197355</v>
      </c>
      <c r="F158" s="92" t="s">
        <v>1021</v>
      </c>
      <c r="G158" s="92" t="b">
        <v>0</v>
      </c>
      <c r="H158" s="92" t="b">
        <v>0</v>
      </c>
      <c r="I158" s="92" t="b">
        <v>0</v>
      </c>
      <c r="J158" s="92" t="b">
        <v>0</v>
      </c>
      <c r="K158" s="92" t="b">
        <v>0</v>
      </c>
      <c r="L158" s="92" t="b">
        <v>0</v>
      </c>
    </row>
    <row r="159" spans="1:12" ht="15">
      <c r="A159" s="92" t="s">
        <v>1131</v>
      </c>
      <c r="B159" s="92" t="s">
        <v>1132</v>
      </c>
      <c r="C159" s="92">
        <v>6</v>
      </c>
      <c r="D159" s="130">
        <v>0</v>
      </c>
      <c r="E159" s="130">
        <v>1.2471546148811266</v>
      </c>
      <c r="F159" s="92" t="s">
        <v>1022</v>
      </c>
      <c r="G159" s="92" t="b">
        <v>0</v>
      </c>
      <c r="H159" s="92" t="b">
        <v>0</v>
      </c>
      <c r="I159" s="92" t="b">
        <v>0</v>
      </c>
      <c r="J159" s="92" t="b">
        <v>0</v>
      </c>
      <c r="K159" s="92" t="b">
        <v>0</v>
      </c>
      <c r="L159" s="92" t="b">
        <v>0</v>
      </c>
    </row>
    <row r="160" spans="1:12" ht="15">
      <c r="A160" s="92" t="s">
        <v>1132</v>
      </c>
      <c r="B160" s="92" t="s">
        <v>1133</v>
      </c>
      <c r="C160" s="92">
        <v>6</v>
      </c>
      <c r="D160" s="130">
        <v>0</v>
      </c>
      <c r="E160" s="130">
        <v>1.2471546148811266</v>
      </c>
      <c r="F160" s="92" t="s">
        <v>1022</v>
      </c>
      <c r="G160" s="92" t="b">
        <v>0</v>
      </c>
      <c r="H160" s="92" t="b">
        <v>0</v>
      </c>
      <c r="I160" s="92" t="b">
        <v>0</v>
      </c>
      <c r="J160" s="92" t="b">
        <v>0</v>
      </c>
      <c r="K160" s="92" t="b">
        <v>0</v>
      </c>
      <c r="L160" s="92" t="b">
        <v>0</v>
      </c>
    </row>
    <row r="161" spans="1:12" ht="15">
      <c r="A161" s="92" t="s">
        <v>1133</v>
      </c>
      <c r="B161" s="92" t="s">
        <v>1134</v>
      </c>
      <c r="C161" s="92">
        <v>6</v>
      </c>
      <c r="D161" s="130">
        <v>0</v>
      </c>
      <c r="E161" s="130">
        <v>1.2471546148811266</v>
      </c>
      <c r="F161" s="92" t="s">
        <v>1022</v>
      </c>
      <c r="G161" s="92" t="b">
        <v>0</v>
      </c>
      <c r="H161" s="92" t="b">
        <v>0</v>
      </c>
      <c r="I161" s="92" t="b">
        <v>0</v>
      </c>
      <c r="J161" s="92" t="b">
        <v>0</v>
      </c>
      <c r="K161" s="92" t="b">
        <v>0</v>
      </c>
      <c r="L161" s="92" t="b">
        <v>0</v>
      </c>
    </row>
    <row r="162" spans="1:12" ht="15">
      <c r="A162" s="92" t="s">
        <v>1134</v>
      </c>
      <c r="B162" s="92" t="s">
        <v>1135</v>
      </c>
      <c r="C162" s="92">
        <v>6</v>
      </c>
      <c r="D162" s="130">
        <v>0</v>
      </c>
      <c r="E162" s="130">
        <v>1.2471546148811266</v>
      </c>
      <c r="F162" s="92" t="s">
        <v>1022</v>
      </c>
      <c r="G162" s="92" t="b">
        <v>0</v>
      </c>
      <c r="H162" s="92" t="b">
        <v>0</v>
      </c>
      <c r="I162" s="92" t="b">
        <v>0</v>
      </c>
      <c r="J162" s="92" t="b">
        <v>0</v>
      </c>
      <c r="K162" s="92" t="b">
        <v>1</v>
      </c>
      <c r="L162" s="92" t="b">
        <v>0</v>
      </c>
    </row>
    <row r="163" spans="1:12" ht="15">
      <c r="A163" s="92" t="s">
        <v>1135</v>
      </c>
      <c r="B163" s="92" t="s">
        <v>1136</v>
      </c>
      <c r="C163" s="92">
        <v>6</v>
      </c>
      <c r="D163" s="130">
        <v>0</v>
      </c>
      <c r="E163" s="130">
        <v>1.2471546148811266</v>
      </c>
      <c r="F163" s="92" t="s">
        <v>1022</v>
      </c>
      <c r="G163" s="92" t="b">
        <v>0</v>
      </c>
      <c r="H163" s="92" t="b">
        <v>1</v>
      </c>
      <c r="I163" s="92" t="b">
        <v>0</v>
      </c>
      <c r="J163" s="92" t="b">
        <v>0</v>
      </c>
      <c r="K163" s="92" t="b">
        <v>0</v>
      </c>
      <c r="L163" s="92" t="b">
        <v>0</v>
      </c>
    </row>
    <row r="164" spans="1:12" ht="15">
      <c r="A164" s="92" t="s">
        <v>1136</v>
      </c>
      <c r="B164" s="92" t="s">
        <v>1137</v>
      </c>
      <c r="C164" s="92">
        <v>6</v>
      </c>
      <c r="D164" s="130">
        <v>0</v>
      </c>
      <c r="E164" s="130">
        <v>1.2471546148811266</v>
      </c>
      <c r="F164" s="92" t="s">
        <v>1022</v>
      </c>
      <c r="G164" s="92" t="b">
        <v>0</v>
      </c>
      <c r="H164" s="92" t="b">
        <v>0</v>
      </c>
      <c r="I164" s="92" t="b">
        <v>0</v>
      </c>
      <c r="J164" s="92" t="b">
        <v>0</v>
      </c>
      <c r="K164" s="92" t="b">
        <v>0</v>
      </c>
      <c r="L164" s="92" t="b">
        <v>0</v>
      </c>
    </row>
    <row r="165" spans="1:12" ht="15">
      <c r="A165" s="92" t="s">
        <v>1137</v>
      </c>
      <c r="B165" s="92" t="s">
        <v>1138</v>
      </c>
      <c r="C165" s="92">
        <v>6</v>
      </c>
      <c r="D165" s="130">
        <v>0</v>
      </c>
      <c r="E165" s="130">
        <v>1.2471546148811266</v>
      </c>
      <c r="F165" s="92" t="s">
        <v>1022</v>
      </c>
      <c r="G165" s="92" t="b">
        <v>0</v>
      </c>
      <c r="H165" s="92" t="b">
        <v>0</v>
      </c>
      <c r="I165" s="92" t="b">
        <v>0</v>
      </c>
      <c r="J165" s="92" t="b">
        <v>0</v>
      </c>
      <c r="K165" s="92" t="b">
        <v>0</v>
      </c>
      <c r="L165" s="92" t="b">
        <v>0</v>
      </c>
    </row>
    <row r="166" spans="1:12" ht="15">
      <c r="A166" s="92" t="s">
        <v>1138</v>
      </c>
      <c r="B166" s="92" t="s">
        <v>1139</v>
      </c>
      <c r="C166" s="92">
        <v>6</v>
      </c>
      <c r="D166" s="130">
        <v>0</v>
      </c>
      <c r="E166" s="130">
        <v>1.2471546148811266</v>
      </c>
      <c r="F166" s="92" t="s">
        <v>1022</v>
      </c>
      <c r="G166" s="92" t="b">
        <v>0</v>
      </c>
      <c r="H166" s="92" t="b">
        <v>0</v>
      </c>
      <c r="I166" s="92" t="b">
        <v>0</v>
      </c>
      <c r="J166" s="92" t="b">
        <v>0</v>
      </c>
      <c r="K166" s="92" t="b">
        <v>0</v>
      </c>
      <c r="L166" s="92" t="b">
        <v>0</v>
      </c>
    </row>
    <row r="167" spans="1:12" ht="15">
      <c r="A167" s="92" t="s">
        <v>1139</v>
      </c>
      <c r="B167" s="92" t="s">
        <v>1140</v>
      </c>
      <c r="C167" s="92">
        <v>6</v>
      </c>
      <c r="D167" s="130">
        <v>0</v>
      </c>
      <c r="E167" s="130">
        <v>1.2471546148811266</v>
      </c>
      <c r="F167" s="92" t="s">
        <v>1022</v>
      </c>
      <c r="G167" s="92" t="b">
        <v>0</v>
      </c>
      <c r="H167" s="92" t="b">
        <v>0</v>
      </c>
      <c r="I167" s="92" t="b">
        <v>0</v>
      </c>
      <c r="J167" s="92" t="b">
        <v>0</v>
      </c>
      <c r="K167" s="92" t="b">
        <v>0</v>
      </c>
      <c r="L167" s="92" t="b">
        <v>0</v>
      </c>
    </row>
    <row r="168" spans="1:12" ht="15">
      <c r="A168" s="92" t="s">
        <v>1140</v>
      </c>
      <c r="B168" s="92" t="s">
        <v>1390</v>
      </c>
      <c r="C168" s="92">
        <v>6</v>
      </c>
      <c r="D168" s="130">
        <v>0</v>
      </c>
      <c r="E168" s="130">
        <v>1.2471546148811266</v>
      </c>
      <c r="F168" s="92" t="s">
        <v>1022</v>
      </c>
      <c r="G168" s="92" t="b">
        <v>0</v>
      </c>
      <c r="H168" s="92" t="b">
        <v>0</v>
      </c>
      <c r="I168" s="92" t="b">
        <v>0</v>
      </c>
      <c r="J168" s="92" t="b">
        <v>0</v>
      </c>
      <c r="K168" s="92" t="b">
        <v>0</v>
      </c>
      <c r="L168" s="92" t="b">
        <v>0</v>
      </c>
    </row>
    <row r="169" spans="1:12" ht="15">
      <c r="A169" s="92" t="s">
        <v>1390</v>
      </c>
      <c r="B169" s="92" t="s">
        <v>1391</v>
      </c>
      <c r="C169" s="92">
        <v>6</v>
      </c>
      <c r="D169" s="130">
        <v>0</v>
      </c>
      <c r="E169" s="130">
        <v>1.2471546148811266</v>
      </c>
      <c r="F169" s="92" t="s">
        <v>1022</v>
      </c>
      <c r="G169" s="92" t="b">
        <v>0</v>
      </c>
      <c r="H169" s="92" t="b">
        <v>0</v>
      </c>
      <c r="I169" s="92" t="b">
        <v>0</v>
      </c>
      <c r="J169" s="92" t="b">
        <v>0</v>
      </c>
      <c r="K169" s="92" t="b">
        <v>0</v>
      </c>
      <c r="L169" s="92" t="b">
        <v>0</v>
      </c>
    </row>
    <row r="170" spans="1:12" ht="15">
      <c r="A170" s="92" t="s">
        <v>1391</v>
      </c>
      <c r="B170" s="92" t="s">
        <v>1392</v>
      </c>
      <c r="C170" s="92">
        <v>6</v>
      </c>
      <c r="D170" s="130">
        <v>0</v>
      </c>
      <c r="E170" s="130">
        <v>1.2471546148811266</v>
      </c>
      <c r="F170" s="92" t="s">
        <v>1022</v>
      </c>
      <c r="G170" s="92" t="b">
        <v>0</v>
      </c>
      <c r="H170" s="92" t="b">
        <v>0</v>
      </c>
      <c r="I170" s="92" t="b">
        <v>0</v>
      </c>
      <c r="J170" s="92" t="b">
        <v>0</v>
      </c>
      <c r="K170" s="92" t="b">
        <v>0</v>
      </c>
      <c r="L170" s="92" t="b">
        <v>0</v>
      </c>
    </row>
    <row r="171" spans="1:12" ht="15">
      <c r="A171" s="92" t="s">
        <v>1392</v>
      </c>
      <c r="B171" s="92" t="s">
        <v>1393</v>
      </c>
      <c r="C171" s="92">
        <v>6</v>
      </c>
      <c r="D171" s="130">
        <v>0</v>
      </c>
      <c r="E171" s="130">
        <v>1.2471546148811266</v>
      </c>
      <c r="F171" s="92" t="s">
        <v>1022</v>
      </c>
      <c r="G171" s="92" t="b">
        <v>0</v>
      </c>
      <c r="H171" s="92" t="b">
        <v>0</v>
      </c>
      <c r="I171" s="92" t="b">
        <v>0</v>
      </c>
      <c r="J171" s="92" t="b">
        <v>0</v>
      </c>
      <c r="K171" s="92" t="b">
        <v>0</v>
      </c>
      <c r="L171" s="92" t="b">
        <v>0</v>
      </c>
    </row>
    <row r="172" spans="1:12" ht="15">
      <c r="A172" s="92" t="s">
        <v>1393</v>
      </c>
      <c r="B172" s="92" t="s">
        <v>1394</v>
      </c>
      <c r="C172" s="92">
        <v>6</v>
      </c>
      <c r="D172" s="130">
        <v>0</v>
      </c>
      <c r="E172" s="130">
        <v>1.2471546148811266</v>
      </c>
      <c r="F172" s="92" t="s">
        <v>1022</v>
      </c>
      <c r="G172" s="92" t="b">
        <v>0</v>
      </c>
      <c r="H172" s="92" t="b">
        <v>0</v>
      </c>
      <c r="I172" s="92" t="b">
        <v>0</v>
      </c>
      <c r="J172" s="92" t="b">
        <v>0</v>
      </c>
      <c r="K172" s="92" t="b">
        <v>0</v>
      </c>
      <c r="L172" s="92" t="b">
        <v>0</v>
      </c>
    </row>
    <row r="173" spans="1:12" ht="15">
      <c r="A173" s="92" t="s">
        <v>242</v>
      </c>
      <c r="B173" s="92" t="s">
        <v>1131</v>
      </c>
      <c r="C173" s="92">
        <v>5</v>
      </c>
      <c r="D173" s="130">
        <v>0.0035348770556975365</v>
      </c>
      <c r="E173" s="130">
        <v>1.3263358609287514</v>
      </c>
      <c r="F173" s="92" t="s">
        <v>1022</v>
      </c>
      <c r="G173" s="92" t="b">
        <v>0</v>
      </c>
      <c r="H173" s="92" t="b">
        <v>0</v>
      </c>
      <c r="I173" s="92" t="b">
        <v>0</v>
      </c>
      <c r="J173" s="92" t="b">
        <v>0</v>
      </c>
      <c r="K173" s="92" t="b">
        <v>0</v>
      </c>
      <c r="L173" s="92" t="b">
        <v>0</v>
      </c>
    </row>
    <row r="174" spans="1:12" ht="15">
      <c r="A174" s="92" t="s">
        <v>1394</v>
      </c>
      <c r="B174" s="92" t="s">
        <v>1396</v>
      </c>
      <c r="C174" s="92">
        <v>5</v>
      </c>
      <c r="D174" s="130">
        <v>0.0035348770556975365</v>
      </c>
      <c r="E174" s="130">
        <v>1.2471546148811266</v>
      </c>
      <c r="F174" s="92" t="s">
        <v>1022</v>
      </c>
      <c r="G174" s="92" t="b">
        <v>0</v>
      </c>
      <c r="H174" s="92" t="b">
        <v>0</v>
      </c>
      <c r="I174" s="92" t="b">
        <v>0</v>
      </c>
      <c r="J174" s="92" t="b">
        <v>0</v>
      </c>
      <c r="K174" s="92" t="b">
        <v>0</v>
      </c>
      <c r="L174" s="92" t="b">
        <v>0</v>
      </c>
    </row>
    <row r="175" spans="1:12" ht="15">
      <c r="A175" s="92" t="s">
        <v>1149</v>
      </c>
      <c r="B175" s="92" t="s">
        <v>1144</v>
      </c>
      <c r="C175" s="92">
        <v>2</v>
      </c>
      <c r="D175" s="130">
        <v>0.0034527697854055146</v>
      </c>
      <c r="E175" s="130">
        <v>1.3935752032695876</v>
      </c>
      <c r="F175" s="92" t="s">
        <v>1025</v>
      </c>
      <c r="G175" s="92" t="b">
        <v>0</v>
      </c>
      <c r="H175" s="92" t="b">
        <v>0</v>
      </c>
      <c r="I175" s="92" t="b">
        <v>0</v>
      </c>
      <c r="J175" s="92" t="b">
        <v>0</v>
      </c>
      <c r="K175" s="92" t="b">
        <v>0</v>
      </c>
      <c r="L175" s="92" t="b">
        <v>0</v>
      </c>
    </row>
    <row r="176" spans="1:12" ht="15">
      <c r="A176" s="92" t="s">
        <v>1144</v>
      </c>
      <c r="B176" s="92" t="s">
        <v>1150</v>
      </c>
      <c r="C176" s="92">
        <v>2</v>
      </c>
      <c r="D176" s="130">
        <v>0.0034527697854055146</v>
      </c>
      <c r="E176" s="130">
        <v>1.3935752032695876</v>
      </c>
      <c r="F176" s="92" t="s">
        <v>1025</v>
      </c>
      <c r="G176" s="92" t="b">
        <v>0</v>
      </c>
      <c r="H176" s="92" t="b">
        <v>0</v>
      </c>
      <c r="I176" s="92" t="b">
        <v>0</v>
      </c>
      <c r="J176" s="92" t="b">
        <v>0</v>
      </c>
      <c r="K176" s="92" t="b">
        <v>0</v>
      </c>
      <c r="L176" s="92" t="b">
        <v>0</v>
      </c>
    </row>
    <row r="177" spans="1:12" ht="15">
      <c r="A177" s="92" t="s">
        <v>1150</v>
      </c>
      <c r="B177" s="92" t="s">
        <v>1102</v>
      </c>
      <c r="C177" s="92">
        <v>2</v>
      </c>
      <c r="D177" s="130">
        <v>0.0034527697854055146</v>
      </c>
      <c r="E177" s="130">
        <v>1.1505371545832932</v>
      </c>
      <c r="F177" s="92" t="s">
        <v>1025</v>
      </c>
      <c r="G177" s="92" t="b">
        <v>0</v>
      </c>
      <c r="H177" s="92" t="b">
        <v>0</v>
      </c>
      <c r="I177" s="92" t="b">
        <v>0</v>
      </c>
      <c r="J177" s="92" t="b">
        <v>0</v>
      </c>
      <c r="K177" s="92" t="b">
        <v>0</v>
      </c>
      <c r="L177" s="92" t="b">
        <v>0</v>
      </c>
    </row>
    <row r="178" spans="1:12" ht="15">
      <c r="A178" s="92" t="s">
        <v>1102</v>
      </c>
      <c r="B178" s="92" t="s">
        <v>1144</v>
      </c>
      <c r="C178" s="92">
        <v>2</v>
      </c>
      <c r="D178" s="130">
        <v>0.0034527697854055146</v>
      </c>
      <c r="E178" s="130">
        <v>0.9164539485499251</v>
      </c>
      <c r="F178" s="92" t="s">
        <v>1025</v>
      </c>
      <c r="G178" s="92" t="b">
        <v>0</v>
      </c>
      <c r="H178" s="92" t="b">
        <v>0</v>
      </c>
      <c r="I178" s="92" t="b">
        <v>0</v>
      </c>
      <c r="J178" s="92" t="b">
        <v>0</v>
      </c>
      <c r="K178" s="92" t="b">
        <v>0</v>
      </c>
      <c r="L178" s="92" t="b">
        <v>0</v>
      </c>
    </row>
    <row r="179" spans="1:12" ht="15">
      <c r="A179" s="92" t="s">
        <v>1144</v>
      </c>
      <c r="B179" s="92" t="s">
        <v>1151</v>
      </c>
      <c r="C179" s="92">
        <v>2</v>
      </c>
      <c r="D179" s="130">
        <v>0.0034527697854055146</v>
      </c>
      <c r="E179" s="130">
        <v>1.3935752032695876</v>
      </c>
      <c r="F179" s="92" t="s">
        <v>1025</v>
      </c>
      <c r="G179" s="92" t="b">
        <v>0</v>
      </c>
      <c r="H179" s="92" t="b">
        <v>0</v>
      </c>
      <c r="I179" s="92" t="b">
        <v>0</v>
      </c>
      <c r="J179" s="92" t="b">
        <v>0</v>
      </c>
      <c r="K179" s="92" t="b">
        <v>0</v>
      </c>
      <c r="L179" s="92" t="b">
        <v>0</v>
      </c>
    </row>
    <row r="180" spans="1:12" ht="15">
      <c r="A180" s="92" t="s">
        <v>1151</v>
      </c>
      <c r="B180" s="92" t="s">
        <v>1443</v>
      </c>
      <c r="C180" s="92">
        <v>2</v>
      </c>
      <c r="D180" s="130">
        <v>0.0034527697854055146</v>
      </c>
      <c r="E180" s="130">
        <v>1.6946051989335686</v>
      </c>
      <c r="F180" s="92" t="s">
        <v>1025</v>
      </c>
      <c r="G180" s="92" t="b">
        <v>0</v>
      </c>
      <c r="H180" s="92" t="b">
        <v>0</v>
      </c>
      <c r="I180" s="92" t="b">
        <v>0</v>
      </c>
      <c r="J180" s="92" t="b">
        <v>0</v>
      </c>
      <c r="K180" s="92" t="b">
        <v>0</v>
      </c>
      <c r="L180" s="92" t="b">
        <v>0</v>
      </c>
    </row>
    <row r="181" spans="1:12" ht="15">
      <c r="A181" s="92" t="s">
        <v>1443</v>
      </c>
      <c r="B181" s="92" t="s">
        <v>1444</v>
      </c>
      <c r="C181" s="92">
        <v>2</v>
      </c>
      <c r="D181" s="130">
        <v>0.0034527697854055146</v>
      </c>
      <c r="E181" s="130">
        <v>1.6946051989335686</v>
      </c>
      <c r="F181" s="92" t="s">
        <v>1025</v>
      </c>
      <c r="G181" s="92" t="b">
        <v>0</v>
      </c>
      <c r="H181" s="92" t="b">
        <v>0</v>
      </c>
      <c r="I181" s="92" t="b">
        <v>0</v>
      </c>
      <c r="J181" s="92" t="b">
        <v>0</v>
      </c>
      <c r="K181" s="92" t="b">
        <v>0</v>
      </c>
      <c r="L181" s="92" t="b">
        <v>0</v>
      </c>
    </row>
    <row r="182" spans="1:12" ht="15">
      <c r="A182" s="92" t="s">
        <v>1444</v>
      </c>
      <c r="B182" s="92" t="s">
        <v>1145</v>
      </c>
      <c r="C182" s="92">
        <v>2</v>
      </c>
      <c r="D182" s="130">
        <v>0.0034527697854055146</v>
      </c>
      <c r="E182" s="130">
        <v>1.5185139398778875</v>
      </c>
      <c r="F182" s="92" t="s">
        <v>1025</v>
      </c>
      <c r="G182" s="92" t="b">
        <v>0</v>
      </c>
      <c r="H182" s="92" t="b">
        <v>0</v>
      </c>
      <c r="I182" s="92" t="b">
        <v>0</v>
      </c>
      <c r="J182" s="92" t="b">
        <v>0</v>
      </c>
      <c r="K182" s="92" t="b">
        <v>0</v>
      </c>
      <c r="L182" s="92" t="b">
        <v>0</v>
      </c>
    </row>
    <row r="183" spans="1:12" ht="15">
      <c r="A183" s="92" t="s">
        <v>1145</v>
      </c>
      <c r="B183" s="92" t="s">
        <v>1445</v>
      </c>
      <c r="C183" s="92">
        <v>2</v>
      </c>
      <c r="D183" s="130">
        <v>0.0034527697854055146</v>
      </c>
      <c r="E183" s="130">
        <v>1.5185139398778875</v>
      </c>
      <c r="F183" s="92" t="s">
        <v>1025</v>
      </c>
      <c r="G183" s="92" t="b">
        <v>0</v>
      </c>
      <c r="H183" s="92" t="b">
        <v>0</v>
      </c>
      <c r="I183" s="92" t="b">
        <v>0</v>
      </c>
      <c r="J183" s="92" t="b">
        <v>0</v>
      </c>
      <c r="K183" s="92" t="b">
        <v>0</v>
      </c>
      <c r="L183" s="92" t="b">
        <v>0</v>
      </c>
    </row>
    <row r="184" spans="1:12" ht="15">
      <c r="A184" s="92" t="s">
        <v>1445</v>
      </c>
      <c r="B184" s="92" t="s">
        <v>1446</v>
      </c>
      <c r="C184" s="92">
        <v>2</v>
      </c>
      <c r="D184" s="130">
        <v>0.0034527697854055146</v>
      </c>
      <c r="E184" s="130">
        <v>1.6946051989335686</v>
      </c>
      <c r="F184" s="92" t="s">
        <v>1025</v>
      </c>
      <c r="G184" s="92" t="b">
        <v>0</v>
      </c>
      <c r="H184" s="92" t="b">
        <v>0</v>
      </c>
      <c r="I184" s="92" t="b">
        <v>0</v>
      </c>
      <c r="J184" s="92" t="b">
        <v>0</v>
      </c>
      <c r="K184" s="92" t="b">
        <v>0</v>
      </c>
      <c r="L184" s="92" t="b">
        <v>0</v>
      </c>
    </row>
    <row r="185" spans="1:12" ht="15">
      <c r="A185" s="92" t="s">
        <v>1446</v>
      </c>
      <c r="B185" s="92" t="s">
        <v>1447</v>
      </c>
      <c r="C185" s="92">
        <v>2</v>
      </c>
      <c r="D185" s="130">
        <v>0.0034527697854055146</v>
      </c>
      <c r="E185" s="130">
        <v>1.6946051989335686</v>
      </c>
      <c r="F185" s="92" t="s">
        <v>1025</v>
      </c>
      <c r="G185" s="92" t="b">
        <v>0</v>
      </c>
      <c r="H185" s="92" t="b">
        <v>0</v>
      </c>
      <c r="I185" s="92" t="b">
        <v>0</v>
      </c>
      <c r="J185" s="92" t="b">
        <v>0</v>
      </c>
      <c r="K185" s="92" t="b">
        <v>0</v>
      </c>
      <c r="L185" s="92" t="b">
        <v>0</v>
      </c>
    </row>
    <row r="186" spans="1:12" ht="15">
      <c r="A186" s="92" t="s">
        <v>1447</v>
      </c>
      <c r="B186" s="92" t="s">
        <v>1102</v>
      </c>
      <c r="C186" s="92">
        <v>2</v>
      </c>
      <c r="D186" s="130">
        <v>0.0034527697854055146</v>
      </c>
      <c r="E186" s="130">
        <v>1.1505371545832932</v>
      </c>
      <c r="F186" s="92" t="s">
        <v>1025</v>
      </c>
      <c r="G186" s="92" t="b">
        <v>0</v>
      </c>
      <c r="H186" s="92" t="b">
        <v>0</v>
      </c>
      <c r="I186" s="92" t="b">
        <v>0</v>
      </c>
      <c r="J186" s="92" t="b">
        <v>0</v>
      </c>
      <c r="K186" s="92" t="b">
        <v>0</v>
      </c>
      <c r="L186" s="92" t="b">
        <v>0</v>
      </c>
    </row>
    <row r="187" spans="1:12" ht="15">
      <c r="A187" s="92" t="s">
        <v>1102</v>
      </c>
      <c r="B187" s="92" t="s">
        <v>1448</v>
      </c>
      <c r="C187" s="92">
        <v>2</v>
      </c>
      <c r="D187" s="130">
        <v>0.0034527697854055146</v>
      </c>
      <c r="E187" s="130">
        <v>1.2174839442139063</v>
      </c>
      <c r="F187" s="92" t="s">
        <v>1025</v>
      </c>
      <c r="G187" s="92" t="b">
        <v>0</v>
      </c>
      <c r="H187" s="92" t="b">
        <v>0</v>
      </c>
      <c r="I187" s="92" t="b">
        <v>0</v>
      </c>
      <c r="J187" s="92" t="b">
        <v>0</v>
      </c>
      <c r="K187" s="92" t="b">
        <v>0</v>
      </c>
      <c r="L187" s="92" t="b">
        <v>0</v>
      </c>
    </row>
    <row r="188" spans="1:12" ht="15">
      <c r="A188" s="92" t="s">
        <v>1448</v>
      </c>
      <c r="B188" s="92" t="s">
        <v>1449</v>
      </c>
      <c r="C188" s="92">
        <v>2</v>
      </c>
      <c r="D188" s="130">
        <v>0.0034527697854055146</v>
      </c>
      <c r="E188" s="130">
        <v>1.6946051989335686</v>
      </c>
      <c r="F188" s="92" t="s">
        <v>1025</v>
      </c>
      <c r="G188" s="92" t="b">
        <v>0</v>
      </c>
      <c r="H188" s="92" t="b">
        <v>0</v>
      </c>
      <c r="I188" s="92" t="b">
        <v>0</v>
      </c>
      <c r="J188" s="92" t="b">
        <v>0</v>
      </c>
      <c r="K188" s="92" t="b">
        <v>0</v>
      </c>
      <c r="L188" s="92" t="b">
        <v>0</v>
      </c>
    </row>
    <row r="189" spans="1:12" ht="15">
      <c r="A189" s="92" t="s">
        <v>1449</v>
      </c>
      <c r="B189" s="92" t="s">
        <v>1146</v>
      </c>
      <c r="C189" s="92">
        <v>2</v>
      </c>
      <c r="D189" s="130">
        <v>0.0034527697854055146</v>
      </c>
      <c r="E189" s="130">
        <v>1.5185139398778875</v>
      </c>
      <c r="F189" s="92" t="s">
        <v>1025</v>
      </c>
      <c r="G189" s="92" t="b">
        <v>0</v>
      </c>
      <c r="H189" s="92" t="b">
        <v>0</v>
      </c>
      <c r="I189" s="92" t="b">
        <v>0</v>
      </c>
      <c r="J189" s="92" t="b">
        <v>0</v>
      </c>
      <c r="K189" s="92" t="b">
        <v>0</v>
      </c>
      <c r="L189" s="92" t="b">
        <v>0</v>
      </c>
    </row>
    <row r="190" spans="1:12" ht="15">
      <c r="A190" s="92" t="s">
        <v>1146</v>
      </c>
      <c r="B190" s="92" t="s">
        <v>1450</v>
      </c>
      <c r="C190" s="92">
        <v>2</v>
      </c>
      <c r="D190" s="130">
        <v>0.0034527697854055146</v>
      </c>
      <c r="E190" s="130">
        <v>1.5185139398778875</v>
      </c>
      <c r="F190" s="92" t="s">
        <v>1025</v>
      </c>
      <c r="G190" s="92" t="b">
        <v>0</v>
      </c>
      <c r="H190" s="92" t="b">
        <v>0</v>
      </c>
      <c r="I190" s="92" t="b">
        <v>0</v>
      </c>
      <c r="J190" s="92" t="b">
        <v>0</v>
      </c>
      <c r="K190" s="92" t="b">
        <v>0</v>
      </c>
      <c r="L190" s="92" t="b">
        <v>0</v>
      </c>
    </row>
    <row r="191" spans="1:12" ht="15">
      <c r="A191" s="92" t="s">
        <v>1450</v>
      </c>
      <c r="B191" s="92" t="s">
        <v>1451</v>
      </c>
      <c r="C191" s="92">
        <v>2</v>
      </c>
      <c r="D191" s="130">
        <v>0.0034527697854055146</v>
      </c>
      <c r="E191" s="130">
        <v>1.6946051989335686</v>
      </c>
      <c r="F191" s="92" t="s">
        <v>1025</v>
      </c>
      <c r="G191" s="92" t="b">
        <v>0</v>
      </c>
      <c r="H191" s="92" t="b">
        <v>0</v>
      </c>
      <c r="I191" s="92" t="b">
        <v>0</v>
      </c>
      <c r="J191" s="92" t="b">
        <v>0</v>
      </c>
      <c r="K191" s="92" t="b">
        <v>0</v>
      </c>
      <c r="L191" s="92" t="b">
        <v>0</v>
      </c>
    </row>
    <row r="192" spans="1:12" ht="15">
      <c r="A192" s="92" t="s">
        <v>1451</v>
      </c>
      <c r="B192" s="92" t="s">
        <v>1147</v>
      </c>
      <c r="C192" s="92">
        <v>2</v>
      </c>
      <c r="D192" s="130">
        <v>0.0034527697854055146</v>
      </c>
      <c r="E192" s="130">
        <v>1.5185139398778875</v>
      </c>
      <c r="F192" s="92" t="s">
        <v>1025</v>
      </c>
      <c r="G192" s="92" t="b">
        <v>0</v>
      </c>
      <c r="H192" s="92" t="b">
        <v>0</v>
      </c>
      <c r="I192" s="92" t="b">
        <v>0</v>
      </c>
      <c r="J192" s="92" t="b">
        <v>0</v>
      </c>
      <c r="K192" s="92" t="b">
        <v>0</v>
      </c>
      <c r="L192" s="92" t="b">
        <v>0</v>
      </c>
    </row>
    <row r="193" spans="1:12" ht="15">
      <c r="A193" s="92" t="s">
        <v>1147</v>
      </c>
      <c r="B193" s="92" t="s">
        <v>1102</v>
      </c>
      <c r="C193" s="92">
        <v>2</v>
      </c>
      <c r="D193" s="130">
        <v>0.0034527697854055146</v>
      </c>
      <c r="E193" s="130">
        <v>0.974445895527612</v>
      </c>
      <c r="F193" s="92" t="s">
        <v>1025</v>
      </c>
      <c r="G193" s="92" t="b">
        <v>0</v>
      </c>
      <c r="H193" s="92" t="b">
        <v>0</v>
      </c>
      <c r="I193" s="92" t="b">
        <v>0</v>
      </c>
      <c r="J193" s="92" t="b">
        <v>0</v>
      </c>
      <c r="K193" s="92" t="b">
        <v>0</v>
      </c>
      <c r="L193" s="92" t="b">
        <v>0</v>
      </c>
    </row>
    <row r="194" spans="1:12" ht="15">
      <c r="A194" s="92" t="s">
        <v>1153</v>
      </c>
      <c r="B194" s="92" t="s">
        <v>1154</v>
      </c>
      <c r="C194" s="92">
        <v>2</v>
      </c>
      <c r="D194" s="130">
        <v>0</v>
      </c>
      <c r="E194" s="130">
        <v>1.021189299069938</v>
      </c>
      <c r="F194" s="92" t="s">
        <v>1026</v>
      </c>
      <c r="G194" s="92" t="b">
        <v>0</v>
      </c>
      <c r="H194" s="92" t="b">
        <v>0</v>
      </c>
      <c r="I194" s="92" t="b">
        <v>0</v>
      </c>
      <c r="J194" s="92" t="b">
        <v>0</v>
      </c>
      <c r="K194" s="92" t="b">
        <v>0</v>
      </c>
      <c r="L194" s="92" t="b">
        <v>0</v>
      </c>
    </row>
    <row r="195" spans="1:12" ht="15">
      <c r="A195" s="92" t="s">
        <v>1154</v>
      </c>
      <c r="B195" s="92" t="s">
        <v>1155</v>
      </c>
      <c r="C195" s="92">
        <v>2</v>
      </c>
      <c r="D195" s="130">
        <v>0</v>
      </c>
      <c r="E195" s="130">
        <v>1.021189299069938</v>
      </c>
      <c r="F195" s="92" t="s">
        <v>1026</v>
      </c>
      <c r="G195" s="92" t="b">
        <v>0</v>
      </c>
      <c r="H195" s="92" t="b">
        <v>0</v>
      </c>
      <c r="I195" s="92" t="b">
        <v>0</v>
      </c>
      <c r="J195" s="92" t="b">
        <v>0</v>
      </c>
      <c r="K195" s="92" t="b">
        <v>0</v>
      </c>
      <c r="L195" s="92" t="b">
        <v>0</v>
      </c>
    </row>
    <row r="196" spans="1:12" ht="15">
      <c r="A196" s="92" t="s">
        <v>1155</v>
      </c>
      <c r="B196" s="92" t="s">
        <v>1100</v>
      </c>
      <c r="C196" s="92">
        <v>2</v>
      </c>
      <c r="D196" s="130">
        <v>0</v>
      </c>
      <c r="E196" s="130">
        <v>1.021189299069938</v>
      </c>
      <c r="F196" s="92" t="s">
        <v>1026</v>
      </c>
      <c r="G196" s="92" t="b">
        <v>0</v>
      </c>
      <c r="H196" s="92" t="b">
        <v>0</v>
      </c>
      <c r="I196" s="92" t="b">
        <v>0</v>
      </c>
      <c r="J196" s="92" t="b">
        <v>0</v>
      </c>
      <c r="K196" s="92" t="b">
        <v>0</v>
      </c>
      <c r="L196" s="92" t="b">
        <v>0</v>
      </c>
    </row>
    <row r="197" spans="1:12" ht="15">
      <c r="A197" s="92" t="s">
        <v>1100</v>
      </c>
      <c r="B197" s="92" t="s">
        <v>1156</v>
      </c>
      <c r="C197" s="92">
        <v>2</v>
      </c>
      <c r="D197" s="130">
        <v>0</v>
      </c>
      <c r="E197" s="130">
        <v>1.021189299069938</v>
      </c>
      <c r="F197" s="92" t="s">
        <v>1026</v>
      </c>
      <c r="G197" s="92" t="b">
        <v>0</v>
      </c>
      <c r="H197" s="92" t="b">
        <v>0</v>
      </c>
      <c r="I197" s="92" t="b">
        <v>0</v>
      </c>
      <c r="J197" s="92" t="b">
        <v>0</v>
      </c>
      <c r="K197" s="92" t="b">
        <v>0</v>
      </c>
      <c r="L197" s="92" t="b">
        <v>0</v>
      </c>
    </row>
    <row r="198" spans="1:12" ht="15">
      <c r="A198" s="92" t="s">
        <v>1156</v>
      </c>
      <c r="B198" s="92" t="s">
        <v>1157</v>
      </c>
      <c r="C198" s="92">
        <v>2</v>
      </c>
      <c r="D198" s="130">
        <v>0</v>
      </c>
      <c r="E198" s="130">
        <v>1.021189299069938</v>
      </c>
      <c r="F198" s="92" t="s">
        <v>1026</v>
      </c>
      <c r="G198" s="92" t="b">
        <v>0</v>
      </c>
      <c r="H198" s="92" t="b">
        <v>0</v>
      </c>
      <c r="I198" s="92" t="b">
        <v>0</v>
      </c>
      <c r="J198" s="92" t="b">
        <v>0</v>
      </c>
      <c r="K198" s="92" t="b">
        <v>0</v>
      </c>
      <c r="L198" s="92" t="b">
        <v>0</v>
      </c>
    </row>
    <row r="199" spans="1:12" ht="15">
      <c r="A199" s="92" t="s">
        <v>1157</v>
      </c>
      <c r="B199" s="92" t="s">
        <v>1158</v>
      </c>
      <c r="C199" s="92">
        <v>2</v>
      </c>
      <c r="D199" s="130">
        <v>0</v>
      </c>
      <c r="E199" s="130">
        <v>1.021189299069938</v>
      </c>
      <c r="F199" s="92" t="s">
        <v>1026</v>
      </c>
      <c r="G199" s="92" t="b">
        <v>0</v>
      </c>
      <c r="H199" s="92" t="b">
        <v>0</v>
      </c>
      <c r="I199" s="92" t="b">
        <v>0</v>
      </c>
      <c r="J199" s="92" t="b">
        <v>0</v>
      </c>
      <c r="K199" s="92" t="b">
        <v>0</v>
      </c>
      <c r="L199" s="92" t="b">
        <v>0</v>
      </c>
    </row>
    <row r="200" spans="1:12" ht="15">
      <c r="A200" s="92" t="s">
        <v>1158</v>
      </c>
      <c r="B200" s="92" t="s">
        <v>1159</v>
      </c>
      <c r="C200" s="92">
        <v>2</v>
      </c>
      <c r="D200" s="130">
        <v>0</v>
      </c>
      <c r="E200" s="130">
        <v>1.021189299069938</v>
      </c>
      <c r="F200" s="92" t="s">
        <v>1026</v>
      </c>
      <c r="G200" s="92" t="b">
        <v>0</v>
      </c>
      <c r="H200" s="92" t="b">
        <v>0</v>
      </c>
      <c r="I200" s="92" t="b">
        <v>0</v>
      </c>
      <c r="J200" s="92" t="b">
        <v>0</v>
      </c>
      <c r="K200" s="92" t="b">
        <v>0</v>
      </c>
      <c r="L200" s="92" t="b">
        <v>0</v>
      </c>
    </row>
    <row r="201" spans="1:12" ht="15">
      <c r="A201" s="92" t="s">
        <v>1159</v>
      </c>
      <c r="B201" s="92" t="s">
        <v>1160</v>
      </c>
      <c r="C201" s="92">
        <v>2</v>
      </c>
      <c r="D201" s="130">
        <v>0</v>
      </c>
      <c r="E201" s="130">
        <v>1.021189299069938</v>
      </c>
      <c r="F201" s="92" t="s">
        <v>1026</v>
      </c>
      <c r="G201" s="92" t="b">
        <v>0</v>
      </c>
      <c r="H201" s="92" t="b">
        <v>0</v>
      </c>
      <c r="I201" s="92" t="b">
        <v>0</v>
      </c>
      <c r="J201" s="92" t="b">
        <v>0</v>
      </c>
      <c r="K201" s="92" t="b">
        <v>0</v>
      </c>
      <c r="L201" s="92" t="b">
        <v>0</v>
      </c>
    </row>
    <row r="202" spans="1:12" ht="15">
      <c r="A202" s="92" t="s">
        <v>1160</v>
      </c>
      <c r="B202" s="92" t="s">
        <v>1099</v>
      </c>
      <c r="C202" s="92">
        <v>2</v>
      </c>
      <c r="D202" s="130">
        <v>0</v>
      </c>
      <c r="E202" s="130">
        <v>1.021189299069938</v>
      </c>
      <c r="F202" s="92" t="s">
        <v>1026</v>
      </c>
      <c r="G202" s="92" t="b">
        <v>0</v>
      </c>
      <c r="H202" s="92" t="b">
        <v>0</v>
      </c>
      <c r="I202" s="92" t="b">
        <v>0</v>
      </c>
      <c r="J202" s="92" t="b">
        <v>0</v>
      </c>
      <c r="K202" s="92" t="b">
        <v>0</v>
      </c>
      <c r="L202" s="92" t="b">
        <v>0</v>
      </c>
    </row>
    <row r="203" spans="1:12" ht="15">
      <c r="A203" s="92" t="s">
        <v>1099</v>
      </c>
      <c r="B203" s="92" t="s">
        <v>1397</v>
      </c>
      <c r="C203" s="92">
        <v>2</v>
      </c>
      <c r="D203" s="130">
        <v>0</v>
      </c>
      <c r="E203" s="130">
        <v>1.021189299069938</v>
      </c>
      <c r="F203" s="92" t="s">
        <v>1026</v>
      </c>
      <c r="G203" s="92" t="b">
        <v>0</v>
      </c>
      <c r="H203" s="92" t="b">
        <v>0</v>
      </c>
      <c r="I203" s="92" t="b">
        <v>0</v>
      </c>
      <c r="J203" s="92" t="b">
        <v>0</v>
      </c>
      <c r="K203" s="92" t="b">
        <v>0</v>
      </c>
      <c r="L203" s="92" t="b">
        <v>0</v>
      </c>
    </row>
    <row r="204" spans="1:12" ht="15">
      <c r="A204" s="92" t="s">
        <v>1166</v>
      </c>
      <c r="B204" s="92" t="s">
        <v>1167</v>
      </c>
      <c r="C204" s="92">
        <v>2</v>
      </c>
      <c r="D204" s="130">
        <v>0.015041901619828428</v>
      </c>
      <c r="E204" s="130">
        <v>1.7442929831226763</v>
      </c>
      <c r="F204" s="92" t="s">
        <v>1027</v>
      </c>
      <c r="G204" s="92" t="b">
        <v>0</v>
      </c>
      <c r="H204" s="92" t="b">
        <v>0</v>
      </c>
      <c r="I204" s="92" t="b">
        <v>0</v>
      </c>
      <c r="J204" s="92" t="b">
        <v>0</v>
      </c>
      <c r="K204" s="92" t="b">
        <v>0</v>
      </c>
      <c r="L204" s="92" t="b">
        <v>0</v>
      </c>
    </row>
    <row r="205" spans="1:12" ht="15">
      <c r="A205" s="92" t="s">
        <v>1167</v>
      </c>
      <c r="B205" s="92" t="s">
        <v>1168</v>
      </c>
      <c r="C205" s="92">
        <v>2</v>
      </c>
      <c r="D205" s="130">
        <v>0.015041901619828428</v>
      </c>
      <c r="E205" s="130">
        <v>1.7442929831226763</v>
      </c>
      <c r="F205" s="92" t="s">
        <v>1027</v>
      </c>
      <c r="G205" s="92" t="b">
        <v>0</v>
      </c>
      <c r="H205" s="92" t="b">
        <v>0</v>
      </c>
      <c r="I205" s="92" t="b">
        <v>0</v>
      </c>
      <c r="J205" s="92" t="b">
        <v>0</v>
      </c>
      <c r="K205" s="92" t="b">
        <v>0</v>
      </c>
      <c r="L205"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1514</v>
      </c>
      <c r="B2" s="133" t="s">
        <v>1515</v>
      </c>
      <c r="C2" s="67" t="s">
        <v>1516</v>
      </c>
    </row>
    <row r="3" spans="1:3" ht="15">
      <c r="A3" s="132" t="s">
        <v>1019</v>
      </c>
      <c r="B3" s="132" t="s">
        <v>1019</v>
      </c>
      <c r="C3" s="36">
        <v>23</v>
      </c>
    </row>
    <row r="4" spans="1:3" ht="15">
      <c r="A4" s="132" t="s">
        <v>1020</v>
      </c>
      <c r="B4" s="132" t="s">
        <v>1020</v>
      </c>
      <c r="C4" s="36">
        <v>31</v>
      </c>
    </row>
    <row r="5" spans="1:3" ht="15">
      <c r="A5" s="132" t="s">
        <v>1021</v>
      </c>
      <c r="B5" s="132" t="s">
        <v>1021</v>
      </c>
      <c r="C5" s="36">
        <v>8</v>
      </c>
    </row>
    <row r="6" spans="1:3" ht="15">
      <c r="A6" s="132" t="s">
        <v>1022</v>
      </c>
      <c r="B6" s="132" t="s">
        <v>1022</v>
      </c>
      <c r="C6" s="36">
        <v>6</v>
      </c>
    </row>
    <row r="7" spans="1:3" ht="15">
      <c r="A7" s="132" t="s">
        <v>1023</v>
      </c>
      <c r="B7" s="132" t="s">
        <v>1023</v>
      </c>
      <c r="C7" s="36">
        <v>4</v>
      </c>
    </row>
    <row r="8" spans="1:3" ht="15">
      <c r="A8" s="132" t="s">
        <v>1024</v>
      </c>
      <c r="B8" s="132" t="s">
        <v>1024</v>
      </c>
      <c r="C8" s="36">
        <v>2</v>
      </c>
    </row>
    <row r="9" spans="1:3" ht="15">
      <c r="A9" s="132" t="s">
        <v>1025</v>
      </c>
      <c r="B9" s="132" t="s">
        <v>1025</v>
      </c>
      <c r="C9" s="36">
        <v>3</v>
      </c>
    </row>
    <row r="10" spans="1:3" ht="15">
      <c r="A10" s="132" t="s">
        <v>1026</v>
      </c>
      <c r="B10" s="132" t="s">
        <v>1026</v>
      </c>
      <c r="C10" s="36">
        <v>2</v>
      </c>
    </row>
    <row r="11" spans="1:3" ht="15">
      <c r="A11" s="132" t="s">
        <v>1027</v>
      </c>
      <c r="B11" s="132" t="s">
        <v>1027</v>
      </c>
      <c r="C11" s="36">
        <v>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1522</v>
      </c>
      <c r="B1" s="13" t="s">
        <v>17</v>
      </c>
    </row>
    <row r="2" spans="1:2" ht="15">
      <c r="A2" s="85" t="s">
        <v>1523</v>
      </c>
      <c r="B2" s="85" t="s">
        <v>1529</v>
      </c>
    </row>
    <row r="3" spans="1:2" ht="15">
      <c r="A3" s="85" t="s">
        <v>1524</v>
      </c>
      <c r="B3" s="85" t="s">
        <v>1530</v>
      </c>
    </row>
    <row r="4" spans="1:2" ht="15">
      <c r="A4" s="85" t="s">
        <v>1525</v>
      </c>
      <c r="B4" s="85" t="s">
        <v>1531</v>
      </c>
    </row>
    <row r="5" spans="1:2" ht="15">
      <c r="A5" s="85" t="s">
        <v>1526</v>
      </c>
      <c r="B5" s="85" t="s">
        <v>1532</v>
      </c>
    </row>
    <row r="6" spans="1:2" ht="15">
      <c r="A6" s="85" t="s">
        <v>1527</v>
      </c>
      <c r="B6" s="85" t="s">
        <v>1533</v>
      </c>
    </row>
    <row r="7" spans="1:2" ht="15">
      <c r="A7" s="85" t="s">
        <v>1528</v>
      </c>
      <c r="B7" s="85" t="s">
        <v>1530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1018</v>
      </c>
      <c r="BB2" s="13" t="s">
        <v>1038</v>
      </c>
      <c r="BC2" s="13" t="s">
        <v>1039</v>
      </c>
      <c r="BD2" s="67" t="s">
        <v>1503</v>
      </c>
      <c r="BE2" s="67" t="s">
        <v>1504</v>
      </c>
      <c r="BF2" s="67" t="s">
        <v>1505</v>
      </c>
      <c r="BG2" s="67" t="s">
        <v>1506</v>
      </c>
      <c r="BH2" s="67" t="s">
        <v>1507</v>
      </c>
      <c r="BI2" s="67" t="s">
        <v>1508</v>
      </c>
      <c r="BJ2" s="67" t="s">
        <v>1509</v>
      </c>
      <c r="BK2" s="67" t="s">
        <v>1510</v>
      </c>
      <c r="BL2" s="67" t="s">
        <v>1511</v>
      </c>
    </row>
    <row r="3" spans="1:64" ht="15" customHeight="1">
      <c r="A3" s="84" t="s">
        <v>212</v>
      </c>
      <c r="B3" s="84" t="s">
        <v>212</v>
      </c>
      <c r="C3" s="53"/>
      <c r="D3" s="54"/>
      <c r="E3" s="65"/>
      <c r="F3" s="55"/>
      <c r="G3" s="53"/>
      <c r="H3" s="57"/>
      <c r="I3" s="56"/>
      <c r="J3" s="56"/>
      <c r="K3" s="36" t="s">
        <v>65</v>
      </c>
      <c r="L3" s="62">
        <v>3</v>
      </c>
      <c r="M3" s="62"/>
      <c r="N3" s="63"/>
      <c r="O3" s="85" t="s">
        <v>176</v>
      </c>
      <c r="P3" s="87">
        <v>43688.20842592593</v>
      </c>
      <c r="Q3" s="85" t="s">
        <v>267</v>
      </c>
      <c r="R3" s="91" t="s">
        <v>352</v>
      </c>
      <c r="S3" s="85" t="s">
        <v>415</v>
      </c>
      <c r="T3" s="85"/>
      <c r="U3" s="85"/>
      <c r="V3" s="91" t="s">
        <v>428</v>
      </c>
      <c r="W3" s="87">
        <v>43688.20842592593</v>
      </c>
      <c r="X3" s="91" t="s">
        <v>470</v>
      </c>
      <c r="Y3" s="85"/>
      <c r="Z3" s="85"/>
      <c r="AA3" s="92" t="s">
        <v>563</v>
      </c>
      <c r="AB3" s="85"/>
      <c r="AC3" s="85" t="b">
        <v>0</v>
      </c>
      <c r="AD3" s="85">
        <v>0</v>
      </c>
      <c r="AE3" s="92" t="s">
        <v>658</v>
      </c>
      <c r="AF3" s="85" t="b">
        <v>0</v>
      </c>
      <c r="AG3" s="85" t="s">
        <v>663</v>
      </c>
      <c r="AH3" s="85"/>
      <c r="AI3" s="92" t="s">
        <v>658</v>
      </c>
      <c r="AJ3" s="85" t="b">
        <v>0</v>
      </c>
      <c r="AK3" s="85">
        <v>0</v>
      </c>
      <c r="AL3" s="92" t="s">
        <v>658</v>
      </c>
      <c r="AM3" s="85" t="s">
        <v>667</v>
      </c>
      <c r="AN3" s="85" t="b">
        <v>0</v>
      </c>
      <c r="AO3" s="92" t="s">
        <v>563</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7</v>
      </c>
      <c r="BK3" s="52">
        <v>100</v>
      </c>
      <c r="BL3" s="51">
        <v>7</v>
      </c>
    </row>
    <row r="4" spans="1:64" ht="15" customHeight="1">
      <c r="A4" s="84" t="s">
        <v>213</v>
      </c>
      <c r="B4" s="84" t="s">
        <v>213</v>
      </c>
      <c r="C4" s="53"/>
      <c r="D4" s="54"/>
      <c r="E4" s="65"/>
      <c r="F4" s="55"/>
      <c r="G4" s="53"/>
      <c r="H4" s="57"/>
      <c r="I4" s="56"/>
      <c r="J4" s="56"/>
      <c r="K4" s="36" t="s">
        <v>65</v>
      </c>
      <c r="L4" s="83">
        <v>4</v>
      </c>
      <c r="M4" s="83"/>
      <c r="N4" s="63"/>
      <c r="O4" s="86" t="s">
        <v>176</v>
      </c>
      <c r="P4" s="88">
        <v>43689.685115740744</v>
      </c>
      <c r="Q4" s="86" t="s">
        <v>268</v>
      </c>
      <c r="R4" s="90" t="s">
        <v>353</v>
      </c>
      <c r="S4" s="86" t="s">
        <v>415</v>
      </c>
      <c r="T4" s="86"/>
      <c r="U4" s="86"/>
      <c r="V4" s="90" t="s">
        <v>429</v>
      </c>
      <c r="W4" s="88">
        <v>43689.685115740744</v>
      </c>
      <c r="X4" s="90" t="s">
        <v>471</v>
      </c>
      <c r="Y4" s="86"/>
      <c r="Z4" s="86"/>
      <c r="AA4" s="89" t="s">
        <v>564</v>
      </c>
      <c r="AB4" s="86"/>
      <c r="AC4" s="86" t="b">
        <v>0</v>
      </c>
      <c r="AD4" s="86">
        <v>0</v>
      </c>
      <c r="AE4" s="89" t="s">
        <v>658</v>
      </c>
      <c r="AF4" s="86" t="b">
        <v>0</v>
      </c>
      <c r="AG4" s="86" t="s">
        <v>663</v>
      </c>
      <c r="AH4" s="86"/>
      <c r="AI4" s="89" t="s">
        <v>658</v>
      </c>
      <c r="AJ4" s="86" t="b">
        <v>0</v>
      </c>
      <c r="AK4" s="86">
        <v>0</v>
      </c>
      <c r="AL4" s="89" t="s">
        <v>658</v>
      </c>
      <c r="AM4" s="86" t="s">
        <v>668</v>
      </c>
      <c r="AN4" s="86" t="b">
        <v>0</v>
      </c>
      <c r="AO4" s="89" t="s">
        <v>564</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11</v>
      </c>
      <c r="BK4" s="52">
        <v>100</v>
      </c>
      <c r="BL4" s="51">
        <v>11</v>
      </c>
    </row>
    <row r="5" spans="1:64" ht="15">
      <c r="A5" s="84" t="s">
        <v>214</v>
      </c>
      <c r="B5" s="84" t="s">
        <v>214</v>
      </c>
      <c r="C5" s="53"/>
      <c r="D5" s="54"/>
      <c r="E5" s="65"/>
      <c r="F5" s="55"/>
      <c r="G5" s="53"/>
      <c r="H5" s="57"/>
      <c r="I5" s="56"/>
      <c r="J5" s="56"/>
      <c r="K5" s="36" t="s">
        <v>65</v>
      </c>
      <c r="L5" s="83">
        <v>5</v>
      </c>
      <c r="M5" s="83"/>
      <c r="N5" s="63"/>
      <c r="O5" s="86" t="s">
        <v>176</v>
      </c>
      <c r="P5" s="88">
        <v>43689.822592592594</v>
      </c>
      <c r="Q5" s="86" t="s">
        <v>269</v>
      </c>
      <c r="R5" s="90" t="s">
        <v>354</v>
      </c>
      <c r="S5" s="86" t="s">
        <v>415</v>
      </c>
      <c r="T5" s="86"/>
      <c r="U5" s="86"/>
      <c r="V5" s="90" t="s">
        <v>430</v>
      </c>
      <c r="W5" s="88">
        <v>43689.822592592594</v>
      </c>
      <c r="X5" s="90" t="s">
        <v>472</v>
      </c>
      <c r="Y5" s="86"/>
      <c r="Z5" s="86"/>
      <c r="AA5" s="89" t="s">
        <v>565</v>
      </c>
      <c r="AB5" s="86"/>
      <c r="AC5" s="86" t="b">
        <v>0</v>
      </c>
      <c r="AD5" s="86">
        <v>0</v>
      </c>
      <c r="AE5" s="89" t="s">
        <v>658</v>
      </c>
      <c r="AF5" s="86" t="b">
        <v>0</v>
      </c>
      <c r="AG5" s="86" t="s">
        <v>663</v>
      </c>
      <c r="AH5" s="86"/>
      <c r="AI5" s="89" t="s">
        <v>658</v>
      </c>
      <c r="AJ5" s="86" t="b">
        <v>0</v>
      </c>
      <c r="AK5" s="86">
        <v>0</v>
      </c>
      <c r="AL5" s="89" t="s">
        <v>658</v>
      </c>
      <c r="AM5" s="86" t="s">
        <v>667</v>
      </c>
      <c r="AN5" s="86" t="b">
        <v>0</v>
      </c>
      <c r="AO5" s="89" t="s">
        <v>565</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8</v>
      </c>
      <c r="BK5" s="52">
        <v>100</v>
      </c>
      <c r="BL5" s="51">
        <v>8</v>
      </c>
    </row>
    <row r="6" spans="1:64" ht="15">
      <c r="A6" s="84" t="s">
        <v>215</v>
      </c>
      <c r="B6" s="84" t="s">
        <v>215</v>
      </c>
      <c r="C6" s="53"/>
      <c r="D6" s="54"/>
      <c r="E6" s="65"/>
      <c r="F6" s="55"/>
      <c r="G6" s="53"/>
      <c r="H6" s="57"/>
      <c r="I6" s="56"/>
      <c r="J6" s="56"/>
      <c r="K6" s="36" t="s">
        <v>65</v>
      </c>
      <c r="L6" s="83">
        <v>6</v>
      </c>
      <c r="M6" s="83"/>
      <c r="N6" s="63"/>
      <c r="O6" s="86" t="s">
        <v>176</v>
      </c>
      <c r="P6" s="88">
        <v>43689.89202546296</v>
      </c>
      <c r="Q6" s="86" t="s">
        <v>270</v>
      </c>
      <c r="R6" s="90" t="s">
        <v>354</v>
      </c>
      <c r="S6" s="86" t="s">
        <v>415</v>
      </c>
      <c r="T6" s="86"/>
      <c r="U6" s="86"/>
      <c r="V6" s="90" t="s">
        <v>431</v>
      </c>
      <c r="W6" s="88">
        <v>43689.89202546296</v>
      </c>
      <c r="X6" s="90" t="s">
        <v>473</v>
      </c>
      <c r="Y6" s="86"/>
      <c r="Z6" s="86"/>
      <c r="AA6" s="89" t="s">
        <v>566</v>
      </c>
      <c r="AB6" s="86"/>
      <c r="AC6" s="86" t="b">
        <v>0</v>
      </c>
      <c r="AD6" s="86">
        <v>0</v>
      </c>
      <c r="AE6" s="89" t="s">
        <v>658</v>
      </c>
      <c r="AF6" s="86" t="b">
        <v>0</v>
      </c>
      <c r="AG6" s="86" t="s">
        <v>663</v>
      </c>
      <c r="AH6" s="86"/>
      <c r="AI6" s="89" t="s">
        <v>658</v>
      </c>
      <c r="AJ6" s="86" t="b">
        <v>0</v>
      </c>
      <c r="AK6" s="86">
        <v>0</v>
      </c>
      <c r="AL6" s="89" t="s">
        <v>658</v>
      </c>
      <c r="AM6" s="86" t="s">
        <v>669</v>
      </c>
      <c r="AN6" s="86" t="b">
        <v>0</v>
      </c>
      <c r="AO6" s="89" t="s">
        <v>566</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4" t="s">
        <v>216</v>
      </c>
      <c r="B7" s="84" t="s">
        <v>228</v>
      </c>
      <c r="C7" s="53"/>
      <c r="D7" s="54"/>
      <c r="E7" s="65"/>
      <c r="F7" s="55"/>
      <c r="G7" s="53"/>
      <c r="H7" s="57"/>
      <c r="I7" s="56"/>
      <c r="J7" s="56"/>
      <c r="K7" s="36" t="s">
        <v>65</v>
      </c>
      <c r="L7" s="83">
        <v>7</v>
      </c>
      <c r="M7" s="83"/>
      <c r="N7" s="63"/>
      <c r="O7" s="86" t="s">
        <v>265</v>
      </c>
      <c r="P7" s="88">
        <v>43690.757835648146</v>
      </c>
      <c r="Q7" s="86" t="s">
        <v>271</v>
      </c>
      <c r="R7" s="90" t="s">
        <v>355</v>
      </c>
      <c r="S7" s="86" t="s">
        <v>415</v>
      </c>
      <c r="T7" s="86"/>
      <c r="U7" s="86"/>
      <c r="V7" s="90" t="s">
        <v>432</v>
      </c>
      <c r="W7" s="88">
        <v>43690.757835648146</v>
      </c>
      <c r="X7" s="90" t="s">
        <v>474</v>
      </c>
      <c r="Y7" s="86"/>
      <c r="Z7" s="86"/>
      <c r="AA7" s="89" t="s">
        <v>567</v>
      </c>
      <c r="AB7" s="86"/>
      <c r="AC7" s="86" t="b">
        <v>0</v>
      </c>
      <c r="AD7" s="86">
        <v>0</v>
      </c>
      <c r="AE7" s="89" t="s">
        <v>658</v>
      </c>
      <c r="AF7" s="86" t="b">
        <v>0</v>
      </c>
      <c r="AG7" s="86" t="s">
        <v>663</v>
      </c>
      <c r="AH7" s="86"/>
      <c r="AI7" s="89" t="s">
        <v>658</v>
      </c>
      <c r="AJ7" s="86" t="b">
        <v>0</v>
      </c>
      <c r="AK7" s="86">
        <v>0</v>
      </c>
      <c r="AL7" s="89" t="s">
        <v>585</v>
      </c>
      <c r="AM7" s="86" t="s">
        <v>669</v>
      </c>
      <c r="AN7" s="86" t="b">
        <v>0</v>
      </c>
      <c r="AO7" s="89" t="s">
        <v>585</v>
      </c>
      <c r="AP7" s="86" t="s">
        <v>176</v>
      </c>
      <c r="AQ7" s="86">
        <v>0</v>
      </c>
      <c r="AR7" s="86">
        <v>0</v>
      </c>
      <c r="AS7" s="86"/>
      <c r="AT7" s="86"/>
      <c r="AU7" s="86"/>
      <c r="AV7" s="86"/>
      <c r="AW7" s="86"/>
      <c r="AX7" s="86"/>
      <c r="AY7" s="86"/>
      <c r="AZ7" s="86"/>
      <c r="BA7">
        <v>1</v>
      </c>
      <c r="BB7" s="85" t="str">
        <f>REPLACE(INDEX(GroupVertices[Group],MATCH(Edges25[[#This Row],[Vertex 1]],GroupVertices[Vertex],0)),1,1,"")</f>
        <v>9</v>
      </c>
      <c r="BC7" s="85" t="str">
        <f>REPLACE(INDEX(GroupVertices[Group],MATCH(Edges25[[#This Row],[Vertex 2]],GroupVertices[Vertex],0)),1,1,"")</f>
        <v>9</v>
      </c>
      <c r="BD7" s="51">
        <v>0</v>
      </c>
      <c r="BE7" s="52">
        <v>0</v>
      </c>
      <c r="BF7" s="51">
        <v>0</v>
      </c>
      <c r="BG7" s="52">
        <v>0</v>
      </c>
      <c r="BH7" s="51">
        <v>0</v>
      </c>
      <c r="BI7" s="52">
        <v>0</v>
      </c>
      <c r="BJ7" s="51">
        <v>5</v>
      </c>
      <c r="BK7" s="52">
        <v>100</v>
      </c>
      <c r="BL7" s="51">
        <v>5</v>
      </c>
    </row>
    <row r="8" spans="1:64" ht="15">
      <c r="A8" s="84" t="s">
        <v>217</v>
      </c>
      <c r="B8" s="84" t="s">
        <v>259</v>
      </c>
      <c r="C8" s="53"/>
      <c r="D8" s="54"/>
      <c r="E8" s="65"/>
      <c r="F8" s="55"/>
      <c r="G8" s="53"/>
      <c r="H8" s="57"/>
      <c r="I8" s="56"/>
      <c r="J8" s="56"/>
      <c r="K8" s="36" t="s">
        <v>65</v>
      </c>
      <c r="L8" s="83">
        <v>8</v>
      </c>
      <c r="M8" s="83"/>
      <c r="N8" s="63"/>
      <c r="O8" s="86" t="s">
        <v>265</v>
      </c>
      <c r="P8" s="88">
        <v>43691.60018518518</v>
      </c>
      <c r="Q8" s="86" t="s">
        <v>272</v>
      </c>
      <c r="R8" s="90" t="s">
        <v>356</v>
      </c>
      <c r="S8" s="86" t="s">
        <v>415</v>
      </c>
      <c r="T8" s="86"/>
      <c r="U8" s="86"/>
      <c r="V8" s="90" t="s">
        <v>433</v>
      </c>
      <c r="W8" s="88">
        <v>43691.60018518518</v>
      </c>
      <c r="X8" s="90" t="s">
        <v>475</v>
      </c>
      <c r="Y8" s="86"/>
      <c r="Z8" s="86"/>
      <c r="AA8" s="89" t="s">
        <v>568</v>
      </c>
      <c r="AB8" s="89" t="s">
        <v>656</v>
      </c>
      <c r="AC8" s="86" t="b">
        <v>0</v>
      </c>
      <c r="AD8" s="86">
        <v>0</v>
      </c>
      <c r="AE8" s="89" t="s">
        <v>659</v>
      </c>
      <c r="AF8" s="86" t="b">
        <v>0</v>
      </c>
      <c r="AG8" s="86" t="s">
        <v>664</v>
      </c>
      <c r="AH8" s="86"/>
      <c r="AI8" s="89" t="s">
        <v>658</v>
      </c>
      <c r="AJ8" s="86" t="b">
        <v>0</v>
      </c>
      <c r="AK8" s="86">
        <v>0</v>
      </c>
      <c r="AL8" s="89" t="s">
        <v>658</v>
      </c>
      <c r="AM8" s="86" t="s">
        <v>669</v>
      </c>
      <c r="AN8" s="86" t="b">
        <v>0</v>
      </c>
      <c r="AO8" s="89" t="s">
        <v>656</v>
      </c>
      <c r="AP8" s="86" t="s">
        <v>176</v>
      </c>
      <c r="AQ8" s="86">
        <v>0</v>
      </c>
      <c r="AR8" s="86">
        <v>0</v>
      </c>
      <c r="AS8" s="86"/>
      <c r="AT8" s="86"/>
      <c r="AU8" s="86"/>
      <c r="AV8" s="86"/>
      <c r="AW8" s="86"/>
      <c r="AX8" s="86"/>
      <c r="AY8" s="86"/>
      <c r="AZ8" s="86"/>
      <c r="BA8">
        <v>1</v>
      </c>
      <c r="BB8" s="85" t="str">
        <f>REPLACE(INDEX(GroupVertices[Group],MATCH(Edges25[[#This Row],[Vertex 1]],GroupVertices[Vertex],0)),1,1,"")</f>
        <v>5</v>
      </c>
      <c r="BC8" s="85" t="str">
        <f>REPLACE(INDEX(GroupVertices[Group],MATCH(Edges25[[#This Row],[Vertex 2]],GroupVertices[Vertex],0)),1,1,"")</f>
        <v>5</v>
      </c>
      <c r="BD8" s="51"/>
      <c r="BE8" s="52"/>
      <c r="BF8" s="51"/>
      <c r="BG8" s="52"/>
      <c r="BH8" s="51"/>
      <c r="BI8" s="52"/>
      <c r="BJ8" s="51"/>
      <c r="BK8" s="52"/>
      <c r="BL8" s="51"/>
    </row>
    <row r="9" spans="1:64" ht="15">
      <c r="A9" s="84" t="s">
        <v>218</v>
      </c>
      <c r="B9" s="84" t="s">
        <v>218</v>
      </c>
      <c r="C9" s="53"/>
      <c r="D9" s="54"/>
      <c r="E9" s="65"/>
      <c r="F9" s="55"/>
      <c r="G9" s="53"/>
      <c r="H9" s="57"/>
      <c r="I9" s="56"/>
      <c r="J9" s="56"/>
      <c r="K9" s="36" t="s">
        <v>65</v>
      </c>
      <c r="L9" s="83">
        <v>12</v>
      </c>
      <c r="M9" s="83"/>
      <c r="N9" s="63"/>
      <c r="O9" s="86" t="s">
        <v>176</v>
      </c>
      <c r="P9" s="88">
        <v>43691.91171296296</v>
      </c>
      <c r="Q9" s="86" t="s">
        <v>273</v>
      </c>
      <c r="R9" s="90" t="s">
        <v>357</v>
      </c>
      <c r="S9" s="86" t="s">
        <v>415</v>
      </c>
      <c r="T9" s="86"/>
      <c r="U9" s="86"/>
      <c r="V9" s="90" t="s">
        <v>434</v>
      </c>
      <c r="W9" s="88">
        <v>43691.91171296296</v>
      </c>
      <c r="X9" s="90" t="s">
        <v>476</v>
      </c>
      <c r="Y9" s="86"/>
      <c r="Z9" s="86"/>
      <c r="AA9" s="89" t="s">
        <v>569</v>
      </c>
      <c r="AB9" s="86"/>
      <c r="AC9" s="86" t="b">
        <v>0</v>
      </c>
      <c r="AD9" s="86">
        <v>0</v>
      </c>
      <c r="AE9" s="89" t="s">
        <v>658</v>
      </c>
      <c r="AF9" s="86" t="b">
        <v>0</v>
      </c>
      <c r="AG9" s="86" t="s">
        <v>663</v>
      </c>
      <c r="AH9" s="86"/>
      <c r="AI9" s="89" t="s">
        <v>658</v>
      </c>
      <c r="AJ9" s="86" t="b">
        <v>0</v>
      </c>
      <c r="AK9" s="86">
        <v>0</v>
      </c>
      <c r="AL9" s="89" t="s">
        <v>658</v>
      </c>
      <c r="AM9" s="86" t="s">
        <v>667</v>
      </c>
      <c r="AN9" s="86" t="b">
        <v>0</v>
      </c>
      <c r="AO9" s="89" t="s">
        <v>569</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5</v>
      </c>
      <c r="BK9" s="52">
        <v>100</v>
      </c>
      <c r="BL9" s="51">
        <v>5</v>
      </c>
    </row>
    <row r="10" spans="1:64" ht="15">
      <c r="A10" s="84" t="s">
        <v>219</v>
      </c>
      <c r="B10" s="84" t="s">
        <v>257</v>
      </c>
      <c r="C10" s="53"/>
      <c r="D10" s="54"/>
      <c r="E10" s="65"/>
      <c r="F10" s="55"/>
      <c r="G10" s="53"/>
      <c r="H10" s="57"/>
      <c r="I10" s="56"/>
      <c r="J10" s="56"/>
      <c r="K10" s="36" t="s">
        <v>65</v>
      </c>
      <c r="L10" s="83">
        <v>13</v>
      </c>
      <c r="M10" s="83"/>
      <c r="N10" s="63"/>
      <c r="O10" s="86" t="s">
        <v>266</v>
      </c>
      <c r="P10" s="88">
        <v>43692.48914351852</v>
      </c>
      <c r="Q10" s="86" t="s">
        <v>274</v>
      </c>
      <c r="R10" s="90" t="s">
        <v>358</v>
      </c>
      <c r="S10" s="86" t="s">
        <v>416</v>
      </c>
      <c r="T10" s="86" t="s">
        <v>420</v>
      </c>
      <c r="U10" s="86"/>
      <c r="V10" s="90" t="s">
        <v>435</v>
      </c>
      <c r="W10" s="88">
        <v>43692.48914351852</v>
      </c>
      <c r="X10" s="90" t="s">
        <v>477</v>
      </c>
      <c r="Y10" s="86"/>
      <c r="Z10" s="86"/>
      <c r="AA10" s="89" t="s">
        <v>570</v>
      </c>
      <c r="AB10" s="89" t="s">
        <v>632</v>
      </c>
      <c r="AC10" s="86" t="b">
        <v>0</v>
      </c>
      <c r="AD10" s="86">
        <v>0</v>
      </c>
      <c r="AE10" s="89" t="s">
        <v>660</v>
      </c>
      <c r="AF10" s="86" t="b">
        <v>0</v>
      </c>
      <c r="AG10" s="86" t="s">
        <v>663</v>
      </c>
      <c r="AH10" s="86"/>
      <c r="AI10" s="89" t="s">
        <v>658</v>
      </c>
      <c r="AJ10" s="86" t="b">
        <v>0</v>
      </c>
      <c r="AK10" s="86">
        <v>0</v>
      </c>
      <c r="AL10" s="89" t="s">
        <v>658</v>
      </c>
      <c r="AM10" s="86" t="s">
        <v>668</v>
      </c>
      <c r="AN10" s="86" t="b">
        <v>1</v>
      </c>
      <c r="AO10" s="89" t="s">
        <v>632</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13</v>
      </c>
      <c r="BK10" s="52">
        <v>100</v>
      </c>
      <c r="BL10" s="51">
        <v>13</v>
      </c>
    </row>
    <row r="11" spans="1:64" ht="15">
      <c r="A11" s="84" t="s">
        <v>220</v>
      </c>
      <c r="B11" s="84" t="s">
        <v>220</v>
      </c>
      <c r="C11" s="53"/>
      <c r="D11" s="54"/>
      <c r="E11" s="65"/>
      <c r="F11" s="55"/>
      <c r="G11" s="53"/>
      <c r="H11" s="57"/>
      <c r="I11" s="56"/>
      <c r="J11" s="56"/>
      <c r="K11" s="36" t="s">
        <v>65</v>
      </c>
      <c r="L11" s="83">
        <v>14</v>
      </c>
      <c r="M11" s="83"/>
      <c r="N11" s="63"/>
      <c r="O11" s="86" t="s">
        <v>176</v>
      </c>
      <c r="P11" s="88">
        <v>43692.642847222225</v>
      </c>
      <c r="Q11" s="86" t="s">
        <v>275</v>
      </c>
      <c r="R11" s="90" t="s">
        <v>359</v>
      </c>
      <c r="S11" s="86" t="s">
        <v>415</v>
      </c>
      <c r="T11" s="86"/>
      <c r="U11" s="86"/>
      <c r="V11" s="90" t="s">
        <v>436</v>
      </c>
      <c r="W11" s="88">
        <v>43692.642847222225</v>
      </c>
      <c r="X11" s="90" t="s">
        <v>478</v>
      </c>
      <c r="Y11" s="86"/>
      <c r="Z11" s="86"/>
      <c r="AA11" s="89" t="s">
        <v>571</v>
      </c>
      <c r="AB11" s="86"/>
      <c r="AC11" s="86" t="b">
        <v>0</v>
      </c>
      <c r="AD11" s="86">
        <v>0</v>
      </c>
      <c r="AE11" s="89" t="s">
        <v>658</v>
      </c>
      <c r="AF11" s="86" t="b">
        <v>0</v>
      </c>
      <c r="AG11" s="86" t="s">
        <v>663</v>
      </c>
      <c r="AH11" s="86"/>
      <c r="AI11" s="89" t="s">
        <v>658</v>
      </c>
      <c r="AJ11" s="86" t="b">
        <v>0</v>
      </c>
      <c r="AK11" s="86">
        <v>0</v>
      </c>
      <c r="AL11" s="89" t="s">
        <v>658</v>
      </c>
      <c r="AM11" s="86" t="s">
        <v>670</v>
      </c>
      <c r="AN11" s="86" t="b">
        <v>0</v>
      </c>
      <c r="AO11" s="89" t="s">
        <v>571</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9</v>
      </c>
      <c r="BK11" s="52">
        <v>100</v>
      </c>
      <c r="BL11" s="51">
        <v>9</v>
      </c>
    </row>
    <row r="12" spans="1:64" ht="15">
      <c r="A12" s="84" t="s">
        <v>221</v>
      </c>
      <c r="B12" s="84" t="s">
        <v>221</v>
      </c>
      <c r="C12" s="53"/>
      <c r="D12" s="54"/>
      <c r="E12" s="65"/>
      <c r="F12" s="55"/>
      <c r="G12" s="53"/>
      <c r="H12" s="57"/>
      <c r="I12" s="56"/>
      <c r="J12" s="56"/>
      <c r="K12" s="36" t="s">
        <v>65</v>
      </c>
      <c r="L12" s="83">
        <v>15</v>
      </c>
      <c r="M12" s="83"/>
      <c r="N12" s="63"/>
      <c r="O12" s="86" t="s">
        <v>176</v>
      </c>
      <c r="P12" s="88">
        <v>43693.169594907406</v>
      </c>
      <c r="Q12" s="86" t="s">
        <v>276</v>
      </c>
      <c r="R12" s="90" t="s">
        <v>360</v>
      </c>
      <c r="S12" s="86" t="s">
        <v>415</v>
      </c>
      <c r="T12" s="86"/>
      <c r="U12" s="86"/>
      <c r="V12" s="90" t="s">
        <v>437</v>
      </c>
      <c r="W12" s="88">
        <v>43693.169594907406</v>
      </c>
      <c r="X12" s="90" t="s">
        <v>479</v>
      </c>
      <c r="Y12" s="86"/>
      <c r="Z12" s="86"/>
      <c r="AA12" s="89" t="s">
        <v>572</v>
      </c>
      <c r="AB12" s="86"/>
      <c r="AC12" s="86" t="b">
        <v>0</v>
      </c>
      <c r="AD12" s="86">
        <v>1</v>
      </c>
      <c r="AE12" s="89" t="s">
        <v>658</v>
      </c>
      <c r="AF12" s="86" t="b">
        <v>0</v>
      </c>
      <c r="AG12" s="86" t="s">
        <v>663</v>
      </c>
      <c r="AH12" s="86"/>
      <c r="AI12" s="89" t="s">
        <v>658</v>
      </c>
      <c r="AJ12" s="86" t="b">
        <v>0</v>
      </c>
      <c r="AK12" s="86">
        <v>0</v>
      </c>
      <c r="AL12" s="89" t="s">
        <v>658</v>
      </c>
      <c r="AM12" s="86" t="s">
        <v>670</v>
      </c>
      <c r="AN12" s="86" t="b">
        <v>0</v>
      </c>
      <c r="AO12" s="89" t="s">
        <v>572</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13</v>
      </c>
      <c r="BK12" s="52">
        <v>100</v>
      </c>
      <c r="BL12" s="51">
        <v>13</v>
      </c>
    </row>
    <row r="13" spans="1:64" ht="15">
      <c r="A13" s="84" t="s">
        <v>222</v>
      </c>
      <c r="B13" s="84" t="s">
        <v>257</v>
      </c>
      <c r="C13" s="53"/>
      <c r="D13" s="54"/>
      <c r="E13" s="65"/>
      <c r="F13" s="55"/>
      <c r="G13" s="53"/>
      <c r="H13" s="57"/>
      <c r="I13" s="56"/>
      <c r="J13" s="56"/>
      <c r="K13" s="36" t="s">
        <v>65</v>
      </c>
      <c r="L13" s="83">
        <v>16</v>
      </c>
      <c r="M13" s="83"/>
      <c r="N13" s="63"/>
      <c r="O13" s="86" t="s">
        <v>266</v>
      </c>
      <c r="P13" s="88">
        <v>43693.53836805555</v>
      </c>
      <c r="Q13" s="86" t="s">
        <v>277</v>
      </c>
      <c r="R13" s="86"/>
      <c r="S13" s="86"/>
      <c r="T13" s="86"/>
      <c r="U13" s="86"/>
      <c r="V13" s="90" t="s">
        <v>438</v>
      </c>
      <c r="W13" s="88">
        <v>43693.53836805555</v>
      </c>
      <c r="X13" s="90" t="s">
        <v>480</v>
      </c>
      <c r="Y13" s="86"/>
      <c r="Z13" s="86"/>
      <c r="AA13" s="89" t="s">
        <v>573</v>
      </c>
      <c r="AB13" s="89" t="s">
        <v>636</v>
      </c>
      <c r="AC13" s="86" t="b">
        <v>0</v>
      </c>
      <c r="AD13" s="86">
        <v>0</v>
      </c>
      <c r="AE13" s="89" t="s">
        <v>660</v>
      </c>
      <c r="AF13" s="86" t="b">
        <v>0</v>
      </c>
      <c r="AG13" s="86" t="s">
        <v>663</v>
      </c>
      <c r="AH13" s="86"/>
      <c r="AI13" s="89" t="s">
        <v>658</v>
      </c>
      <c r="AJ13" s="86" t="b">
        <v>0</v>
      </c>
      <c r="AK13" s="86">
        <v>0</v>
      </c>
      <c r="AL13" s="89" t="s">
        <v>658</v>
      </c>
      <c r="AM13" s="86" t="s">
        <v>670</v>
      </c>
      <c r="AN13" s="86" t="b">
        <v>0</v>
      </c>
      <c r="AO13" s="89" t="s">
        <v>636</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23</v>
      </c>
      <c r="BK13" s="52">
        <v>100</v>
      </c>
      <c r="BL13" s="51">
        <v>23</v>
      </c>
    </row>
    <row r="14" spans="1:64" ht="15">
      <c r="A14" s="84" t="s">
        <v>223</v>
      </c>
      <c r="B14" s="84" t="s">
        <v>223</v>
      </c>
      <c r="C14" s="53"/>
      <c r="D14" s="54"/>
      <c r="E14" s="65"/>
      <c r="F14" s="55"/>
      <c r="G14" s="53"/>
      <c r="H14" s="57"/>
      <c r="I14" s="56"/>
      <c r="J14" s="56"/>
      <c r="K14" s="36" t="s">
        <v>65</v>
      </c>
      <c r="L14" s="83">
        <v>17</v>
      </c>
      <c r="M14" s="83"/>
      <c r="N14" s="63"/>
      <c r="O14" s="86" t="s">
        <v>176</v>
      </c>
      <c r="P14" s="88">
        <v>43694.019641203704</v>
      </c>
      <c r="Q14" s="86" t="s">
        <v>278</v>
      </c>
      <c r="R14" s="90" t="s">
        <v>360</v>
      </c>
      <c r="S14" s="86" t="s">
        <v>415</v>
      </c>
      <c r="T14" s="86"/>
      <c r="U14" s="86"/>
      <c r="V14" s="90" t="s">
        <v>439</v>
      </c>
      <c r="W14" s="88">
        <v>43694.019641203704</v>
      </c>
      <c r="X14" s="90" t="s">
        <v>481</v>
      </c>
      <c r="Y14" s="86"/>
      <c r="Z14" s="86"/>
      <c r="AA14" s="89" t="s">
        <v>574</v>
      </c>
      <c r="AB14" s="86"/>
      <c r="AC14" s="86" t="b">
        <v>0</v>
      </c>
      <c r="AD14" s="86">
        <v>0</v>
      </c>
      <c r="AE14" s="89" t="s">
        <v>658</v>
      </c>
      <c r="AF14" s="86" t="b">
        <v>0</v>
      </c>
      <c r="AG14" s="86" t="s">
        <v>663</v>
      </c>
      <c r="AH14" s="86"/>
      <c r="AI14" s="89" t="s">
        <v>658</v>
      </c>
      <c r="AJ14" s="86" t="b">
        <v>0</v>
      </c>
      <c r="AK14" s="86">
        <v>0</v>
      </c>
      <c r="AL14" s="89" t="s">
        <v>658</v>
      </c>
      <c r="AM14" s="86" t="s">
        <v>667</v>
      </c>
      <c r="AN14" s="86" t="b">
        <v>0</v>
      </c>
      <c r="AO14" s="89" t="s">
        <v>574</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2</v>
      </c>
      <c r="BK14" s="52">
        <v>100</v>
      </c>
      <c r="BL14" s="51">
        <v>2</v>
      </c>
    </row>
    <row r="15" spans="1:64" ht="15">
      <c r="A15" s="84" t="s">
        <v>224</v>
      </c>
      <c r="B15" s="84" t="s">
        <v>224</v>
      </c>
      <c r="C15" s="53"/>
      <c r="D15" s="54"/>
      <c r="E15" s="65"/>
      <c r="F15" s="55"/>
      <c r="G15" s="53"/>
      <c r="H15" s="57"/>
      <c r="I15" s="56"/>
      <c r="J15" s="56"/>
      <c r="K15" s="36" t="s">
        <v>65</v>
      </c>
      <c r="L15" s="83">
        <v>18</v>
      </c>
      <c r="M15" s="83"/>
      <c r="N15" s="63"/>
      <c r="O15" s="86" t="s">
        <v>176</v>
      </c>
      <c r="P15" s="88">
        <v>43694.87383101852</v>
      </c>
      <c r="Q15" s="86" t="s">
        <v>279</v>
      </c>
      <c r="R15" s="90" t="s">
        <v>361</v>
      </c>
      <c r="S15" s="86" t="s">
        <v>415</v>
      </c>
      <c r="T15" s="86"/>
      <c r="U15" s="86"/>
      <c r="V15" s="90" t="s">
        <v>440</v>
      </c>
      <c r="W15" s="88">
        <v>43694.87383101852</v>
      </c>
      <c r="X15" s="90" t="s">
        <v>482</v>
      </c>
      <c r="Y15" s="86"/>
      <c r="Z15" s="86"/>
      <c r="AA15" s="89" t="s">
        <v>575</v>
      </c>
      <c r="AB15" s="86"/>
      <c r="AC15" s="86" t="b">
        <v>0</v>
      </c>
      <c r="AD15" s="86">
        <v>3</v>
      </c>
      <c r="AE15" s="89" t="s">
        <v>658</v>
      </c>
      <c r="AF15" s="86" t="b">
        <v>0</v>
      </c>
      <c r="AG15" s="86" t="s">
        <v>663</v>
      </c>
      <c r="AH15" s="86"/>
      <c r="AI15" s="89" t="s">
        <v>658</v>
      </c>
      <c r="AJ15" s="86" t="b">
        <v>0</v>
      </c>
      <c r="AK15" s="86">
        <v>0</v>
      </c>
      <c r="AL15" s="89" t="s">
        <v>658</v>
      </c>
      <c r="AM15" s="86" t="s">
        <v>668</v>
      </c>
      <c r="AN15" s="86" t="b">
        <v>0</v>
      </c>
      <c r="AO15" s="89" t="s">
        <v>575</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9</v>
      </c>
      <c r="BK15" s="52">
        <v>100</v>
      </c>
      <c r="BL15" s="51">
        <v>9</v>
      </c>
    </row>
    <row r="16" spans="1:64" ht="15">
      <c r="A16" s="84" t="s">
        <v>225</v>
      </c>
      <c r="B16" s="84" t="s">
        <v>225</v>
      </c>
      <c r="C16" s="53"/>
      <c r="D16" s="54"/>
      <c r="E16" s="65"/>
      <c r="F16" s="55"/>
      <c r="G16" s="53"/>
      <c r="H16" s="57"/>
      <c r="I16" s="56"/>
      <c r="J16" s="56"/>
      <c r="K16" s="36" t="s">
        <v>65</v>
      </c>
      <c r="L16" s="83">
        <v>19</v>
      </c>
      <c r="M16" s="83"/>
      <c r="N16" s="63"/>
      <c r="O16" s="86" t="s">
        <v>176</v>
      </c>
      <c r="P16" s="88">
        <v>43503.84914351852</v>
      </c>
      <c r="Q16" s="86" t="s">
        <v>280</v>
      </c>
      <c r="R16" s="90" t="s">
        <v>362</v>
      </c>
      <c r="S16" s="86" t="s">
        <v>415</v>
      </c>
      <c r="T16" s="86"/>
      <c r="U16" s="90" t="s">
        <v>424</v>
      </c>
      <c r="V16" s="90" t="s">
        <v>424</v>
      </c>
      <c r="W16" s="88">
        <v>43503.84914351852</v>
      </c>
      <c r="X16" s="90" t="s">
        <v>483</v>
      </c>
      <c r="Y16" s="86"/>
      <c r="Z16" s="86"/>
      <c r="AA16" s="89" t="s">
        <v>576</v>
      </c>
      <c r="AB16" s="86"/>
      <c r="AC16" s="86" t="b">
        <v>0</v>
      </c>
      <c r="AD16" s="86">
        <v>3</v>
      </c>
      <c r="AE16" s="89" t="s">
        <v>658</v>
      </c>
      <c r="AF16" s="86" t="b">
        <v>0</v>
      </c>
      <c r="AG16" s="86" t="s">
        <v>663</v>
      </c>
      <c r="AH16" s="86"/>
      <c r="AI16" s="89" t="s">
        <v>658</v>
      </c>
      <c r="AJ16" s="86" t="b">
        <v>0</v>
      </c>
      <c r="AK16" s="86">
        <v>2</v>
      </c>
      <c r="AL16" s="89" t="s">
        <v>658</v>
      </c>
      <c r="AM16" s="86" t="s">
        <v>670</v>
      </c>
      <c r="AN16" s="86" t="b">
        <v>0</v>
      </c>
      <c r="AO16" s="89" t="s">
        <v>576</v>
      </c>
      <c r="AP16" s="86" t="s">
        <v>673</v>
      </c>
      <c r="AQ16" s="86">
        <v>0</v>
      </c>
      <c r="AR16" s="86">
        <v>0</v>
      </c>
      <c r="AS16" s="86"/>
      <c r="AT16" s="86"/>
      <c r="AU16" s="86"/>
      <c r="AV16" s="86"/>
      <c r="AW16" s="86"/>
      <c r="AX16" s="86"/>
      <c r="AY16" s="86"/>
      <c r="AZ16" s="86"/>
      <c r="BA16">
        <v>1</v>
      </c>
      <c r="BB16" s="85" t="str">
        <f>REPLACE(INDEX(GroupVertices[Group],MATCH(Edges25[[#This Row],[Vertex 1]],GroupVertices[Vertex],0)),1,1,"")</f>
        <v>8</v>
      </c>
      <c r="BC16" s="85" t="str">
        <f>REPLACE(INDEX(GroupVertices[Group],MATCH(Edges25[[#This Row],[Vertex 2]],GroupVertices[Vertex],0)),1,1,"")</f>
        <v>8</v>
      </c>
      <c r="BD16" s="51">
        <v>0</v>
      </c>
      <c r="BE16" s="52">
        <v>0</v>
      </c>
      <c r="BF16" s="51">
        <v>0</v>
      </c>
      <c r="BG16" s="52">
        <v>0</v>
      </c>
      <c r="BH16" s="51">
        <v>0</v>
      </c>
      <c r="BI16" s="52">
        <v>0</v>
      </c>
      <c r="BJ16" s="51">
        <v>11</v>
      </c>
      <c r="BK16" s="52">
        <v>100</v>
      </c>
      <c r="BL16" s="51">
        <v>11</v>
      </c>
    </row>
    <row r="17" spans="1:64" ht="15">
      <c r="A17" s="84" t="s">
        <v>226</v>
      </c>
      <c r="B17" s="84" t="s">
        <v>225</v>
      </c>
      <c r="C17" s="53"/>
      <c r="D17" s="54"/>
      <c r="E17" s="65"/>
      <c r="F17" s="55"/>
      <c r="G17" s="53"/>
      <c r="H17" s="57"/>
      <c r="I17" s="56"/>
      <c r="J17" s="56"/>
      <c r="K17" s="36" t="s">
        <v>65</v>
      </c>
      <c r="L17" s="83">
        <v>20</v>
      </c>
      <c r="M17" s="83"/>
      <c r="N17" s="63"/>
      <c r="O17" s="86" t="s">
        <v>265</v>
      </c>
      <c r="P17" s="88">
        <v>43695.89665509259</v>
      </c>
      <c r="Q17" s="86" t="s">
        <v>281</v>
      </c>
      <c r="R17" s="90" t="s">
        <v>362</v>
      </c>
      <c r="S17" s="86" t="s">
        <v>415</v>
      </c>
      <c r="T17" s="86"/>
      <c r="U17" s="90" t="s">
        <v>424</v>
      </c>
      <c r="V17" s="90" t="s">
        <v>424</v>
      </c>
      <c r="W17" s="88">
        <v>43695.89665509259</v>
      </c>
      <c r="X17" s="90" t="s">
        <v>484</v>
      </c>
      <c r="Y17" s="86"/>
      <c r="Z17" s="86"/>
      <c r="AA17" s="89" t="s">
        <v>577</v>
      </c>
      <c r="AB17" s="86"/>
      <c r="AC17" s="86" t="b">
        <v>0</v>
      </c>
      <c r="AD17" s="86">
        <v>0</v>
      </c>
      <c r="AE17" s="89" t="s">
        <v>658</v>
      </c>
      <c r="AF17" s="86" t="b">
        <v>0</v>
      </c>
      <c r="AG17" s="86" t="s">
        <v>663</v>
      </c>
      <c r="AH17" s="86"/>
      <c r="AI17" s="89" t="s">
        <v>658</v>
      </c>
      <c r="AJ17" s="86" t="b">
        <v>0</v>
      </c>
      <c r="AK17" s="86">
        <v>2</v>
      </c>
      <c r="AL17" s="89" t="s">
        <v>576</v>
      </c>
      <c r="AM17" s="86" t="s">
        <v>668</v>
      </c>
      <c r="AN17" s="86" t="b">
        <v>0</v>
      </c>
      <c r="AO17" s="89" t="s">
        <v>576</v>
      </c>
      <c r="AP17" s="86" t="s">
        <v>176</v>
      </c>
      <c r="AQ17" s="86">
        <v>0</v>
      </c>
      <c r="AR17" s="86">
        <v>0</v>
      </c>
      <c r="AS17" s="86"/>
      <c r="AT17" s="86"/>
      <c r="AU17" s="86"/>
      <c r="AV17" s="86"/>
      <c r="AW17" s="86"/>
      <c r="AX17" s="86"/>
      <c r="AY17" s="86"/>
      <c r="AZ17" s="86"/>
      <c r="BA17">
        <v>1</v>
      </c>
      <c r="BB17" s="85" t="str">
        <f>REPLACE(INDEX(GroupVertices[Group],MATCH(Edges25[[#This Row],[Vertex 1]],GroupVertices[Vertex],0)),1,1,"")</f>
        <v>8</v>
      </c>
      <c r="BC17" s="85" t="str">
        <f>REPLACE(INDEX(GroupVertices[Group],MATCH(Edges25[[#This Row],[Vertex 2]],GroupVertices[Vertex],0)),1,1,"")</f>
        <v>8</v>
      </c>
      <c r="BD17" s="51">
        <v>0</v>
      </c>
      <c r="BE17" s="52">
        <v>0</v>
      </c>
      <c r="BF17" s="51">
        <v>0</v>
      </c>
      <c r="BG17" s="52">
        <v>0</v>
      </c>
      <c r="BH17" s="51">
        <v>0</v>
      </c>
      <c r="BI17" s="52">
        <v>0</v>
      </c>
      <c r="BJ17" s="51">
        <v>13</v>
      </c>
      <c r="BK17" s="52">
        <v>100</v>
      </c>
      <c r="BL17" s="51">
        <v>13</v>
      </c>
    </row>
    <row r="18" spans="1:64" ht="15">
      <c r="A18" s="84" t="s">
        <v>227</v>
      </c>
      <c r="B18" s="84" t="s">
        <v>227</v>
      </c>
      <c r="C18" s="53"/>
      <c r="D18" s="54"/>
      <c r="E18" s="65"/>
      <c r="F18" s="55"/>
      <c r="G18" s="53"/>
      <c r="H18" s="57"/>
      <c r="I18" s="56"/>
      <c r="J18" s="56"/>
      <c r="K18" s="36" t="s">
        <v>65</v>
      </c>
      <c r="L18" s="83">
        <v>21</v>
      </c>
      <c r="M18" s="83"/>
      <c r="N18" s="63"/>
      <c r="O18" s="86" t="s">
        <v>176</v>
      </c>
      <c r="P18" s="88">
        <v>43696.051932870374</v>
      </c>
      <c r="Q18" s="86" t="s">
        <v>282</v>
      </c>
      <c r="R18" s="90" t="s">
        <v>363</v>
      </c>
      <c r="S18" s="86" t="s">
        <v>415</v>
      </c>
      <c r="T18" s="86"/>
      <c r="U18" s="86"/>
      <c r="V18" s="90" t="s">
        <v>441</v>
      </c>
      <c r="W18" s="88">
        <v>43696.051932870374</v>
      </c>
      <c r="X18" s="90" t="s">
        <v>485</v>
      </c>
      <c r="Y18" s="86"/>
      <c r="Z18" s="86"/>
      <c r="AA18" s="89" t="s">
        <v>578</v>
      </c>
      <c r="AB18" s="86"/>
      <c r="AC18" s="86" t="b">
        <v>0</v>
      </c>
      <c r="AD18" s="86">
        <v>0</v>
      </c>
      <c r="AE18" s="89" t="s">
        <v>658</v>
      </c>
      <c r="AF18" s="86" t="b">
        <v>0</v>
      </c>
      <c r="AG18" s="86" t="s">
        <v>663</v>
      </c>
      <c r="AH18" s="86"/>
      <c r="AI18" s="89" t="s">
        <v>658</v>
      </c>
      <c r="AJ18" s="86" t="b">
        <v>0</v>
      </c>
      <c r="AK18" s="86">
        <v>0</v>
      </c>
      <c r="AL18" s="89" t="s">
        <v>658</v>
      </c>
      <c r="AM18" s="86" t="s">
        <v>667</v>
      </c>
      <c r="AN18" s="86" t="b">
        <v>0</v>
      </c>
      <c r="AO18" s="89" t="s">
        <v>578</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12</v>
      </c>
      <c r="BK18" s="52">
        <v>100</v>
      </c>
      <c r="BL18" s="51">
        <v>12</v>
      </c>
    </row>
    <row r="19" spans="1:64" ht="15">
      <c r="A19" s="84" t="s">
        <v>228</v>
      </c>
      <c r="B19" s="84" t="s">
        <v>228</v>
      </c>
      <c r="C19" s="53"/>
      <c r="D19" s="54"/>
      <c r="E19" s="65"/>
      <c r="F19" s="55"/>
      <c r="G19" s="53"/>
      <c r="H19" s="57"/>
      <c r="I19" s="56"/>
      <c r="J19" s="56"/>
      <c r="K19" s="36" t="s">
        <v>65</v>
      </c>
      <c r="L19" s="83">
        <v>22</v>
      </c>
      <c r="M19" s="83"/>
      <c r="N19" s="63"/>
      <c r="O19" s="86" t="s">
        <v>176</v>
      </c>
      <c r="P19" s="88">
        <v>43689.65709490741</v>
      </c>
      <c r="Q19" s="86" t="s">
        <v>283</v>
      </c>
      <c r="R19" s="90" t="s">
        <v>364</v>
      </c>
      <c r="S19" s="86" t="s">
        <v>415</v>
      </c>
      <c r="T19" s="86"/>
      <c r="U19" s="86"/>
      <c r="V19" s="90" t="s">
        <v>442</v>
      </c>
      <c r="W19" s="88">
        <v>43689.65709490741</v>
      </c>
      <c r="X19" s="90" t="s">
        <v>486</v>
      </c>
      <c r="Y19" s="86"/>
      <c r="Z19" s="86"/>
      <c r="AA19" s="89" t="s">
        <v>579</v>
      </c>
      <c r="AB19" s="86"/>
      <c r="AC19" s="86" t="b">
        <v>0</v>
      </c>
      <c r="AD19" s="86">
        <v>0</v>
      </c>
      <c r="AE19" s="89" t="s">
        <v>658</v>
      </c>
      <c r="AF19" s="86" t="b">
        <v>0</v>
      </c>
      <c r="AG19" s="86" t="s">
        <v>663</v>
      </c>
      <c r="AH19" s="86"/>
      <c r="AI19" s="89" t="s">
        <v>658</v>
      </c>
      <c r="AJ19" s="86" t="b">
        <v>0</v>
      </c>
      <c r="AK19" s="86">
        <v>0</v>
      </c>
      <c r="AL19" s="89" t="s">
        <v>658</v>
      </c>
      <c r="AM19" s="86" t="s">
        <v>671</v>
      </c>
      <c r="AN19" s="86" t="b">
        <v>0</v>
      </c>
      <c r="AO19" s="89" t="s">
        <v>579</v>
      </c>
      <c r="AP19" s="86" t="s">
        <v>176</v>
      </c>
      <c r="AQ19" s="86">
        <v>0</v>
      </c>
      <c r="AR19" s="86">
        <v>0</v>
      </c>
      <c r="AS19" s="86"/>
      <c r="AT19" s="86"/>
      <c r="AU19" s="86"/>
      <c r="AV19" s="86"/>
      <c r="AW19" s="86"/>
      <c r="AX19" s="86"/>
      <c r="AY19" s="86"/>
      <c r="AZ19" s="86"/>
      <c r="BA19">
        <v>18</v>
      </c>
      <c r="BB19" s="85" t="str">
        <f>REPLACE(INDEX(GroupVertices[Group],MATCH(Edges25[[#This Row],[Vertex 1]],GroupVertices[Vertex],0)),1,1,"")</f>
        <v>9</v>
      </c>
      <c r="BC19" s="85" t="str">
        <f>REPLACE(INDEX(GroupVertices[Group],MATCH(Edges25[[#This Row],[Vertex 2]],GroupVertices[Vertex],0)),1,1,"")</f>
        <v>9</v>
      </c>
      <c r="BD19" s="51">
        <v>0</v>
      </c>
      <c r="BE19" s="52">
        <v>0</v>
      </c>
      <c r="BF19" s="51">
        <v>0</v>
      </c>
      <c r="BG19" s="52">
        <v>0</v>
      </c>
      <c r="BH19" s="51">
        <v>0</v>
      </c>
      <c r="BI19" s="52">
        <v>0</v>
      </c>
      <c r="BJ19" s="51">
        <v>10</v>
      </c>
      <c r="BK19" s="52">
        <v>100</v>
      </c>
      <c r="BL19" s="51">
        <v>10</v>
      </c>
    </row>
    <row r="20" spans="1:64" ht="15">
      <c r="A20" s="84" t="s">
        <v>228</v>
      </c>
      <c r="B20" s="84" t="s">
        <v>228</v>
      </c>
      <c r="C20" s="53"/>
      <c r="D20" s="54"/>
      <c r="E20" s="65"/>
      <c r="F20" s="55"/>
      <c r="G20" s="53"/>
      <c r="H20" s="57"/>
      <c r="I20" s="56"/>
      <c r="J20" s="56"/>
      <c r="K20" s="36" t="s">
        <v>65</v>
      </c>
      <c r="L20" s="83">
        <v>23</v>
      </c>
      <c r="M20" s="83"/>
      <c r="N20" s="63"/>
      <c r="O20" s="86" t="s">
        <v>176</v>
      </c>
      <c r="P20" s="88">
        <v>43689.825266203705</v>
      </c>
      <c r="Q20" s="86" t="s">
        <v>284</v>
      </c>
      <c r="R20" s="90" t="s">
        <v>365</v>
      </c>
      <c r="S20" s="86" t="s">
        <v>415</v>
      </c>
      <c r="T20" s="86"/>
      <c r="U20" s="86"/>
      <c r="V20" s="90" t="s">
        <v>442</v>
      </c>
      <c r="W20" s="88">
        <v>43689.825266203705</v>
      </c>
      <c r="X20" s="90" t="s">
        <v>487</v>
      </c>
      <c r="Y20" s="86"/>
      <c r="Z20" s="86"/>
      <c r="AA20" s="89" t="s">
        <v>580</v>
      </c>
      <c r="AB20" s="86"/>
      <c r="AC20" s="86" t="b">
        <v>0</v>
      </c>
      <c r="AD20" s="86">
        <v>0</v>
      </c>
      <c r="AE20" s="89" t="s">
        <v>658</v>
      </c>
      <c r="AF20" s="86" t="b">
        <v>0</v>
      </c>
      <c r="AG20" s="86" t="s">
        <v>663</v>
      </c>
      <c r="AH20" s="86"/>
      <c r="AI20" s="89" t="s">
        <v>658</v>
      </c>
      <c r="AJ20" s="86" t="b">
        <v>0</v>
      </c>
      <c r="AK20" s="86">
        <v>0</v>
      </c>
      <c r="AL20" s="89" t="s">
        <v>658</v>
      </c>
      <c r="AM20" s="86" t="s">
        <v>671</v>
      </c>
      <c r="AN20" s="86" t="b">
        <v>0</v>
      </c>
      <c r="AO20" s="89" t="s">
        <v>580</v>
      </c>
      <c r="AP20" s="86" t="s">
        <v>176</v>
      </c>
      <c r="AQ20" s="86">
        <v>0</v>
      </c>
      <c r="AR20" s="86">
        <v>0</v>
      </c>
      <c r="AS20" s="86"/>
      <c r="AT20" s="86"/>
      <c r="AU20" s="86"/>
      <c r="AV20" s="86"/>
      <c r="AW20" s="86"/>
      <c r="AX20" s="86"/>
      <c r="AY20" s="86"/>
      <c r="AZ20" s="86"/>
      <c r="BA20">
        <v>18</v>
      </c>
      <c r="BB20" s="85" t="str">
        <f>REPLACE(INDEX(GroupVertices[Group],MATCH(Edges25[[#This Row],[Vertex 1]],GroupVertices[Vertex],0)),1,1,"")</f>
        <v>9</v>
      </c>
      <c r="BC20" s="85" t="str">
        <f>REPLACE(INDEX(GroupVertices[Group],MATCH(Edges25[[#This Row],[Vertex 2]],GroupVertices[Vertex],0)),1,1,"")</f>
        <v>9</v>
      </c>
      <c r="BD20" s="51">
        <v>0</v>
      </c>
      <c r="BE20" s="52">
        <v>0</v>
      </c>
      <c r="BF20" s="51">
        <v>0</v>
      </c>
      <c r="BG20" s="52">
        <v>0</v>
      </c>
      <c r="BH20" s="51">
        <v>0</v>
      </c>
      <c r="BI20" s="52">
        <v>0</v>
      </c>
      <c r="BJ20" s="51">
        <v>7</v>
      </c>
      <c r="BK20" s="52">
        <v>100</v>
      </c>
      <c r="BL20" s="51">
        <v>7</v>
      </c>
    </row>
    <row r="21" spans="1:64" ht="15">
      <c r="A21" s="84" t="s">
        <v>228</v>
      </c>
      <c r="B21" s="84" t="s">
        <v>228</v>
      </c>
      <c r="C21" s="53"/>
      <c r="D21" s="54"/>
      <c r="E21" s="65"/>
      <c r="F21" s="55"/>
      <c r="G21" s="53"/>
      <c r="H21" s="57"/>
      <c r="I21" s="56"/>
      <c r="J21" s="56"/>
      <c r="K21" s="36" t="s">
        <v>65</v>
      </c>
      <c r="L21" s="83">
        <v>24</v>
      </c>
      <c r="M21" s="83"/>
      <c r="N21" s="63"/>
      <c r="O21" s="86" t="s">
        <v>176</v>
      </c>
      <c r="P21" s="88">
        <v>43690.589907407404</v>
      </c>
      <c r="Q21" s="86" t="s">
        <v>285</v>
      </c>
      <c r="R21" s="90" t="s">
        <v>366</v>
      </c>
      <c r="S21" s="86" t="s">
        <v>415</v>
      </c>
      <c r="T21" s="86"/>
      <c r="U21" s="86"/>
      <c r="V21" s="90" t="s">
        <v>442</v>
      </c>
      <c r="W21" s="88">
        <v>43690.589907407404</v>
      </c>
      <c r="X21" s="90" t="s">
        <v>488</v>
      </c>
      <c r="Y21" s="86"/>
      <c r="Z21" s="86"/>
      <c r="AA21" s="89" t="s">
        <v>581</v>
      </c>
      <c r="AB21" s="86"/>
      <c r="AC21" s="86" t="b">
        <v>0</v>
      </c>
      <c r="AD21" s="86">
        <v>0</v>
      </c>
      <c r="AE21" s="89" t="s">
        <v>658</v>
      </c>
      <c r="AF21" s="86" t="b">
        <v>0</v>
      </c>
      <c r="AG21" s="86" t="s">
        <v>663</v>
      </c>
      <c r="AH21" s="86"/>
      <c r="AI21" s="89" t="s">
        <v>658</v>
      </c>
      <c r="AJ21" s="86" t="b">
        <v>0</v>
      </c>
      <c r="AK21" s="86">
        <v>0</v>
      </c>
      <c r="AL21" s="89" t="s">
        <v>658</v>
      </c>
      <c r="AM21" s="86" t="s">
        <v>671</v>
      </c>
      <c r="AN21" s="86" t="b">
        <v>0</v>
      </c>
      <c r="AO21" s="89" t="s">
        <v>581</v>
      </c>
      <c r="AP21" s="86" t="s">
        <v>176</v>
      </c>
      <c r="AQ21" s="86">
        <v>0</v>
      </c>
      <c r="AR21" s="86">
        <v>0</v>
      </c>
      <c r="AS21" s="86"/>
      <c r="AT21" s="86"/>
      <c r="AU21" s="86"/>
      <c r="AV21" s="86"/>
      <c r="AW21" s="86"/>
      <c r="AX21" s="86"/>
      <c r="AY21" s="86"/>
      <c r="AZ21" s="86"/>
      <c r="BA21">
        <v>18</v>
      </c>
      <c r="BB21" s="85" t="str">
        <f>REPLACE(INDEX(GroupVertices[Group],MATCH(Edges25[[#This Row],[Vertex 1]],GroupVertices[Vertex],0)),1,1,"")</f>
        <v>9</v>
      </c>
      <c r="BC21" s="85" t="str">
        <f>REPLACE(INDEX(GroupVertices[Group],MATCH(Edges25[[#This Row],[Vertex 2]],GroupVertices[Vertex],0)),1,1,"")</f>
        <v>9</v>
      </c>
      <c r="BD21" s="51">
        <v>0</v>
      </c>
      <c r="BE21" s="52">
        <v>0</v>
      </c>
      <c r="BF21" s="51">
        <v>0</v>
      </c>
      <c r="BG21" s="52">
        <v>0</v>
      </c>
      <c r="BH21" s="51">
        <v>0</v>
      </c>
      <c r="BI21" s="52">
        <v>0</v>
      </c>
      <c r="BJ21" s="51">
        <v>8</v>
      </c>
      <c r="BK21" s="52">
        <v>100</v>
      </c>
      <c r="BL21" s="51">
        <v>8</v>
      </c>
    </row>
    <row r="22" spans="1:64" ht="15">
      <c r="A22" s="84" t="s">
        <v>228</v>
      </c>
      <c r="B22" s="84" t="s">
        <v>228</v>
      </c>
      <c r="C22" s="53"/>
      <c r="D22" s="54"/>
      <c r="E22" s="65"/>
      <c r="F22" s="55"/>
      <c r="G22" s="53"/>
      <c r="H22" s="57"/>
      <c r="I22" s="56"/>
      <c r="J22" s="56"/>
      <c r="K22" s="36" t="s">
        <v>65</v>
      </c>
      <c r="L22" s="83">
        <v>25</v>
      </c>
      <c r="M22" s="83"/>
      <c r="N22" s="63"/>
      <c r="O22" s="86" t="s">
        <v>176</v>
      </c>
      <c r="P22" s="88">
        <v>43690.63050925926</v>
      </c>
      <c r="Q22" s="86" t="s">
        <v>286</v>
      </c>
      <c r="R22" s="90" t="s">
        <v>367</v>
      </c>
      <c r="S22" s="86" t="s">
        <v>415</v>
      </c>
      <c r="T22" s="86"/>
      <c r="U22" s="86"/>
      <c r="V22" s="90" t="s">
        <v>442</v>
      </c>
      <c r="W22" s="88">
        <v>43690.63050925926</v>
      </c>
      <c r="X22" s="90" t="s">
        <v>489</v>
      </c>
      <c r="Y22" s="86"/>
      <c r="Z22" s="86"/>
      <c r="AA22" s="89" t="s">
        <v>582</v>
      </c>
      <c r="AB22" s="86"/>
      <c r="AC22" s="86" t="b">
        <v>0</v>
      </c>
      <c r="AD22" s="86">
        <v>0</v>
      </c>
      <c r="AE22" s="89" t="s">
        <v>658</v>
      </c>
      <c r="AF22" s="86" t="b">
        <v>0</v>
      </c>
      <c r="AG22" s="86" t="s">
        <v>663</v>
      </c>
      <c r="AH22" s="86"/>
      <c r="AI22" s="89" t="s">
        <v>658</v>
      </c>
      <c r="AJ22" s="86" t="b">
        <v>0</v>
      </c>
      <c r="AK22" s="86">
        <v>0</v>
      </c>
      <c r="AL22" s="89" t="s">
        <v>658</v>
      </c>
      <c r="AM22" s="86" t="s">
        <v>671</v>
      </c>
      <c r="AN22" s="86" t="b">
        <v>0</v>
      </c>
      <c r="AO22" s="89" t="s">
        <v>582</v>
      </c>
      <c r="AP22" s="86" t="s">
        <v>176</v>
      </c>
      <c r="AQ22" s="86">
        <v>0</v>
      </c>
      <c r="AR22" s="86">
        <v>0</v>
      </c>
      <c r="AS22" s="86"/>
      <c r="AT22" s="86"/>
      <c r="AU22" s="86"/>
      <c r="AV22" s="86"/>
      <c r="AW22" s="86"/>
      <c r="AX22" s="86"/>
      <c r="AY22" s="86"/>
      <c r="AZ22" s="86"/>
      <c r="BA22">
        <v>18</v>
      </c>
      <c r="BB22" s="85" t="str">
        <f>REPLACE(INDEX(GroupVertices[Group],MATCH(Edges25[[#This Row],[Vertex 1]],GroupVertices[Vertex],0)),1,1,"")</f>
        <v>9</v>
      </c>
      <c r="BC22" s="85" t="str">
        <f>REPLACE(INDEX(GroupVertices[Group],MATCH(Edges25[[#This Row],[Vertex 2]],GroupVertices[Vertex],0)),1,1,"")</f>
        <v>9</v>
      </c>
      <c r="BD22" s="51">
        <v>0</v>
      </c>
      <c r="BE22" s="52">
        <v>0</v>
      </c>
      <c r="BF22" s="51">
        <v>0</v>
      </c>
      <c r="BG22" s="52">
        <v>0</v>
      </c>
      <c r="BH22" s="51">
        <v>0</v>
      </c>
      <c r="BI22" s="52">
        <v>0</v>
      </c>
      <c r="BJ22" s="51">
        <v>7</v>
      </c>
      <c r="BK22" s="52">
        <v>100</v>
      </c>
      <c r="BL22" s="51">
        <v>7</v>
      </c>
    </row>
    <row r="23" spans="1:64" ht="15">
      <c r="A23" s="84" t="s">
        <v>228</v>
      </c>
      <c r="B23" s="84" t="s">
        <v>228</v>
      </c>
      <c r="C23" s="53"/>
      <c r="D23" s="54"/>
      <c r="E23" s="65"/>
      <c r="F23" s="55"/>
      <c r="G23" s="53"/>
      <c r="H23" s="57"/>
      <c r="I23" s="56"/>
      <c r="J23" s="56"/>
      <c r="K23" s="36" t="s">
        <v>65</v>
      </c>
      <c r="L23" s="83">
        <v>26</v>
      </c>
      <c r="M23" s="83"/>
      <c r="N23" s="63"/>
      <c r="O23" s="86" t="s">
        <v>176</v>
      </c>
      <c r="P23" s="88">
        <v>43690.670439814814</v>
      </c>
      <c r="Q23" s="86" t="s">
        <v>287</v>
      </c>
      <c r="R23" s="90" t="s">
        <v>368</v>
      </c>
      <c r="S23" s="86" t="s">
        <v>415</v>
      </c>
      <c r="T23" s="86"/>
      <c r="U23" s="86"/>
      <c r="V23" s="90" t="s">
        <v>442</v>
      </c>
      <c r="W23" s="88">
        <v>43690.670439814814</v>
      </c>
      <c r="X23" s="90" t="s">
        <v>490</v>
      </c>
      <c r="Y23" s="86"/>
      <c r="Z23" s="86"/>
      <c r="AA23" s="89" t="s">
        <v>583</v>
      </c>
      <c r="AB23" s="86"/>
      <c r="AC23" s="86" t="b">
        <v>0</v>
      </c>
      <c r="AD23" s="86">
        <v>0</v>
      </c>
      <c r="AE23" s="89" t="s">
        <v>658</v>
      </c>
      <c r="AF23" s="86" t="b">
        <v>0</v>
      </c>
      <c r="AG23" s="86" t="s">
        <v>663</v>
      </c>
      <c r="AH23" s="86"/>
      <c r="AI23" s="89" t="s">
        <v>658</v>
      </c>
      <c r="AJ23" s="86" t="b">
        <v>0</v>
      </c>
      <c r="AK23" s="86">
        <v>0</v>
      </c>
      <c r="AL23" s="89" t="s">
        <v>658</v>
      </c>
      <c r="AM23" s="86" t="s">
        <v>671</v>
      </c>
      <c r="AN23" s="86" t="b">
        <v>0</v>
      </c>
      <c r="AO23" s="89" t="s">
        <v>583</v>
      </c>
      <c r="AP23" s="86" t="s">
        <v>176</v>
      </c>
      <c r="AQ23" s="86">
        <v>0</v>
      </c>
      <c r="AR23" s="86">
        <v>0</v>
      </c>
      <c r="AS23" s="86"/>
      <c r="AT23" s="86"/>
      <c r="AU23" s="86"/>
      <c r="AV23" s="86"/>
      <c r="AW23" s="86"/>
      <c r="AX23" s="86"/>
      <c r="AY23" s="86"/>
      <c r="AZ23" s="86"/>
      <c r="BA23">
        <v>18</v>
      </c>
      <c r="BB23" s="85" t="str">
        <f>REPLACE(INDEX(GroupVertices[Group],MATCH(Edges25[[#This Row],[Vertex 1]],GroupVertices[Vertex],0)),1,1,"")</f>
        <v>9</v>
      </c>
      <c r="BC23" s="85" t="str">
        <f>REPLACE(INDEX(GroupVertices[Group],MATCH(Edges25[[#This Row],[Vertex 2]],GroupVertices[Vertex],0)),1,1,"")</f>
        <v>9</v>
      </c>
      <c r="BD23" s="51">
        <v>0</v>
      </c>
      <c r="BE23" s="52">
        <v>0</v>
      </c>
      <c r="BF23" s="51">
        <v>0</v>
      </c>
      <c r="BG23" s="52">
        <v>0</v>
      </c>
      <c r="BH23" s="51">
        <v>0</v>
      </c>
      <c r="BI23" s="52">
        <v>0</v>
      </c>
      <c r="BJ23" s="51">
        <v>7</v>
      </c>
      <c r="BK23" s="52">
        <v>100</v>
      </c>
      <c r="BL23" s="51">
        <v>7</v>
      </c>
    </row>
    <row r="24" spans="1:64" ht="15">
      <c r="A24" s="84" t="s">
        <v>228</v>
      </c>
      <c r="B24" s="84" t="s">
        <v>228</v>
      </c>
      <c r="C24" s="53"/>
      <c r="D24" s="54"/>
      <c r="E24" s="65"/>
      <c r="F24" s="55"/>
      <c r="G24" s="53"/>
      <c r="H24" s="57"/>
      <c r="I24" s="56"/>
      <c r="J24" s="56"/>
      <c r="K24" s="36" t="s">
        <v>65</v>
      </c>
      <c r="L24" s="83">
        <v>27</v>
      </c>
      <c r="M24" s="83"/>
      <c r="N24" s="63"/>
      <c r="O24" s="86" t="s">
        <v>176</v>
      </c>
      <c r="P24" s="88">
        <v>43690.68479166667</v>
      </c>
      <c r="Q24" s="86" t="s">
        <v>288</v>
      </c>
      <c r="R24" s="90" t="s">
        <v>369</v>
      </c>
      <c r="S24" s="86" t="s">
        <v>415</v>
      </c>
      <c r="T24" s="86"/>
      <c r="U24" s="86"/>
      <c r="V24" s="90" t="s">
        <v>442</v>
      </c>
      <c r="W24" s="88">
        <v>43690.68479166667</v>
      </c>
      <c r="X24" s="90" t="s">
        <v>491</v>
      </c>
      <c r="Y24" s="86"/>
      <c r="Z24" s="86"/>
      <c r="AA24" s="89" t="s">
        <v>584</v>
      </c>
      <c r="AB24" s="86"/>
      <c r="AC24" s="86" t="b">
        <v>0</v>
      </c>
      <c r="AD24" s="86">
        <v>0</v>
      </c>
      <c r="AE24" s="89" t="s">
        <v>658</v>
      </c>
      <c r="AF24" s="86" t="b">
        <v>0</v>
      </c>
      <c r="AG24" s="86" t="s">
        <v>663</v>
      </c>
      <c r="AH24" s="86"/>
      <c r="AI24" s="89" t="s">
        <v>658</v>
      </c>
      <c r="AJ24" s="86" t="b">
        <v>0</v>
      </c>
      <c r="AK24" s="86">
        <v>0</v>
      </c>
      <c r="AL24" s="89" t="s">
        <v>658</v>
      </c>
      <c r="AM24" s="86" t="s">
        <v>671</v>
      </c>
      <c r="AN24" s="86" t="b">
        <v>0</v>
      </c>
      <c r="AO24" s="89" t="s">
        <v>584</v>
      </c>
      <c r="AP24" s="86" t="s">
        <v>176</v>
      </c>
      <c r="AQ24" s="86">
        <v>0</v>
      </c>
      <c r="AR24" s="86">
        <v>0</v>
      </c>
      <c r="AS24" s="86"/>
      <c r="AT24" s="86"/>
      <c r="AU24" s="86"/>
      <c r="AV24" s="86"/>
      <c r="AW24" s="86"/>
      <c r="AX24" s="86"/>
      <c r="AY24" s="86"/>
      <c r="AZ24" s="86"/>
      <c r="BA24">
        <v>18</v>
      </c>
      <c r="BB24" s="85" t="str">
        <f>REPLACE(INDEX(GroupVertices[Group],MATCH(Edges25[[#This Row],[Vertex 1]],GroupVertices[Vertex],0)),1,1,"")</f>
        <v>9</v>
      </c>
      <c r="BC24" s="85" t="str">
        <f>REPLACE(INDEX(GroupVertices[Group],MATCH(Edges25[[#This Row],[Vertex 2]],GroupVertices[Vertex],0)),1,1,"")</f>
        <v>9</v>
      </c>
      <c r="BD24" s="51">
        <v>0</v>
      </c>
      <c r="BE24" s="52">
        <v>0</v>
      </c>
      <c r="BF24" s="51">
        <v>0</v>
      </c>
      <c r="BG24" s="52">
        <v>0</v>
      </c>
      <c r="BH24" s="51">
        <v>0</v>
      </c>
      <c r="BI24" s="52">
        <v>0</v>
      </c>
      <c r="BJ24" s="51">
        <v>7</v>
      </c>
      <c r="BK24" s="52">
        <v>100</v>
      </c>
      <c r="BL24" s="51">
        <v>7</v>
      </c>
    </row>
    <row r="25" spans="1:64" ht="15">
      <c r="A25" s="84" t="s">
        <v>228</v>
      </c>
      <c r="B25" s="84" t="s">
        <v>228</v>
      </c>
      <c r="C25" s="53"/>
      <c r="D25" s="54"/>
      <c r="E25" s="65"/>
      <c r="F25" s="55"/>
      <c r="G25" s="53"/>
      <c r="H25" s="57"/>
      <c r="I25" s="56"/>
      <c r="J25" s="56"/>
      <c r="K25" s="36" t="s">
        <v>65</v>
      </c>
      <c r="L25" s="83">
        <v>28</v>
      </c>
      <c r="M25" s="83"/>
      <c r="N25" s="63"/>
      <c r="O25" s="86" t="s">
        <v>176</v>
      </c>
      <c r="P25" s="88">
        <v>43690.74385416666</v>
      </c>
      <c r="Q25" s="86" t="s">
        <v>289</v>
      </c>
      <c r="R25" s="90" t="s">
        <v>355</v>
      </c>
      <c r="S25" s="86" t="s">
        <v>415</v>
      </c>
      <c r="T25" s="86"/>
      <c r="U25" s="86"/>
      <c r="V25" s="90" t="s">
        <v>442</v>
      </c>
      <c r="W25" s="88">
        <v>43690.74385416666</v>
      </c>
      <c r="X25" s="90" t="s">
        <v>492</v>
      </c>
      <c r="Y25" s="86"/>
      <c r="Z25" s="86"/>
      <c r="AA25" s="89" t="s">
        <v>585</v>
      </c>
      <c r="AB25" s="86"/>
      <c r="AC25" s="86" t="b">
        <v>0</v>
      </c>
      <c r="AD25" s="86">
        <v>0</v>
      </c>
      <c r="AE25" s="89" t="s">
        <v>658</v>
      </c>
      <c r="AF25" s="86" t="b">
        <v>0</v>
      </c>
      <c r="AG25" s="86" t="s">
        <v>663</v>
      </c>
      <c r="AH25" s="86"/>
      <c r="AI25" s="89" t="s">
        <v>658</v>
      </c>
      <c r="AJ25" s="86" t="b">
        <v>0</v>
      </c>
      <c r="AK25" s="86">
        <v>0</v>
      </c>
      <c r="AL25" s="89" t="s">
        <v>658</v>
      </c>
      <c r="AM25" s="86" t="s">
        <v>671</v>
      </c>
      <c r="AN25" s="86" t="b">
        <v>0</v>
      </c>
      <c r="AO25" s="89" t="s">
        <v>585</v>
      </c>
      <c r="AP25" s="86" t="s">
        <v>176</v>
      </c>
      <c r="AQ25" s="86">
        <v>0</v>
      </c>
      <c r="AR25" s="86">
        <v>0</v>
      </c>
      <c r="AS25" s="86"/>
      <c r="AT25" s="86"/>
      <c r="AU25" s="86"/>
      <c r="AV25" s="86"/>
      <c r="AW25" s="86"/>
      <c r="AX25" s="86"/>
      <c r="AY25" s="86"/>
      <c r="AZ25" s="86"/>
      <c r="BA25">
        <v>18</v>
      </c>
      <c r="BB25" s="85" t="str">
        <f>REPLACE(INDEX(GroupVertices[Group],MATCH(Edges25[[#This Row],[Vertex 1]],GroupVertices[Vertex],0)),1,1,"")</f>
        <v>9</v>
      </c>
      <c r="BC25" s="85" t="str">
        <f>REPLACE(INDEX(GroupVertices[Group],MATCH(Edges25[[#This Row],[Vertex 2]],GroupVertices[Vertex],0)),1,1,"")</f>
        <v>9</v>
      </c>
      <c r="BD25" s="51">
        <v>0</v>
      </c>
      <c r="BE25" s="52">
        <v>0</v>
      </c>
      <c r="BF25" s="51">
        <v>0</v>
      </c>
      <c r="BG25" s="52">
        <v>0</v>
      </c>
      <c r="BH25" s="51">
        <v>0</v>
      </c>
      <c r="BI25" s="52">
        <v>0</v>
      </c>
      <c r="BJ25" s="51">
        <v>3</v>
      </c>
      <c r="BK25" s="52">
        <v>100</v>
      </c>
      <c r="BL25" s="51">
        <v>3</v>
      </c>
    </row>
    <row r="26" spans="1:64" ht="15">
      <c r="A26" s="84" t="s">
        <v>228</v>
      </c>
      <c r="B26" s="84" t="s">
        <v>228</v>
      </c>
      <c r="C26" s="53"/>
      <c r="D26" s="54"/>
      <c r="E26" s="65"/>
      <c r="F26" s="55"/>
      <c r="G26" s="53"/>
      <c r="H26" s="57"/>
      <c r="I26" s="56"/>
      <c r="J26" s="56"/>
      <c r="K26" s="36" t="s">
        <v>65</v>
      </c>
      <c r="L26" s="83">
        <v>29</v>
      </c>
      <c r="M26" s="83"/>
      <c r="N26" s="63"/>
      <c r="O26" s="86" t="s">
        <v>176</v>
      </c>
      <c r="P26" s="88">
        <v>43691.54671296296</v>
      </c>
      <c r="Q26" s="86" t="s">
        <v>290</v>
      </c>
      <c r="R26" s="90" t="s">
        <v>370</v>
      </c>
      <c r="S26" s="86" t="s">
        <v>415</v>
      </c>
      <c r="T26" s="86"/>
      <c r="U26" s="86"/>
      <c r="V26" s="90" t="s">
        <v>442</v>
      </c>
      <c r="W26" s="88">
        <v>43691.54671296296</v>
      </c>
      <c r="X26" s="90" t="s">
        <v>493</v>
      </c>
      <c r="Y26" s="86"/>
      <c r="Z26" s="86"/>
      <c r="AA26" s="89" t="s">
        <v>586</v>
      </c>
      <c r="AB26" s="86"/>
      <c r="AC26" s="86" t="b">
        <v>0</v>
      </c>
      <c r="AD26" s="86">
        <v>0</v>
      </c>
      <c r="AE26" s="89" t="s">
        <v>658</v>
      </c>
      <c r="AF26" s="86" t="b">
        <v>0</v>
      </c>
      <c r="AG26" s="86" t="s">
        <v>663</v>
      </c>
      <c r="AH26" s="86"/>
      <c r="AI26" s="89" t="s">
        <v>658</v>
      </c>
      <c r="AJ26" s="86" t="b">
        <v>0</v>
      </c>
      <c r="AK26" s="86">
        <v>0</v>
      </c>
      <c r="AL26" s="89" t="s">
        <v>658</v>
      </c>
      <c r="AM26" s="86" t="s">
        <v>671</v>
      </c>
      <c r="AN26" s="86" t="b">
        <v>0</v>
      </c>
      <c r="AO26" s="89" t="s">
        <v>586</v>
      </c>
      <c r="AP26" s="86" t="s">
        <v>176</v>
      </c>
      <c r="AQ26" s="86">
        <v>0</v>
      </c>
      <c r="AR26" s="86">
        <v>0</v>
      </c>
      <c r="AS26" s="86"/>
      <c r="AT26" s="86"/>
      <c r="AU26" s="86"/>
      <c r="AV26" s="86"/>
      <c r="AW26" s="86"/>
      <c r="AX26" s="86"/>
      <c r="AY26" s="86"/>
      <c r="AZ26" s="86"/>
      <c r="BA26">
        <v>18</v>
      </c>
      <c r="BB26" s="85" t="str">
        <f>REPLACE(INDEX(GroupVertices[Group],MATCH(Edges25[[#This Row],[Vertex 1]],GroupVertices[Vertex],0)),1,1,"")</f>
        <v>9</v>
      </c>
      <c r="BC26" s="85" t="str">
        <f>REPLACE(INDEX(GroupVertices[Group],MATCH(Edges25[[#This Row],[Vertex 2]],GroupVertices[Vertex],0)),1,1,"")</f>
        <v>9</v>
      </c>
      <c r="BD26" s="51">
        <v>0</v>
      </c>
      <c r="BE26" s="52">
        <v>0</v>
      </c>
      <c r="BF26" s="51">
        <v>0</v>
      </c>
      <c r="BG26" s="52">
        <v>0</v>
      </c>
      <c r="BH26" s="51">
        <v>0</v>
      </c>
      <c r="BI26" s="52">
        <v>0</v>
      </c>
      <c r="BJ26" s="51">
        <v>8</v>
      </c>
      <c r="BK26" s="52">
        <v>100</v>
      </c>
      <c r="BL26" s="51">
        <v>8</v>
      </c>
    </row>
    <row r="27" spans="1:64" ht="15">
      <c r="A27" s="84" t="s">
        <v>228</v>
      </c>
      <c r="B27" s="84" t="s">
        <v>228</v>
      </c>
      <c r="C27" s="53"/>
      <c r="D27" s="54"/>
      <c r="E27" s="65"/>
      <c r="F27" s="55"/>
      <c r="G27" s="53"/>
      <c r="H27" s="57"/>
      <c r="I27" s="56"/>
      <c r="J27" s="56"/>
      <c r="K27" s="36" t="s">
        <v>65</v>
      </c>
      <c r="L27" s="83">
        <v>30</v>
      </c>
      <c r="M27" s="83"/>
      <c r="N27" s="63"/>
      <c r="O27" s="86" t="s">
        <v>176</v>
      </c>
      <c r="P27" s="88">
        <v>43691.629212962966</v>
      </c>
      <c r="Q27" s="86" t="s">
        <v>291</v>
      </c>
      <c r="R27" s="90" t="s">
        <v>371</v>
      </c>
      <c r="S27" s="86" t="s">
        <v>415</v>
      </c>
      <c r="T27" s="86"/>
      <c r="U27" s="86"/>
      <c r="V27" s="90" t="s">
        <v>442</v>
      </c>
      <c r="W27" s="88">
        <v>43691.629212962966</v>
      </c>
      <c r="X27" s="90" t="s">
        <v>494</v>
      </c>
      <c r="Y27" s="86"/>
      <c r="Z27" s="86"/>
      <c r="AA27" s="89" t="s">
        <v>587</v>
      </c>
      <c r="AB27" s="86"/>
      <c r="AC27" s="86" t="b">
        <v>0</v>
      </c>
      <c r="AD27" s="86">
        <v>0</v>
      </c>
      <c r="AE27" s="89" t="s">
        <v>658</v>
      </c>
      <c r="AF27" s="86" t="b">
        <v>0</v>
      </c>
      <c r="AG27" s="86" t="s">
        <v>663</v>
      </c>
      <c r="AH27" s="86"/>
      <c r="AI27" s="89" t="s">
        <v>658</v>
      </c>
      <c r="AJ27" s="86" t="b">
        <v>0</v>
      </c>
      <c r="AK27" s="86">
        <v>1</v>
      </c>
      <c r="AL27" s="89" t="s">
        <v>658</v>
      </c>
      <c r="AM27" s="86" t="s">
        <v>671</v>
      </c>
      <c r="AN27" s="86" t="b">
        <v>0</v>
      </c>
      <c r="AO27" s="89" t="s">
        <v>587</v>
      </c>
      <c r="AP27" s="86" t="s">
        <v>176</v>
      </c>
      <c r="AQ27" s="86">
        <v>0</v>
      </c>
      <c r="AR27" s="86">
        <v>0</v>
      </c>
      <c r="AS27" s="86"/>
      <c r="AT27" s="86"/>
      <c r="AU27" s="86"/>
      <c r="AV27" s="86"/>
      <c r="AW27" s="86"/>
      <c r="AX27" s="86"/>
      <c r="AY27" s="86"/>
      <c r="AZ27" s="86"/>
      <c r="BA27">
        <v>18</v>
      </c>
      <c r="BB27" s="85" t="str">
        <f>REPLACE(INDEX(GroupVertices[Group],MATCH(Edges25[[#This Row],[Vertex 1]],GroupVertices[Vertex],0)),1,1,"")</f>
        <v>9</v>
      </c>
      <c r="BC27" s="85" t="str">
        <f>REPLACE(INDEX(GroupVertices[Group],MATCH(Edges25[[#This Row],[Vertex 2]],GroupVertices[Vertex],0)),1,1,"")</f>
        <v>9</v>
      </c>
      <c r="BD27" s="51">
        <v>0</v>
      </c>
      <c r="BE27" s="52">
        <v>0</v>
      </c>
      <c r="BF27" s="51">
        <v>0</v>
      </c>
      <c r="BG27" s="52">
        <v>0</v>
      </c>
      <c r="BH27" s="51">
        <v>0</v>
      </c>
      <c r="BI27" s="52">
        <v>0</v>
      </c>
      <c r="BJ27" s="51">
        <v>8</v>
      </c>
      <c r="BK27" s="52">
        <v>100</v>
      </c>
      <c r="BL27" s="51">
        <v>8</v>
      </c>
    </row>
    <row r="28" spans="1:64" ht="15">
      <c r="A28" s="84" t="s">
        <v>228</v>
      </c>
      <c r="B28" s="84" t="s">
        <v>228</v>
      </c>
      <c r="C28" s="53"/>
      <c r="D28" s="54"/>
      <c r="E28" s="65"/>
      <c r="F28" s="55"/>
      <c r="G28" s="53"/>
      <c r="H28" s="57"/>
      <c r="I28" s="56"/>
      <c r="J28" s="56"/>
      <c r="K28" s="36" t="s">
        <v>65</v>
      </c>
      <c r="L28" s="83">
        <v>31</v>
      </c>
      <c r="M28" s="83"/>
      <c r="N28" s="63"/>
      <c r="O28" s="86" t="s">
        <v>176</v>
      </c>
      <c r="P28" s="88">
        <v>43691.69886574074</v>
      </c>
      <c r="Q28" s="86" t="s">
        <v>292</v>
      </c>
      <c r="R28" s="90" t="s">
        <v>372</v>
      </c>
      <c r="S28" s="86" t="s">
        <v>415</v>
      </c>
      <c r="T28" s="86"/>
      <c r="U28" s="86"/>
      <c r="V28" s="90" t="s">
        <v>442</v>
      </c>
      <c r="W28" s="88">
        <v>43691.69886574074</v>
      </c>
      <c r="X28" s="90" t="s">
        <v>495</v>
      </c>
      <c r="Y28" s="86"/>
      <c r="Z28" s="86"/>
      <c r="AA28" s="89" t="s">
        <v>588</v>
      </c>
      <c r="AB28" s="86"/>
      <c r="AC28" s="86" t="b">
        <v>0</v>
      </c>
      <c r="AD28" s="86">
        <v>0</v>
      </c>
      <c r="AE28" s="89" t="s">
        <v>658</v>
      </c>
      <c r="AF28" s="86" t="b">
        <v>0</v>
      </c>
      <c r="AG28" s="86" t="s">
        <v>663</v>
      </c>
      <c r="AH28" s="86"/>
      <c r="AI28" s="89" t="s">
        <v>658</v>
      </c>
      <c r="AJ28" s="86" t="b">
        <v>0</v>
      </c>
      <c r="AK28" s="86">
        <v>0</v>
      </c>
      <c r="AL28" s="89" t="s">
        <v>658</v>
      </c>
      <c r="AM28" s="86" t="s">
        <v>671</v>
      </c>
      <c r="AN28" s="86" t="b">
        <v>0</v>
      </c>
      <c r="AO28" s="89" t="s">
        <v>588</v>
      </c>
      <c r="AP28" s="86" t="s">
        <v>176</v>
      </c>
      <c r="AQ28" s="86">
        <v>0</v>
      </c>
      <c r="AR28" s="86">
        <v>0</v>
      </c>
      <c r="AS28" s="86"/>
      <c r="AT28" s="86"/>
      <c r="AU28" s="86"/>
      <c r="AV28" s="86"/>
      <c r="AW28" s="86"/>
      <c r="AX28" s="86"/>
      <c r="AY28" s="86"/>
      <c r="AZ28" s="86"/>
      <c r="BA28">
        <v>18</v>
      </c>
      <c r="BB28" s="85" t="str">
        <f>REPLACE(INDEX(GroupVertices[Group],MATCH(Edges25[[#This Row],[Vertex 1]],GroupVertices[Vertex],0)),1,1,"")</f>
        <v>9</v>
      </c>
      <c r="BC28" s="85" t="str">
        <f>REPLACE(INDEX(GroupVertices[Group],MATCH(Edges25[[#This Row],[Vertex 2]],GroupVertices[Vertex],0)),1,1,"")</f>
        <v>9</v>
      </c>
      <c r="BD28" s="51">
        <v>0</v>
      </c>
      <c r="BE28" s="52">
        <v>0</v>
      </c>
      <c r="BF28" s="51">
        <v>0</v>
      </c>
      <c r="BG28" s="52">
        <v>0</v>
      </c>
      <c r="BH28" s="51">
        <v>0</v>
      </c>
      <c r="BI28" s="52">
        <v>0</v>
      </c>
      <c r="BJ28" s="51">
        <v>7</v>
      </c>
      <c r="BK28" s="52">
        <v>100</v>
      </c>
      <c r="BL28" s="51">
        <v>7</v>
      </c>
    </row>
    <row r="29" spans="1:64" ht="15">
      <c r="A29" s="84" t="s">
        <v>228</v>
      </c>
      <c r="B29" s="84" t="s">
        <v>228</v>
      </c>
      <c r="C29" s="53"/>
      <c r="D29" s="54"/>
      <c r="E29" s="65"/>
      <c r="F29" s="55"/>
      <c r="G29" s="53"/>
      <c r="H29" s="57"/>
      <c r="I29" s="56"/>
      <c r="J29" s="56"/>
      <c r="K29" s="36" t="s">
        <v>65</v>
      </c>
      <c r="L29" s="83">
        <v>32</v>
      </c>
      <c r="M29" s="83"/>
      <c r="N29" s="63"/>
      <c r="O29" s="86" t="s">
        <v>176</v>
      </c>
      <c r="P29" s="88">
        <v>43691.76590277778</v>
      </c>
      <c r="Q29" s="86" t="s">
        <v>293</v>
      </c>
      <c r="R29" s="90" t="s">
        <v>373</v>
      </c>
      <c r="S29" s="86" t="s">
        <v>415</v>
      </c>
      <c r="T29" s="86"/>
      <c r="U29" s="86"/>
      <c r="V29" s="90" t="s">
        <v>442</v>
      </c>
      <c r="W29" s="88">
        <v>43691.76590277778</v>
      </c>
      <c r="X29" s="90" t="s">
        <v>496</v>
      </c>
      <c r="Y29" s="86"/>
      <c r="Z29" s="86"/>
      <c r="AA29" s="89" t="s">
        <v>589</v>
      </c>
      <c r="AB29" s="86"/>
      <c r="AC29" s="86" t="b">
        <v>0</v>
      </c>
      <c r="AD29" s="86">
        <v>0</v>
      </c>
      <c r="AE29" s="89" t="s">
        <v>658</v>
      </c>
      <c r="AF29" s="86" t="b">
        <v>0</v>
      </c>
      <c r="AG29" s="86" t="s">
        <v>663</v>
      </c>
      <c r="AH29" s="86"/>
      <c r="AI29" s="89" t="s">
        <v>658</v>
      </c>
      <c r="AJ29" s="86" t="b">
        <v>0</v>
      </c>
      <c r="AK29" s="86">
        <v>0</v>
      </c>
      <c r="AL29" s="89" t="s">
        <v>658</v>
      </c>
      <c r="AM29" s="86" t="s">
        <v>671</v>
      </c>
      <c r="AN29" s="86" t="b">
        <v>0</v>
      </c>
      <c r="AO29" s="89" t="s">
        <v>589</v>
      </c>
      <c r="AP29" s="86" t="s">
        <v>176</v>
      </c>
      <c r="AQ29" s="86">
        <v>0</v>
      </c>
      <c r="AR29" s="86">
        <v>0</v>
      </c>
      <c r="AS29" s="86"/>
      <c r="AT29" s="86"/>
      <c r="AU29" s="86"/>
      <c r="AV29" s="86"/>
      <c r="AW29" s="86"/>
      <c r="AX29" s="86"/>
      <c r="AY29" s="86"/>
      <c r="AZ29" s="86"/>
      <c r="BA29">
        <v>18</v>
      </c>
      <c r="BB29" s="85" t="str">
        <f>REPLACE(INDEX(GroupVertices[Group],MATCH(Edges25[[#This Row],[Vertex 1]],GroupVertices[Vertex],0)),1,1,"")</f>
        <v>9</v>
      </c>
      <c r="BC29" s="85" t="str">
        <f>REPLACE(INDEX(GroupVertices[Group],MATCH(Edges25[[#This Row],[Vertex 2]],GroupVertices[Vertex],0)),1,1,"")</f>
        <v>9</v>
      </c>
      <c r="BD29" s="51">
        <v>0</v>
      </c>
      <c r="BE29" s="52">
        <v>0</v>
      </c>
      <c r="BF29" s="51">
        <v>0</v>
      </c>
      <c r="BG29" s="52">
        <v>0</v>
      </c>
      <c r="BH29" s="51">
        <v>0</v>
      </c>
      <c r="BI29" s="52">
        <v>0</v>
      </c>
      <c r="BJ29" s="51">
        <v>6</v>
      </c>
      <c r="BK29" s="52">
        <v>100</v>
      </c>
      <c r="BL29" s="51">
        <v>6</v>
      </c>
    </row>
    <row r="30" spans="1:64" ht="15">
      <c r="A30" s="84" t="s">
        <v>228</v>
      </c>
      <c r="B30" s="84" t="s">
        <v>228</v>
      </c>
      <c r="C30" s="53"/>
      <c r="D30" s="54"/>
      <c r="E30" s="65"/>
      <c r="F30" s="55"/>
      <c r="G30" s="53"/>
      <c r="H30" s="57"/>
      <c r="I30" s="56"/>
      <c r="J30" s="56"/>
      <c r="K30" s="36" t="s">
        <v>65</v>
      </c>
      <c r="L30" s="83">
        <v>33</v>
      </c>
      <c r="M30" s="83"/>
      <c r="N30" s="63"/>
      <c r="O30" s="86" t="s">
        <v>176</v>
      </c>
      <c r="P30" s="88">
        <v>43691.82513888889</v>
      </c>
      <c r="Q30" s="86" t="s">
        <v>294</v>
      </c>
      <c r="R30" s="90" t="s">
        <v>374</v>
      </c>
      <c r="S30" s="86" t="s">
        <v>415</v>
      </c>
      <c r="T30" s="86"/>
      <c r="U30" s="86"/>
      <c r="V30" s="90" t="s">
        <v>442</v>
      </c>
      <c r="W30" s="88">
        <v>43691.82513888889</v>
      </c>
      <c r="X30" s="90" t="s">
        <v>497</v>
      </c>
      <c r="Y30" s="86"/>
      <c r="Z30" s="86"/>
      <c r="AA30" s="89" t="s">
        <v>590</v>
      </c>
      <c r="AB30" s="86"/>
      <c r="AC30" s="86" t="b">
        <v>0</v>
      </c>
      <c r="AD30" s="86">
        <v>0</v>
      </c>
      <c r="AE30" s="89" t="s">
        <v>658</v>
      </c>
      <c r="AF30" s="86" t="b">
        <v>0</v>
      </c>
      <c r="AG30" s="86" t="s">
        <v>663</v>
      </c>
      <c r="AH30" s="86"/>
      <c r="AI30" s="89" t="s">
        <v>658</v>
      </c>
      <c r="AJ30" s="86" t="b">
        <v>0</v>
      </c>
      <c r="AK30" s="86">
        <v>0</v>
      </c>
      <c r="AL30" s="89" t="s">
        <v>658</v>
      </c>
      <c r="AM30" s="86" t="s">
        <v>671</v>
      </c>
      <c r="AN30" s="86" t="b">
        <v>0</v>
      </c>
      <c r="AO30" s="89" t="s">
        <v>590</v>
      </c>
      <c r="AP30" s="86" t="s">
        <v>176</v>
      </c>
      <c r="AQ30" s="86">
        <v>0</v>
      </c>
      <c r="AR30" s="86">
        <v>0</v>
      </c>
      <c r="AS30" s="86"/>
      <c r="AT30" s="86"/>
      <c r="AU30" s="86"/>
      <c r="AV30" s="86"/>
      <c r="AW30" s="86"/>
      <c r="AX30" s="86"/>
      <c r="AY30" s="86"/>
      <c r="AZ30" s="86"/>
      <c r="BA30">
        <v>18</v>
      </c>
      <c r="BB30" s="85" t="str">
        <f>REPLACE(INDEX(GroupVertices[Group],MATCH(Edges25[[#This Row],[Vertex 1]],GroupVertices[Vertex],0)),1,1,"")</f>
        <v>9</v>
      </c>
      <c r="BC30" s="85" t="str">
        <f>REPLACE(INDEX(GroupVertices[Group],MATCH(Edges25[[#This Row],[Vertex 2]],GroupVertices[Vertex],0)),1,1,"")</f>
        <v>9</v>
      </c>
      <c r="BD30" s="51">
        <v>0</v>
      </c>
      <c r="BE30" s="52">
        <v>0</v>
      </c>
      <c r="BF30" s="51">
        <v>0</v>
      </c>
      <c r="BG30" s="52">
        <v>0</v>
      </c>
      <c r="BH30" s="51">
        <v>0</v>
      </c>
      <c r="BI30" s="52">
        <v>0</v>
      </c>
      <c r="BJ30" s="51">
        <v>6</v>
      </c>
      <c r="BK30" s="52">
        <v>100</v>
      </c>
      <c r="BL30" s="51">
        <v>6</v>
      </c>
    </row>
    <row r="31" spans="1:64" ht="15">
      <c r="A31" s="84" t="s">
        <v>228</v>
      </c>
      <c r="B31" s="84" t="s">
        <v>228</v>
      </c>
      <c r="C31" s="53"/>
      <c r="D31" s="54"/>
      <c r="E31" s="65"/>
      <c r="F31" s="55"/>
      <c r="G31" s="53"/>
      <c r="H31" s="57"/>
      <c r="I31" s="56"/>
      <c r="J31" s="56"/>
      <c r="K31" s="36" t="s">
        <v>65</v>
      </c>
      <c r="L31" s="83">
        <v>34</v>
      </c>
      <c r="M31" s="83"/>
      <c r="N31" s="63"/>
      <c r="O31" s="86" t="s">
        <v>176</v>
      </c>
      <c r="P31" s="88">
        <v>43692.55850694444</v>
      </c>
      <c r="Q31" s="86" t="s">
        <v>295</v>
      </c>
      <c r="R31" s="90" t="s">
        <v>375</v>
      </c>
      <c r="S31" s="86" t="s">
        <v>415</v>
      </c>
      <c r="T31" s="86"/>
      <c r="U31" s="86"/>
      <c r="V31" s="90" t="s">
        <v>442</v>
      </c>
      <c r="W31" s="88">
        <v>43692.55850694444</v>
      </c>
      <c r="X31" s="90" t="s">
        <v>498</v>
      </c>
      <c r="Y31" s="86"/>
      <c r="Z31" s="86"/>
      <c r="AA31" s="89" t="s">
        <v>591</v>
      </c>
      <c r="AB31" s="86"/>
      <c r="AC31" s="86" t="b">
        <v>0</v>
      </c>
      <c r="AD31" s="86">
        <v>0</v>
      </c>
      <c r="AE31" s="89" t="s">
        <v>658</v>
      </c>
      <c r="AF31" s="86" t="b">
        <v>0</v>
      </c>
      <c r="AG31" s="86" t="s">
        <v>663</v>
      </c>
      <c r="AH31" s="86"/>
      <c r="AI31" s="89" t="s">
        <v>658</v>
      </c>
      <c r="AJ31" s="86" t="b">
        <v>0</v>
      </c>
      <c r="AK31" s="86">
        <v>0</v>
      </c>
      <c r="AL31" s="89" t="s">
        <v>658</v>
      </c>
      <c r="AM31" s="86" t="s">
        <v>671</v>
      </c>
      <c r="AN31" s="86" t="b">
        <v>0</v>
      </c>
      <c r="AO31" s="89" t="s">
        <v>591</v>
      </c>
      <c r="AP31" s="86" t="s">
        <v>176</v>
      </c>
      <c r="AQ31" s="86">
        <v>0</v>
      </c>
      <c r="AR31" s="86">
        <v>0</v>
      </c>
      <c r="AS31" s="86"/>
      <c r="AT31" s="86"/>
      <c r="AU31" s="86"/>
      <c r="AV31" s="86"/>
      <c r="AW31" s="86"/>
      <c r="AX31" s="86"/>
      <c r="AY31" s="86"/>
      <c r="AZ31" s="86"/>
      <c r="BA31">
        <v>18</v>
      </c>
      <c r="BB31" s="85" t="str">
        <f>REPLACE(INDEX(GroupVertices[Group],MATCH(Edges25[[#This Row],[Vertex 1]],GroupVertices[Vertex],0)),1,1,"")</f>
        <v>9</v>
      </c>
      <c r="BC31" s="85" t="str">
        <f>REPLACE(INDEX(GroupVertices[Group],MATCH(Edges25[[#This Row],[Vertex 2]],GroupVertices[Vertex],0)),1,1,"")</f>
        <v>9</v>
      </c>
      <c r="BD31" s="51">
        <v>0</v>
      </c>
      <c r="BE31" s="52">
        <v>0</v>
      </c>
      <c r="BF31" s="51">
        <v>0</v>
      </c>
      <c r="BG31" s="52">
        <v>0</v>
      </c>
      <c r="BH31" s="51">
        <v>0</v>
      </c>
      <c r="BI31" s="52">
        <v>0</v>
      </c>
      <c r="BJ31" s="51">
        <v>7</v>
      </c>
      <c r="BK31" s="52">
        <v>100</v>
      </c>
      <c r="BL31" s="51">
        <v>7</v>
      </c>
    </row>
    <row r="32" spans="1:64" ht="15">
      <c r="A32" s="84" t="s">
        <v>228</v>
      </c>
      <c r="B32" s="84" t="s">
        <v>228</v>
      </c>
      <c r="C32" s="53"/>
      <c r="D32" s="54"/>
      <c r="E32" s="65"/>
      <c r="F32" s="55"/>
      <c r="G32" s="53"/>
      <c r="H32" s="57"/>
      <c r="I32" s="56"/>
      <c r="J32" s="56"/>
      <c r="K32" s="36" t="s">
        <v>65</v>
      </c>
      <c r="L32" s="83">
        <v>35</v>
      </c>
      <c r="M32" s="83"/>
      <c r="N32" s="63"/>
      <c r="O32" s="86" t="s">
        <v>176</v>
      </c>
      <c r="P32" s="88">
        <v>43692.66699074074</v>
      </c>
      <c r="Q32" s="86" t="s">
        <v>296</v>
      </c>
      <c r="R32" s="90" t="s">
        <v>359</v>
      </c>
      <c r="S32" s="86" t="s">
        <v>415</v>
      </c>
      <c r="T32" s="86"/>
      <c r="U32" s="86"/>
      <c r="V32" s="90" t="s">
        <v>442</v>
      </c>
      <c r="W32" s="88">
        <v>43692.66699074074</v>
      </c>
      <c r="X32" s="90" t="s">
        <v>499</v>
      </c>
      <c r="Y32" s="86"/>
      <c r="Z32" s="86"/>
      <c r="AA32" s="89" t="s">
        <v>592</v>
      </c>
      <c r="AB32" s="86"/>
      <c r="AC32" s="86" t="b">
        <v>0</v>
      </c>
      <c r="AD32" s="86">
        <v>0</v>
      </c>
      <c r="AE32" s="89" t="s">
        <v>658</v>
      </c>
      <c r="AF32" s="86" t="b">
        <v>0</v>
      </c>
      <c r="AG32" s="86" t="s">
        <v>663</v>
      </c>
      <c r="AH32" s="86"/>
      <c r="AI32" s="89" t="s">
        <v>658</v>
      </c>
      <c r="AJ32" s="86" t="b">
        <v>0</v>
      </c>
      <c r="AK32" s="86">
        <v>0</v>
      </c>
      <c r="AL32" s="89" t="s">
        <v>658</v>
      </c>
      <c r="AM32" s="86" t="s">
        <v>671</v>
      </c>
      <c r="AN32" s="86" t="b">
        <v>0</v>
      </c>
      <c r="AO32" s="89" t="s">
        <v>592</v>
      </c>
      <c r="AP32" s="86" t="s">
        <v>176</v>
      </c>
      <c r="AQ32" s="86">
        <v>0</v>
      </c>
      <c r="AR32" s="86">
        <v>0</v>
      </c>
      <c r="AS32" s="86"/>
      <c r="AT32" s="86"/>
      <c r="AU32" s="86"/>
      <c r="AV32" s="86"/>
      <c r="AW32" s="86"/>
      <c r="AX32" s="86"/>
      <c r="AY32" s="86"/>
      <c r="AZ32" s="86"/>
      <c r="BA32">
        <v>18</v>
      </c>
      <c r="BB32" s="85" t="str">
        <f>REPLACE(INDEX(GroupVertices[Group],MATCH(Edges25[[#This Row],[Vertex 1]],GroupVertices[Vertex],0)),1,1,"")</f>
        <v>9</v>
      </c>
      <c r="BC32" s="85" t="str">
        <f>REPLACE(INDEX(GroupVertices[Group],MATCH(Edges25[[#This Row],[Vertex 2]],GroupVertices[Vertex],0)),1,1,"")</f>
        <v>9</v>
      </c>
      <c r="BD32" s="51">
        <v>0</v>
      </c>
      <c r="BE32" s="52">
        <v>0</v>
      </c>
      <c r="BF32" s="51">
        <v>0</v>
      </c>
      <c r="BG32" s="52">
        <v>0</v>
      </c>
      <c r="BH32" s="51">
        <v>0</v>
      </c>
      <c r="BI32" s="52">
        <v>0</v>
      </c>
      <c r="BJ32" s="51">
        <v>6</v>
      </c>
      <c r="BK32" s="52">
        <v>100</v>
      </c>
      <c r="BL32" s="51">
        <v>6</v>
      </c>
    </row>
    <row r="33" spans="1:64" ht="15">
      <c r="A33" s="84" t="s">
        <v>228</v>
      </c>
      <c r="B33" s="84" t="s">
        <v>228</v>
      </c>
      <c r="C33" s="53"/>
      <c r="D33" s="54"/>
      <c r="E33" s="65"/>
      <c r="F33" s="55"/>
      <c r="G33" s="53"/>
      <c r="H33" s="57"/>
      <c r="I33" s="56"/>
      <c r="J33" s="56"/>
      <c r="K33" s="36" t="s">
        <v>65</v>
      </c>
      <c r="L33" s="83">
        <v>36</v>
      </c>
      <c r="M33" s="83"/>
      <c r="N33" s="63"/>
      <c r="O33" s="86" t="s">
        <v>176</v>
      </c>
      <c r="P33" s="88">
        <v>43692.77821759259</v>
      </c>
      <c r="Q33" s="86" t="s">
        <v>297</v>
      </c>
      <c r="R33" s="90" t="s">
        <v>376</v>
      </c>
      <c r="S33" s="86" t="s">
        <v>415</v>
      </c>
      <c r="T33" s="86"/>
      <c r="U33" s="86"/>
      <c r="V33" s="90" t="s">
        <v>442</v>
      </c>
      <c r="W33" s="88">
        <v>43692.77821759259</v>
      </c>
      <c r="X33" s="90" t="s">
        <v>500</v>
      </c>
      <c r="Y33" s="86"/>
      <c r="Z33" s="86"/>
      <c r="AA33" s="89" t="s">
        <v>593</v>
      </c>
      <c r="AB33" s="86"/>
      <c r="AC33" s="86" t="b">
        <v>0</v>
      </c>
      <c r="AD33" s="86">
        <v>0</v>
      </c>
      <c r="AE33" s="89" t="s">
        <v>658</v>
      </c>
      <c r="AF33" s="86" t="b">
        <v>0</v>
      </c>
      <c r="AG33" s="86" t="s">
        <v>663</v>
      </c>
      <c r="AH33" s="86"/>
      <c r="AI33" s="89" t="s">
        <v>658</v>
      </c>
      <c r="AJ33" s="86" t="b">
        <v>0</v>
      </c>
      <c r="AK33" s="86">
        <v>0</v>
      </c>
      <c r="AL33" s="89" t="s">
        <v>658</v>
      </c>
      <c r="AM33" s="86" t="s">
        <v>671</v>
      </c>
      <c r="AN33" s="86" t="b">
        <v>0</v>
      </c>
      <c r="AO33" s="89" t="s">
        <v>593</v>
      </c>
      <c r="AP33" s="86" t="s">
        <v>176</v>
      </c>
      <c r="AQ33" s="86">
        <v>0</v>
      </c>
      <c r="AR33" s="86">
        <v>0</v>
      </c>
      <c r="AS33" s="86"/>
      <c r="AT33" s="86"/>
      <c r="AU33" s="86"/>
      <c r="AV33" s="86"/>
      <c r="AW33" s="86"/>
      <c r="AX33" s="86"/>
      <c r="AY33" s="86"/>
      <c r="AZ33" s="86"/>
      <c r="BA33">
        <v>18</v>
      </c>
      <c r="BB33" s="85" t="str">
        <f>REPLACE(INDEX(GroupVertices[Group],MATCH(Edges25[[#This Row],[Vertex 1]],GroupVertices[Vertex],0)),1,1,"")</f>
        <v>9</v>
      </c>
      <c r="BC33" s="85" t="str">
        <f>REPLACE(INDEX(GroupVertices[Group],MATCH(Edges25[[#This Row],[Vertex 2]],GroupVertices[Vertex],0)),1,1,"")</f>
        <v>9</v>
      </c>
      <c r="BD33" s="51">
        <v>0</v>
      </c>
      <c r="BE33" s="52">
        <v>0</v>
      </c>
      <c r="BF33" s="51">
        <v>0</v>
      </c>
      <c r="BG33" s="52">
        <v>0</v>
      </c>
      <c r="BH33" s="51">
        <v>0</v>
      </c>
      <c r="BI33" s="52">
        <v>0</v>
      </c>
      <c r="BJ33" s="51">
        <v>8</v>
      </c>
      <c r="BK33" s="52">
        <v>100</v>
      </c>
      <c r="BL33" s="51">
        <v>8</v>
      </c>
    </row>
    <row r="34" spans="1:64" ht="15">
      <c r="A34" s="84" t="s">
        <v>228</v>
      </c>
      <c r="B34" s="84" t="s">
        <v>228</v>
      </c>
      <c r="C34" s="53"/>
      <c r="D34" s="54"/>
      <c r="E34" s="65"/>
      <c r="F34" s="55"/>
      <c r="G34" s="53"/>
      <c r="H34" s="57"/>
      <c r="I34" s="56"/>
      <c r="J34" s="56"/>
      <c r="K34" s="36" t="s">
        <v>65</v>
      </c>
      <c r="L34" s="83">
        <v>37</v>
      </c>
      <c r="M34" s="83"/>
      <c r="N34" s="63"/>
      <c r="O34" s="86" t="s">
        <v>176</v>
      </c>
      <c r="P34" s="88">
        <v>43693.848287037035</v>
      </c>
      <c r="Q34" s="86" t="s">
        <v>298</v>
      </c>
      <c r="R34" s="90" t="s">
        <v>377</v>
      </c>
      <c r="S34" s="86" t="s">
        <v>415</v>
      </c>
      <c r="T34" s="86"/>
      <c r="U34" s="86"/>
      <c r="V34" s="90" t="s">
        <v>442</v>
      </c>
      <c r="W34" s="88">
        <v>43693.848287037035</v>
      </c>
      <c r="X34" s="90" t="s">
        <v>501</v>
      </c>
      <c r="Y34" s="86"/>
      <c r="Z34" s="86"/>
      <c r="AA34" s="89" t="s">
        <v>594</v>
      </c>
      <c r="AB34" s="86"/>
      <c r="AC34" s="86" t="b">
        <v>0</v>
      </c>
      <c r="AD34" s="86">
        <v>0</v>
      </c>
      <c r="AE34" s="89" t="s">
        <v>658</v>
      </c>
      <c r="AF34" s="86" t="b">
        <v>0</v>
      </c>
      <c r="AG34" s="86" t="s">
        <v>663</v>
      </c>
      <c r="AH34" s="86"/>
      <c r="AI34" s="89" t="s">
        <v>658</v>
      </c>
      <c r="AJ34" s="86" t="b">
        <v>0</v>
      </c>
      <c r="AK34" s="86">
        <v>0</v>
      </c>
      <c r="AL34" s="89" t="s">
        <v>658</v>
      </c>
      <c r="AM34" s="86" t="s">
        <v>671</v>
      </c>
      <c r="AN34" s="86" t="b">
        <v>0</v>
      </c>
      <c r="AO34" s="89" t="s">
        <v>594</v>
      </c>
      <c r="AP34" s="86" t="s">
        <v>176</v>
      </c>
      <c r="AQ34" s="86">
        <v>0</v>
      </c>
      <c r="AR34" s="86">
        <v>0</v>
      </c>
      <c r="AS34" s="86"/>
      <c r="AT34" s="86"/>
      <c r="AU34" s="86"/>
      <c r="AV34" s="86"/>
      <c r="AW34" s="86"/>
      <c r="AX34" s="86"/>
      <c r="AY34" s="86"/>
      <c r="AZ34" s="86"/>
      <c r="BA34">
        <v>18</v>
      </c>
      <c r="BB34" s="85" t="str">
        <f>REPLACE(INDEX(GroupVertices[Group],MATCH(Edges25[[#This Row],[Vertex 1]],GroupVertices[Vertex],0)),1,1,"")</f>
        <v>9</v>
      </c>
      <c r="BC34" s="85" t="str">
        <f>REPLACE(INDEX(GroupVertices[Group],MATCH(Edges25[[#This Row],[Vertex 2]],GroupVertices[Vertex],0)),1,1,"")</f>
        <v>9</v>
      </c>
      <c r="BD34" s="51">
        <v>0</v>
      </c>
      <c r="BE34" s="52">
        <v>0</v>
      </c>
      <c r="BF34" s="51">
        <v>0</v>
      </c>
      <c r="BG34" s="52">
        <v>0</v>
      </c>
      <c r="BH34" s="51">
        <v>0</v>
      </c>
      <c r="BI34" s="52">
        <v>0</v>
      </c>
      <c r="BJ34" s="51">
        <v>6</v>
      </c>
      <c r="BK34" s="52">
        <v>100</v>
      </c>
      <c r="BL34" s="51">
        <v>6</v>
      </c>
    </row>
    <row r="35" spans="1:64" ht="15">
      <c r="A35" s="84" t="s">
        <v>228</v>
      </c>
      <c r="B35" s="84" t="s">
        <v>228</v>
      </c>
      <c r="C35" s="53"/>
      <c r="D35" s="54"/>
      <c r="E35" s="65"/>
      <c r="F35" s="55"/>
      <c r="G35" s="53"/>
      <c r="H35" s="57"/>
      <c r="I35" s="56"/>
      <c r="J35" s="56"/>
      <c r="K35" s="36" t="s">
        <v>65</v>
      </c>
      <c r="L35" s="83">
        <v>38</v>
      </c>
      <c r="M35" s="83"/>
      <c r="N35" s="63"/>
      <c r="O35" s="86" t="s">
        <v>176</v>
      </c>
      <c r="P35" s="88">
        <v>43693.85045138889</v>
      </c>
      <c r="Q35" s="86" t="s">
        <v>299</v>
      </c>
      <c r="R35" s="90" t="s">
        <v>378</v>
      </c>
      <c r="S35" s="86" t="s">
        <v>415</v>
      </c>
      <c r="T35" s="86"/>
      <c r="U35" s="86"/>
      <c r="V35" s="90" t="s">
        <v>442</v>
      </c>
      <c r="W35" s="88">
        <v>43693.85045138889</v>
      </c>
      <c r="X35" s="90" t="s">
        <v>502</v>
      </c>
      <c r="Y35" s="86"/>
      <c r="Z35" s="86"/>
      <c r="AA35" s="89" t="s">
        <v>595</v>
      </c>
      <c r="AB35" s="86"/>
      <c r="AC35" s="86" t="b">
        <v>0</v>
      </c>
      <c r="AD35" s="86">
        <v>1</v>
      </c>
      <c r="AE35" s="89" t="s">
        <v>658</v>
      </c>
      <c r="AF35" s="86" t="b">
        <v>0</v>
      </c>
      <c r="AG35" s="86" t="s">
        <v>663</v>
      </c>
      <c r="AH35" s="86"/>
      <c r="AI35" s="89" t="s">
        <v>658</v>
      </c>
      <c r="AJ35" s="86" t="b">
        <v>0</v>
      </c>
      <c r="AK35" s="86">
        <v>0</v>
      </c>
      <c r="AL35" s="89" t="s">
        <v>658</v>
      </c>
      <c r="AM35" s="86" t="s">
        <v>671</v>
      </c>
      <c r="AN35" s="86" t="b">
        <v>0</v>
      </c>
      <c r="AO35" s="89" t="s">
        <v>595</v>
      </c>
      <c r="AP35" s="86" t="s">
        <v>176</v>
      </c>
      <c r="AQ35" s="86">
        <v>0</v>
      </c>
      <c r="AR35" s="86">
        <v>0</v>
      </c>
      <c r="AS35" s="86"/>
      <c r="AT35" s="86"/>
      <c r="AU35" s="86"/>
      <c r="AV35" s="86"/>
      <c r="AW35" s="86"/>
      <c r="AX35" s="86"/>
      <c r="AY35" s="86"/>
      <c r="AZ35" s="86"/>
      <c r="BA35">
        <v>18</v>
      </c>
      <c r="BB35" s="85" t="str">
        <f>REPLACE(INDEX(GroupVertices[Group],MATCH(Edges25[[#This Row],[Vertex 1]],GroupVertices[Vertex],0)),1,1,"")</f>
        <v>9</v>
      </c>
      <c r="BC35" s="85" t="str">
        <f>REPLACE(INDEX(GroupVertices[Group],MATCH(Edges25[[#This Row],[Vertex 2]],GroupVertices[Vertex],0)),1,1,"")</f>
        <v>9</v>
      </c>
      <c r="BD35" s="51">
        <v>0</v>
      </c>
      <c r="BE35" s="52">
        <v>0</v>
      </c>
      <c r="BF35" s="51">
        <v>0</v>
      </c>
      <c r="BG35" s="52">
        <v>0</v>
      </c>
      <c r="BH35" s="51">
        <v>0</v>
      </c>
      <c r="BI35" s="52">
        <v>0</v>
      </c>
      <c r="BJ35" s="51">
        <v>7</v>
      </c>
      <c r="BK35" s="52">
        <v>100</v>
      </c>
      <c r="BL35" s="51">
        <v>7</v>
      </c>
    </row>
    <row r="36" spans="1:64" ht="15">
      <c r="A36" s="84" t="s">
        <v>228</v>
      </c>
      <c r="B36" s="84" t="s">
        <v>228</v>
      </c>
      <c r="C36" s="53"/>
      <c r="D36" s="54"/>
      <c r="E36" s="65"/>
      <c r="F36" s="55"/>
      <c r="G36" s="53"/>
      <c r="H36" s="57"/>
      <c r="I36" s="56"/>
      <c r="J36" s="56"/>
      <c r="K36" s="36" t="s">
        <v>65</v>
      </c>
      <c r="L36" s="83">
        <v>39</v>
      </c>
      <c r="M36" s="83"/>
      <c r="N36" s="63"/>
      <c r="O36" s="86" t="s">
        <v>176</v>
      </c>
      <c r="P36" s="88">
        <v>43696.51526620371</v>
      </c>
      <c r="Q36" s="86" t="s">
        <v>300</v>
      </c>
      <c r="R36" s="90" t="s">
        <v>379</v>
      </c>
      <c r="S36" s="86" t="s">
        <v>415</v>
      </c>
      <c r="T36" s="86"/>
      <c r="U36" s="86"/>
      <c r="V36" s="90" t="s">
        <v>442</v>
      </c>
      <c r="W36" s="88">
        <v>43696.51526620371</v>
      </c>
      <c r="X36" s="90" t="s">
        <v>503</v>
      </c>
      <c r="Y36" s="86"/>
      <c r="Z36" s="86"/>
      <c r="AA36" s="89" t="s">
        <v>596</v>
      </c>
      <c r="AB36" s="86"/>
      <c r="AC36" s="86" t="b">
        <v>0</v>
      </c>
      <c r="AD36" s="86">
        <v>0</v>
      </c>
      <c r="AE36" s="89" t="s">
        <v>658</v>
      </c>
      <c r="AF36" s="86" t="b">
        <v>0</v>
      </c>
      <c r="AG36" s="86" t="s">
        <v>663</v>
      </c>
      <c r="AH36" s="86"/>
      <c r="AI36" s="89" t="s">
        <v>658</v>
      </c>
      <c r="AJ36" s="86" t="b">
        <v>0</v>
      </c>
      <c r="AK36" s="86">
        <v>0</v>
      </c>
      <c r="AL36" s="89" t="s">
        <v>658</v>
      </c>
      <c r="AM36" s="86" t="s">
        <v>669</v>
      </c>
      <c r="AN36" s="86" t="b">
        <v>0</v>
      </c>
      <c r="AO36" s="89" t="s">
        <v>596</v>
      </c>
      <c r="AP36" s="86" t="s">
        <v>176</v>
      </c>
      <c r="AQ36" s="86">
        <v>0</v>
      </c>
      <c r="AR36" s="86">
        <v>0</v>
      </c>
      <c r="AS36" s="86"/>
      <c r="AT36" s="86"/>
      <c r="AU36" s="86"/>
      <c r="AV36" s="86"/>
      <c r="AW36" s="86"/>
      <c r="AX36" s="86"/>
      <c r="AY36" s="86"/>
      <c r="AZ36" s="86"/>
      <c r="BA36">
        <v>18</v>
      </c>
      <c r="BB36" s="85" t="str">
        <f>REPLACE(INDEX(GroupVertices[Group],MATCH(Edges25[[#This Row],[Vertex 1]],GroupVertices[Vertex],0)),1,1,"")</f>
        <v>9</v>
      </c>
      <c r="BC36" s="85" t="str">
        <f>REPLACE(INDEX(GroupVertices[Group],MATCH(Edges25[[#This Row],[Vertex 2]],GroupVertices[Vertex],0)),1,1,"")</f>
        <v>9</v>
      </c>
      <c r="BD36" s="51">
        <v>0</v>
      </c>
      <c r="BE36" s="52">
        <v>0</v>
      </c>
      <c r="BF36" s="51">
        <v>0</v>
      </c>
      <c r="BG36" s="52">
        <v>0</v>
      </c>
      <c r="BH36" s="51">
        <v>0</v>
      </c>
      <c r="BI36" s="52">
        <v>0</v>
      </c>
      <c r="BJ36" s="51">
        <v>8</v>
      </c>
      <c r="BK36" s="52">
        <v>100</v>
      </c>
      <c r="BL36" s="51">
        <v>8</v>
      </c>
    </row>
    <row r="37" spans="1:64" ht="15">
      <c r="A37" s="84" t="s">
        <v>229</v>
      </c>
      <c r="B37" s="84" t="s">
        <v>257</v>
      </c>
      <c r="C37" s="53"/>
      <c r="D37" s="54"/>
      <c r="E37" s="65"/>
      <c r="F37" s="55"/>
      <c r="G37" s="53"/>
      <c r="H37" s="57"/>
      <c r="I37" s="56"/>
      <c r="J37" s="56"/>
      <c r="K37" s="36" t="s">
        <v>65</v>
      </c>
      <c r="L37" s="83">
        <v>40</v>
      </c>
      <c r="M37" s="83"/>
      <c r="N37" s="63"/>
      <c r="O37" s="86" t="s">
        <v>265</v>
      </c>
      <c r="P37" s="88">
        <v>43697.746354166666</v>
      </c>
      <c r="Q37" s="86" t="s">
        <v>301</v>
      </c>
      <c r="R37" s="90" t="s">
        <v>380</v>
      </c>
      <c r="S37" s="86" t="s">
        <v>415</v>
      </c>
      <c r="T37" s="86"/>
      <c r="U37" s="86"/>
      <c r="V37" s="90" t="s">
        <v>443</v>
      </c>
      <c r="W37" s="88">
        <v>43697.746354166666</v>
      </c>
      <c r="X37" s="90" t="s">
        <v>504</v>
      </c>
      <c r="Y37" s="86"/>
      <c r="Z37" s="86"/>
      <c r="AA37" s="89" t="s">
        <v>597</v>
      </c>
      <c r="AB37" s="86"/>
      <c r="AC37" s="86" t="b">
        <v>0</v>
      </c>
      <c r="AD37" s="86">
        <v>0</v>
      </c>
      <c r="AE37" s="89" t="s">
        <v>658</v>
      </c>
      <c r="AF37" s="86" t="b">
        <v>0</v>
      </c>
      <c r="AG37" s="86" t="s">
        <v>663</v>
      </c>
      <c r="AH37" s="86"/>
      <c r="AI37" s="89" t="s">
        <v>658</v>
      </c>
      <c r="AJ37" s="86" t="b">
        <v>0</v>
      </c>
      <c r="AK37" s="86">
        <v>1</v>
      </c>
      <c r="AL37" s="89" t="s">
        <v>644</v>
      </c>
      <c r="AM37" s="86" t="s">
        <v>670</v>
      </c>
      <c r="AN37" s="86" t="b">
        <v>0</v>
      </c>
      <c r="AO37" s="89" t="s">
        <v>644</v>
      </c>
      <c r="AP37" s="86" t="s">
        <v>176</v>
      </c>
      <c r="AQ37" s="86">
        <v>0</v>
      </c>
      <c r="AR37" s="86">
        <v>0</v>
      </c>
      <c r="AS37" s="86"/>
      <c r="AT37" s="86"/>
      <c r="AU37" s="86"/>
      <c r="AV37" s="86"/>
      <c r="AW37" s="86"/>
      <c r="AX37" s="86"/>
      <c r="AY37" s="86"/>
      <c r="AZ37" s="86"/>
      <c r="BA37">
        <v>1</v>
      </c>
      <c r="BB37" s="85" t="str">
        <f>REPLACE(INDEX(GroupVertices[Group],MATCH(Edges25[[#This Row],[Vertex 1]],GroupVertices[Vertex],0)),1,1,"")</f>
        <v>2</v>
      </c>
      <c r="BC37" s="85" t="str">
        <f>REPLACE(INDEX(GroupVertices[Group],MATCH(Edges25[[#This Row],[Vertex 2]],GroupVertices[Vertex],0)),1,1,"")</f>
        <v>2</v>
      </c>
      <c r="BD37" s="51">
        <v>0</v>
      </c>
      <c r="BE37" s="52">
        <v>0</v>
      </c>
      <c r="BF37" s="51">
        <v>0</v>
      </c>
      <c r="BG37" s="52">
        <v>0</v>
      </c>
      <c r="BH37" s="51">
        <v>0</v>
      </c>
      <c r="BI37" s="52">
        <v>0</v>
      </c>
      <c r="BJ37" s="51">
        <v>11</v>
      </c>
      <c r="BK37" s="52">
        <v>100</v>
      </c>
      <c r="BL37" s="51">
        <v>11</v>
      </c>
    </row>
    <row r="38" spans="1:64" ht="15">
      <c r="A38" s="84" t="s">
        <v>230</v>
      </c>
      <c r="B38" s="84" t="s">
        <v>230</v>
      </c>
      <c r="C38" s="53"/>
      <c r="D38" s="54"/>
      <c r="E38" s="65"/>
      <c r="F38" s="55"/>
      <c r="G38" s="53"/>
      <c r="H38" s="57"/>
      <c r="I38" s="56"/>
      <c r="J38" s="56"/>
      <c r="K38" s="36" t="s">
        <v>65</v>
      </c>
      <c r="L38" s="83">
        <v>41</v>
      </c>
      <c r="M38" s="83"/>
      <c r="N38" s="63"/>
      <c r="O38" s="86" t="s">
        <v>176</v>
      </c>
      <c r="P38" s="88">
        <v>43697.87871527778</v>
      </c>
      <c r="Q38" s="89" t="s">
        <v>302</v>
      </c>
      <c r="R38" s="90" t="s">
        <v>381</v>
      </c>
      <c r="S38" s="86" t="s">
        <v>415</v>
      </c>
      <c r="T38" s="86"/>
      <c r="U38" s="86"/>
      <c r="V38" s="90" t="s">
        <v>444</v>
      </c>
      <c r="W38" s="88">
        <v>43697.87871527778</v>
      </c>
      <c r="X38" s="90" t="s">
        <v>505</v>
      </c>
      <c r="Y38" s="86"/>
      <c r="Z38" s="86"/>
      <c r="AA38" s="89" t="s">
        <v>598</v>
      </c>
      <c r="AB38" s="86"/>
      <c r="AC38" s="86" t="b">
        <v>0</v>
      </c>
      <c r="AD38" s="86">
        <v>1</v>
      </c>
      <c r="AE38" s="89" t="s">
        <v>658</v>
      </c>
      <c r="AF38" s="86" t="b">
        <v>0</v>
      </c>
      <c r="AG38" s="86" t="s">
        <v>663</v>
      </c>
      <c r="AH38" s="86"/>
      <c r="AI38" s="89" t="s">
        <v>658</v>
      </c>
      <c r="AJ38" s="86" t="b">
        <v>0</v>
      </c>
      <c r="AK38" s="86">
        <v>0</v>
      </c>
      <c r="AL38" s="89" t="s">
        <v>658</v>
      </c>
      <c r="AM38" s="86" t="s">
        <v>671</v>
      </c>
      <c r="AN38" s="86" t="b">
        <v>0</v>
      </c>
      <c r="AO38" s="89" t="s">
        <v>598</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8</v>
      </c>
      <c r="BK38" s="52">
        <v>100</v>
      </c>
      <c r="BL38" s="51">
        <v>8</v>
      </c>
    </row>
    <row r="39" spans="1:64" ht="15">
      <c r="A39" s="84" t="s">
        <v>231</v>
      </c>
      <c r="B39" s="84" t="s">
        <v>231</v>
      </c>
      <c r="C39" s="53"/>
      <c r="D39" s="54"/>
      <c r="E39" s="65"/>
      <c r="F39" s="55"/>
      <c r="G39" s="53"/>
      <c r="H39" s="57"/>
      <c r="I39" s="56"/>
      <c r="J39" s="56"/>
      <c r="K39" s="36" t="s">
        <v>65</v>
      </c>
      <c r="L39" s="83">
        <v>42</v>
      </c>
      <c r="M39" s="83"/>
      <c r="N39" s="63"/>
      <c r="O39" s="86" t="s">
        <v>176</v>
      </c>
      <c r="P39" s="88">
        <v>43698.239270833335</v>
      </c>
      <c r="Q39" s="86" t="s">
        <v>303</v>
      </c>
      <c r="R39" s="90" t="s">
        <v>380</v>
      </c>
      <c r="S39" s="86" t="s">
        <v>415</v>
      </c>
      <c r="T39" s="86"/>
      <c r="U39" s="86"/>
      <c r="V39" s="90" t="s">
        <v>445</v>
      </c>
      <c r="W39" s="88">
        <v>43698.239270833335</v>
      </c>
      <c r="X39" s="90" t="s">
        <v>506</v>
      </c>
      <c r="Y39" s="86"/>
      <c r="Z39" s="86"/>
      <c r="AA39" s="89" t="s">
        <v>599</v>
      </c>
      <c r="AB39" s="86"/>
      <c r="AC39" s="86" t="b">
        <v>0</v>
      </c>
      <c r="AD39" s="86">
        <v>0</v>
      </c>
      <c r="AE39" s="89" t="s">
        <v>658</v>
      </c>
      <c r="AF39" s="86" t="b">
        <v>0</v>
      </c>
      <c r="AG39" s="86" t="s">
        <v>663</v>
      </c>
      <c r="AH39" s="86"/>
      <c r="AI39" s="89" t="s">
        <v>658</v>
      </c>
      <c r="AJ39" s="86" t="b">
        <v>0</v>
      </c>
      <c r="AK39" s="86">
        <v>0</v>
      </c>
      <c r="AL39" s="89" t="s">
        <v>658</v>
      </c>
      <c r="AM39" s="86" t="s">
        <v>670</v>
      </c>
      <c r="AN39" s="86" t="b">
        <v>0</v>
      </c>
      <c r="AO39" s="89" t="s">
        <v>599</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36</v>
      </c>
      <c r="BK39" s="52">
        <v>100</v>
      </c>
      <c r="BL39" s="51">
        <v>36</v>
      </c>
    </row>
    <row r="40" spans="1:64" ht="15">
      <c r="A40" s="84" t="s">
        <v>232</v>
      </c>
      <c r="B40" s="84" t="s">
        <v>232</v>
      </c>
      <c r="C40" s="53"/>
      <c r="D40" s="54"/>
      <c r="E40" s="65"/>
      <c r="F40" s="55"/>
      <c r="G40" s="53"/>
      <c r="H40" s="57"/>
      <c r="I40" s="56"/>
      <c r="J40" s="56"/>
      <c r="K40" s="36" t="s">
        <v>65</v>
      </c>
      <c r="L40" s="83">
        <v>43</v>
      </c>
      <c r="M40" s="83"/>
      <c r="N40" s="63"/>
      <c r="O40" s="86" t="s">
        <v>176</v>
      </c>
      <c r="P40" s="88">
        <v>43698.733298611114</v>
      </c>
      <c r="Q40" s="86" t="s">
        <v>304</v>
      </c>
      <c r="R40" s="90" t="s">
        <v>382</v>
      </c>
      <c r="S40" s="86" t="s">
        <v>415</v>
      </c>
      <c r="T40" s="86"/>
      <c r="U40" s="86"/>
      <c r="V40" s="90" t="s">
        <v>446</v>
      </c>
      <c r="W40" s="88">
        <v>43698.733298611114</v>
      </c>
      <c r="X40" s="90" t="s">
        <v>507</v>
      </c>
      <c r="Y40" s="86"/>
      <c r="Z40" s="86"/>
      <c r="AA40" s="89" t="s">
        <v>600</v>
      </c>
      <c r="AB40" s="86"/>
      <c r="AC40" s="86" t="b">
        <v>0</v>
      </c>
      <c r="AD40" s="86">
        <v>0</v>
      </c>
      <c r="AE40" s="89" t="s">
        <v>658</v>
      </c>
      <c r="AF40" s="86" t="b">
        <v>0</v>
      </c>
      <c r="AG40" s="86" t="s">
        <v>663</v>
      </c>
      <c r="AH40" s="86"/>
      <c r="AI40" s="89" t="s">
        <v>658</v>
      </c>
      <c r="AJ40" s="86" t="b">
        <v>0</v>
      </c>
      <c r="AK40" s="86">
        <v>0</v>
      </c>
      <c r="AL40" s="89" t="s">
        <v>658</v>
      </c>
      <c r="AM40" s="86" t="s">
        <v>671</v>
      </c>
      <c r="AN40" s="86" t="b">
        <v>0</v>
      </c>
      <c r="AO40" s="89" t="s">
        <v>600</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7</v>
      </c>
      <c r="BK40" s="52">
        <v>100</v>
      </c>
      <c r="BL40" s="51">
        <v>7</v>
      </c>
    </row>
    <row r="41" spans="1:64" ht="15">
      <c r="A41" s="84" t="s">
        <v>233</v>
      </c>
      <c r="B41" s="84" t="s">
        <v>233</v>
      </c>
      <c r="C41" s="53"/>
      <c r="D41" s="54"/>
      <c r="E41" s="65"/>
      <c r="F41" s="55"/>
      <c r="G41" s="53"/>
      <c r="H41" s="57"/>
      <c r="I41" s="56"/>
      <c r="J41" s="56"/>
      <c r="K41" s="36" t="s">
        <v>65</v>
      </c>
      <c r="L41" s="83">
        <v>44</v>
      </c>
      <c r="M41" s="83"/>
      <c r="N41" s="63"/>
      <c r="O41" s="86" t="s">
        <v>176</v>
      </c>
      <c r="P41" s="88">
        <v>43698.745208333334</v>
      </c>
      <c r="Q41" s="90" t="s">
        <v>305</v>
      </c>
      <c r="R41" s="90" t="s">
        <v>383</v>
      </c>
      <c r="S41" s="86" t="s">
        <v>415</v>
      </c>
      <c r="T41" s="86"/>
      <c r="U41" s="86"/>
      <c r="V41" s="90" t="s">
        <v>447</v>
      </c>
      <c r="W41" s="88">
        <v>43698.745208333334</v>
      </c>
      <c r="X41" s="90" t="s">
        <v>508</v>
      </c>
      <c r="Y41" s="86"/>
      <c r="Z41" s="86"/>
      <c r="AA41" s="89" t="s">
        <v>601</v>
      </c>
      <c r="AB41" s="86"/>
      <c r="AC41" s="86" t="b">
        <v>0</v>
      </c>
      <c r="AD41" s="86">
        <v>0</v>
      </c>
      <c r="AE41" s="89" t="s">
        <v>658</v>
      </c>
      <c r="AF41" s="86" t="b">
        <v>0</v>
      </c>
      <c r="AG41" s="86" t="s">
        <v>664</v>
      </c>
      <c r="AH41" s="86"/>
      <c r="AI41" s="89" t="s">
        <v>658</v>
      </c>
      <c r="AJ41" s="86" t="b">
        <v>0</v>
      </c>
      <c r="AK41" s="86">
        <v>0</v>
      </c>
      <c r="AL41" s="89" t="s">
        <v>658</v>
      </c>
      <c r="AM41" s="86" t="s">
        <v>670</v>
      </c>
      <c r="AN41" s="86" t="b">
        <v>0</v>
      </c>
      <c r="AO41" s="89" t="s">
        <v>601</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0</v>
      </c>
      <c r="BE41" s="52">
        <v>0</v>
      </c>
      <c r="BF41" s="51">
        <v>0</v>
      </c>
      <c r="BG41" s="52">
        <v>0</v>
      </c>
      <c r="BH41" s="51">
        <v>0</v>
      </c>
      <c r="BI41" s="52">
        <v>0</v>
      </c>
      <c r="BJ41" s="51">
        <v>0</v>
      </c>
      <c r="BK41" s="52">
        <v>0</v>
      </c>
      <c r="BL41" s="51">
        <v>0</v>
      </c>
    </row>
    <row r="42" spans="1:64" ht="15">
      <c r="A42" s="84" t="s">
        <v>234</v>
      </c>
      <c r="B42" s="84" t="s">
        <v>242</v>
      </c>
      <c r="C42" s="53"/>
      <c r="D42" s="54"/>
      <c r="E42" s="65"/>
      <c r="F42" s="55"/>
      <c r="G42" s="53"/>
      <c r="H42" s="57"/>
      <c r="I42" s="56"/>
      <c r="J42" s="56"/>
      <c r="K42" s="36" t="s">
        <v>65</v>
      </c>
      <c r="L42" s="83">
        <v>45</v>
      </c>
      <c r="M42" s="83"/>
      <c r="N42" s="63"/>
      <c r="O42" s="86" t="s">
        <v>265</v>
      </c>
      <c r="P42" s="88">
        <v>43698.76541666667</v>
      </c>
      <c r="Q42" s="86" t="s">
        <v>306</v>
      </c>
      <c r="R42" s="86"/>
      <c r="S42" s="86"/>
      <c r="T42" s="86" t="s">
        <v>421</v>
      </c>
      <c r="U42" s="86"/>
      <c r="V42" s="90" t="s">
        <v>448</v>
      </c>
      <c r="W42" s="88">
        <v>43698.76541666667</v>
      </c>
      <c r="X42" s="90" t="s">
        <v>509</v>
      </c>
      <c r="Y42" s="86"/>
      <c r="Z42" s="86"/>
      <c r="AA42" s="89" t="s">
        <v>602</v>
      </c>
      <c r="AB42" s="86"/>
      <c r="AC42" s="86" t="b">
        <v>0</v>
      </c>
      <c r="AD42" s="86">
        <v>0</v>
      </c>
      <c r="AE42" s="89" t="s">
        <v>658</v>
      </c>
      <c r="AF42" s="86" t="b">
        <v>0</v>
      </c>
      <c r="AG42" s="86" t="s">
        <v>665</v>
      </c>
      <c r="AH42" s="86"/>
      <c r="AI42" s="89" t="s">
        <v>658</v>
      </c>
      <c r="AJ42" s="86" t="b">
        <v>0</v>
      </c>
      <c r="AK42" s="86">
        <v>8</v>
      </c>
      <c r="AL42" s="89" t="s">
        <v>611</v>
      </c>
      <c r="AM42" s="86" t="s">
        <v>670</v>
      </c>
      <c r="AN42" s="86" t="b">
        <v>0</v>
      </c>
      <c r="AO42" s="89" t="s">
        <v>611</v>
      </c>
      <c r="AP42" s="86" t="s">
        <v>176</v>
      </c>
      <c r="AQ42" s="86">
        <v>0</v>
      </c>
      <c r="AR42" s="86">
        <v>0</v>
      </c>
      <c r="AS42" s="86"/>
      <c r="AT42" s="86"/>
      <c r="AU42" s="86"/>
      <c r="AV42" s="86"/>
      <c r="AW42" s="86"/>
      <c r="AX42" s="86"/>
      <c r="AY42" s="86"/>
      <c r="AZ42" s="86"/>
      <c r="BA42">
        <v>1</v>
      </c>
      <c r="BB42" s="85" t="str">
        <f>REPLACE(INDEX(GroupVertices[Group],MATCH(Edges25[[#This Row],[Vertex 1]],GroupVertices[Vertex],0)),1,1,"")</f>
        <v>4</v>
      </c>
      <c r="BC42" s="85" t="str">
        <f>REPLACE(INDEX(GroupVertices[Group],MATCH(Edges25[[#This Row],[Vertex 2]],GroupVertices[Vertex],0)),1,1,"")</f>
        <v>4</v>
      </c>
      <c r="BD42" s="51">
        <v>0</v>
      </c>
      <c r="BE42" s="52">
        <v>0</v>
      </c>
      <c r="BF42" s="51">
        <v>1</v>
      </c>
      <c r="BG42" s="52">
        <v>4.166666666666667</v>
      </c>
      <c r="BH42" s="51">
        <v>0</v>
      </c>
      <c r="BI42" s="52">
        <v>0</v>
      </c>
      <c r="BJ42" s="51">
        <v>23</v>
      </c>
      <c r="BK42" s="52">
        <v>95.83333333333333</v>
      </c>
      <c r="BL42" s="51">
        <v>24</v>
      </c>
    </row>
    <row r="43" spans="1:64" ht="15">
      <c r="A43" s="84" t="s">
        <v>235</v>
      </c>
      <c r="B43" s="84" t="s">
        <v>242</v>
      </c>
      <c r="C43" s="53"/>
      <c r="D43" s="54"/>
      <c r="E43" s="65"/>
      <c r="F43" s="55"/>
      <c r="G43" s="53"/>
      <c r="H43" s="57"/>
      <c r="I43" s="56"/>
      <c r="J43" s="56"/>
      <c r="K43" s="36" t="s">
        <v>65</v>
      </c>
      <c r="L43" s="83">
        <v>46</v>
      </c>
      <c r="M43" s="83"/>
      <c r="N43" s="63"/>
      <c r="O43" s="86" t="s">
        <v>265</v>
      </c>
      <c r="P43" s="88">
        <v>43698.79366898148</v>
      </c>
      <c r="Q43" s="86" t="s">
        <v>306</v>
      </c>
      <c r="R43" s="86"/>
      <c r="S43" s="86"/>
      <c r="T43" s="86" t="s">
        <v>421</v>
      </c>
      <c r="U43" s="86"/>
      <c r="V43" s="90" t="s">
        <v>449</v>
      </c>
      <c r="W43" s="88">
        <v>43698.79366898148</v>
      </c>
      <c r="X43" s="90" t="s">
        <v>510</v>
      </c>
      <c r="Y43" s="86"/>
      <c r="Z43" s="86"/>
      <c r="AA43" s="89" t="s">
        <v>603</v>
      </c>
      <c r="AB43" s="86"/>
      <c r="AC43" s="86" t="b">
        <v>0</v>
      </c>
      <c r="AD43" s="86">
        <v>0</v>
      </c>
      <c r="AE43" s="89" t="s">
        <v>658</v>
      </c>
      <c r="AF43" s="86" t="b">
        <v>0</v>
      </c>
      <c r="AG43" s="86" t="s">
        <v>665</v>
      </c>
      <c r="AH43" s="86"/>
      <c r="AI43" s="89" t="s">
        <v>658</v>
      </c>
      <c r="AJ43" s="86" t="b">
        <v>0</v>
      </c>
      <c r="AK43" s="86">
        <v>8</v>
      </c>
      <c r="AL43" s="89" t="s">
        <v>611</v>
      </c>
      <c r="AM43" s="86" t="s">
        <v>668</v>
      </c>
      <c r="AN43" s="86" t="b">
        <v>0</v>
      </c>
      <c r="AO43" s="89" t="s">
        <v>611</v>
      </c>
      <c r="AP43" s="86" t="s">
        <v>176</v>
      </c>
      <c r="AQ43" s="86">
        <v>0</v>
      </c>
      <c r="AR43" s="86">
        <v>0</v>
      </c>
      <c r="AS43" s="86"/>
      <c r="AT43" s="86"/>
      <c r="AU43" s="86"/>
      <c r="AV43" s="86"/>
      <c r="AW43" s="86"/>
      <c r="AX43" s="86"/>
      <c r="AY43" s="86"/>
      <c r="AZ43" s="86"/>
      <c r="BA43">
        <v>1</v>
      </c>
      <c r="BB43" s="85" t="str">
        <f>REPLACE(INDEX(GroupVertices[Group],MATCH(Edges25[[#This Row],[Vertex 1]],GroupVertices[Vertex],0)),1,1,"")</f>
        <v>4</v>
      </c>
      <c r="BC43" s="85" t="str">
        <f>REPLACE(INDEX(GroupVertices[Group],MATCH(Edges25[[#This Row],[Vertex 2]],GroupVertices[Vertex],0)),1,1,"")</f>
        <v>4</v>
      </c>
      <c r="BD43" s="51">
        <v>0</v>
      </c>
      <c r="BE43" s="52">
        <v>0</v>
      </c>
      <c r="BF43" s="51">
        <v>1</v>
      </c>
      <c r="BG43" s="52">
        <v>4.166666666666667</v>
      </c>
      <c r="BH43" s="51">
        <v>0</v>
      </c>
      <c r="BI43" s="52">
        <v>0</v>
      </c>
      <c r="BJ43" s="51">
        <v>23</v>
      </c>
      <c r="BK43" s="52">
        <v>95.83333333333333</v>
      </c>
      <c r="BL43" s="51">
        <v>24</v>
      </c>
    </row>
    <row r="44" spans="1:64" ht="15">
      <c r="A44" s="84" t="s">
        <v>236</v>
      </c>
      <c r="B44" s="84" t="s">
        <v>240</v>
      </c>
      <c r="C44" s="53"/>
      <c r="D44" s="54"/>
      <c r="E44" s="65"/>
      <c r="F44" s="55"/>
      <c r="G44" s="53"/>
      <c r="H44" s="57"/>
      <c r="I44" s="56"/>
      <c r="J44" s="56"/>
      <c r="K44" s="36" t="s">
        <v>65</v>
      </c>
      <c r="L44" s="83">
        <v>47</v>
      </c>
      <c r="M44" s="83"/>
      <c r="N44" s="63"/>
      <c r="O44" s="86" t="s">
        <v>265</v>
      </c>
      <c r="P44" s="88">
        <v>43698.81726851852</v>
      </c>
      <c r="Q44" s="86" t="s">
        <v>307</v>
      </c>
      <c r="R44" s="86"/>
      <c r="S44" s="86"/>
      <c r="T44" s="86"/>
      <c r="U44" s="86"/>
      <c r="V44" s="90" t="s">
        <v>450</v>
      </c>
      <c r="W44" s="88">
        <v>43698.81726851852</v>
      </c>
      <c r="X44" s="90" t="s">
        <v>511</v>
      </c>
      <c r="Y44" s="86"/>
      <c r="Z44" s="86"/>
      <c r="AA44" s="89" t="s">
        <v>604</v>
      </c>
      <c r="AB44" s="86"/>
      <c r="AC44" s="86" t="b">
        <v>0</v>
      </c>
      <c r="AD44" s="86">
        <v>0</v>
      </c>
      <c r="AE44" s="89" t="s">
        <v>658</v>
      </c>
      <c r="AF44" s="86" t="b">
        <v>0</v>
      </c>
      <c r="AG44" s="86" t="s">
        <v>663</v>
      </c>
      <c r="AH44" s="86"/>
      <c r="AI44" s="89" t="s">
        <v>658</v>
      </c>
      <c r="AJ44" s="86" t="b">
        <v>0</v>
      </c>
      <c r="AK44" s="86">
        <v>1</v>
      </c>
      <c r="AL44" s="89" t="s">
        <v>608</v>
      </c>
      <c r="AM44" s="86" t="s">
        <v>668</v>
      </c>
      <c r="AN44" s="86" t="b">
        <v>0</v>
      </c>
      <c r="AO44" s="89" t="s">
        <v>608</v>
      </c>
      <c r="AP44" s="86" t="s">
        <v>176</v>
      </c>
      <c r="AQ44" s="86">
        <v>0</v>
      </c>
      <c r="AR44" s="86">
        <v>0</v>
      </c>
      <c r="AS44" s="86"/>
      <c r="AT44" s="86"/>
      <c r="AU44" s="86"/>
      <c r="AV44" s="86"/>
      <c r="AW44" s="86"/>
      <c r="AX44" s="86"/>
      <c r="AY44" s="86"/>
      <c r="AZ44" s="86"/>
      <c r="BA44">
        <v>1</v>
      </c>
      <c r="BB44" s="85" t="str">
        <f>REPLACE(INDEX(GroupVertices[Group],MATCH(Edges25[[#This Row],[Vertex 1]],GroupVertices[Vertex],0)),1,1,"")</f>
        <v>7</v>
      </c>
      <c r="BC44" s="85" t="str">
        <f>REPLACE(INDEX(GroupVertices[Group],MATCH(Edges25[[#This Row],[Vertex 2]],GroupVertices[Vertex],0)),1,1,"")</f>
        <v>7</v>
      </c>
      <c r="BD44" s="51">
        <v>0</v>
      </c>
      <c r="BE44" s="52">
        <v>0</v>
      </c>
      <c r="BF44" s="51">
        <v>0</v>
      </c>
      <c r="BG44" s="52">
        <v>0</v>
      </c>
      <c r="BH44" s="51">
        <v>0</v>
      </c>
      <c r="BI44" s="52">
        <v>0</v>
      </c>
      <c r="BJ44" s="51">
        <v>22</v>
      </c>
      <c r="BK44" s="52">
        <v>100</v>
      </c>
      <c r="BL44" s="51">
        <v>22</v>
      </c>
    </row>
    <row r="45" spans="1:64" ht="15">
      <c r="A45" s="84" t="s">
        <v>237</v>
      </c>
      <c r="B45" s="84" t="s">
        <v>242</v>
      </c>
      <c r="C45" s="53"/>
      <c r="D45" s="54"/>
      <c r="E45" s="65"/>
      <c r="F45" s="55"/>
      <c r="G45" s="53"/>
      <c r="H45" s="57"/>
      <c r="I45" s="56"/>
      <c r="J45" s="56"/>
      <c r="K45" s="36" t="s">
        <v>65</v>
      </c>
      <c r="L45" s="83">
        <v>48</v>
      </c>
      <c r="M45" s="83"/>
      <c r="N45" s="63"/>
      <c r="O45" s="86" t="s">
        <v>265</v>
      </c>
      <c r="P45" s="88">
        <v>43698.8797337963</v>
      </c>
      <c r="Q45" s="86" t="s">
        <v>306</v>
      </c>
      <c r="R45" s="86"/>
      <c r="S45" s="86"/>
      <c r="T45" s="86" t="s">
        <v>421</v>
      </c>
      <c r="U45" s="86"/>
      <c r="V45" s="90" t="s">
        <v>451</v>
      </c>
      <c r="W45" s="88">
        <v>43698.8797337963</v>
      </c>
      <c r="X45" s="90" t="s">
        <v>512</v>
      </c>
      <c r="Y45" s="86"/>
      <c r="Z45" s="86"/>
      <c r="AA45" s="89" t="s">
        <v>605</v>
      </c>
      <c r="AB45" s="86"/>
      <c r="AC45" s="86" t="b">
        <v>0</v>
      </c>
      <c r="AD45" s="86">
        <v>0</v>
      </c>
      <c r="AE45" s="89" t="s">
        <v>658</v>
      </c>
      <c r="AF45" s="86" t="b">
        <v>0</v>
      </c>
      <c r="AG45" s="86" t="s">
        <v>665</v>
      </c>
      <c r="AH45" s="86"/>
      <c r="AI45" s="89" t="s">
        <v>658</v>
      </c>
      <c r="AJ45" s="86" t="b">
        <v>0</v>
      </c>
      <c r="AK45" s="86">
        <v>8</v>
      </c>
      <c r="AL45" s="89" t="s">
        <v>611</v>
      </c>
      <c r="AM45" s="86" t="s">
        <v>668</v>
      </c>
      <c r="AN45" s="86" t="b">
        <v>0</v>
      </c>
      <c r="AO45" s="89" t="s">
        <v>611</v>
      </c>
      <c r="AP45" s="86" t="s">
        <v>176</v>
      </c>
      <c r="AQ45" s="86">
        <v>0</v>
      </c>
      <c r="AR45" s="86">
        <v>0</v>
      </c>
      <c r="AS45" s="86"/>
      <c r="AT45" s="86"/>
      <c r="AU45" s="86"/>
      <c r="AV45" s="86"/>
      <c r="AW45" s="86"/>
      <c r="AX45" s="86"/>
      <c r="AY45" s="86"/>
      <c r="AZ45" s="86"/>
      <c r="BA45">
        <v>1</v>
      </c>
      <c r="BB45" s="85" t="str">
        <f>REPLACE(INDEX(GroupVertices[Group],MATCH(Edges25[[#This Row],[Vertex 1]],GroupVertices[Vertex],0)),1,1,"")</f>
        <v>4</v>
      </c>
      <c r="BC45" s="85" t="str">
        <f>REPLACE(INDEX(GroupVertices[Group],MATCH(Edges25[[#This Row],[Vertex 2]],GroupVertices[Vertex],0)),1,1,"")</f>
        <v>4</v>
      </c>
      <c r="BD45" s="51">
        <v>0</v>
      </c>
      <c r="BE45" s="52">
        <v>0</v>
      </c>
      <c r="BF45" s="51">
        <v>1</v>
      </c>
      <c r="BG45" s="52">
        <v>4.166666666666667</v>
      </c>
      <c r="BH45" s="51">
        <v>0</v>
      </c>
      <c r="BI45" s="52">
        <v>0</v>
      </c>
      <c r="BJ45" s="51">
        <v>23</v>
      </c>
      <c r="BK45" s="52">
        <v>95.83333333333333</v>
      </c>
      <c r="BL45" s="51">
        <v>24</v>
      </c>
    </row>
    <row r="46" spans="1:64" ht="15">
      <c r="A46" s="84" t="s">
        <v>238</v>
      </c>
      <c r="B46" s="84" t="s">
        <v>242</v>
      </c>
      <c r="C46" s="53"/>
      <c r="D46" s="54"/>
      <c r="E46" s="65"/>
      <c r="F46" s="55"/>
      <c r="G46" s="53"/>
      <c r="H46" s="57"/>
      <c r="I46" s="56"/>
      <c r="J46" s="56"/>
      <c r="K46" s="36" t="s">
        <v>65</v>
      </c>
      <c r="L46" s="83">
        <v>49</v>
      </c>
      <c r="M46" s="83"/>
      <c r="N46" s="63"/>
      <c r="O46" s="86" t="s">
        <v>265</v>
      </c>
      <c r="P46" s="88">
        <v>43698.92109953704</v>
      </c>
      <c r="Q46" s="86" t="s">
        <v>306</v>
      </c>
      <c r="R46" s="86"/>
      <c r="S46" s="86"/>
      <c r="T46" s="86" t="s">
        <v>421</v>
      </c>
      <c r="U46" s="86"/>
      <c r="V46" s="90" t="s">
        <v>452</v>
      </c>
      <c r="W46" s="88">
        <v>43698.92109953704</v>
      </c>
      <c r="X46" s="90" t="s">
        <v>513</v>
      </c>
      <c r="Y46" s="86"/>
      <c r="Z46" s="86"/>
      <c r="AA46" s="89" t="s">
        <v>606</v>
      </c>
      <c r="AB46" s="86"/>
      <c r="AC46" s="86" t="b">
        <v>0</v>
      </c>
      <c r="AD46" s="86">
        <v>0</v>
      </c>
      <c r="AE46" s="89" t="s">
        <v>658</v>
      </c>
      <c r="AF46" s="86" t="b">
        <v>0</v>
      </c>
      <c r="AG46" s="86" t="s">
        <v>665</v>
      </c>
      <c r="AH46" s="86"/>
      <c r="AI46" s="89" t="s">
        <v>658</v>
      </c>
      <c r="AJ46" s="86" t="b">
        <v>0</v>
      </c>
      <c r="AK46" s="86">
        <v>8</v>
      </c>
      <c r="AL46" s="89" t="s">
        <v>611</v>
      </c>
      <c r="AM46" s="86" t="s">
        <v>668</v>
      </c>
      <c r="AN46" s="86" t="b">
        <v>0</v>
      </c>
      <c r="AO46" s="89" t="s">
        <v>611</v>
      </c>
      <c r="AP46" s="86" t="s">
        <v>176</v>
      </c>
      <c r="AQ46" s="86">
        <v>0</v>
      </c>
      <c r="AR46" s="86">
        <v>0</v>
      </c>
      <c r="AS46" s="86"/>
      <c r="AT46" s="86"/>
      <c r="AU46" s="86"/>
      <c r="AV46" s="86"/>
      <c r="AW46" s="86"/>
      <c r="AX46" s="86"/>
      <c r="AY46" s="86"/>
      <c r="AZ46" s="86"/>
      <c r="BA46">
        <v>1</v>
      </c>
      <c r="BB46" s="85" t="str">
        <f>REPLACE(INDEX(GroupVertices[Group],MATCH(Edges25[[#This Row],[Vertex 1]],GroupVertices[Vertex],0)),1,1,"")</f>
        <v>4</v>
      </c>
      <c r="BC46" s="85" t="str">
        <f>REPLACE(INDEX(GroupVertices[Group],MATCH(Edges25[[#This Row],[Vertex 2]],GroupVertices[Vertex],0)),1,1,"")</f>
        <v>4</v>
      </c>
      <c r="BD46" s="51">
        <v>0</v>
      </c>
      <c r="BE46" s="52">
        <v>0</v>
      </c>
      <c r="BF46" s="51">
        <v>1</v>
      </c>
      <c r="BG46" s="52">
        <v>4.166666666666667</v>
      </c>
      <c r="BH46" s="51">
        <v>0</v>
      </c>
      <c r="BI46" s="52">
        <v>0</v>
      </c>
      <c r="BJ46" s="51">
        <v>23</v>
      </c>
      <c r="BK46" s="52">
        <v>95.83333333333333</v>
      </c>
      <c r="BL46" s="51">
        <v>24</v>
      </c>
    </row>
    <row r="47" spans="1:64" ht="15">
      <c r="A47" s="84" t="s">
        <v>239</v>
      </c>
      <c r="B47" s="84" t="s">
        <v>239</v>
      </c>
      <c r="C47" s="53"/>
      <c r="D47" s="54"/>
      <c r="E47" s="65"/>
      <c r="F47" s="55"/>
      <c r="G47" s="53"/>
      <c r="H47" s="57"/>
      <c r="I47" s="56"/>
      <c r="J47" s="56"/>
      <c r="K47" s="36" t="s">
        <v>65</v>
      </c>
      <c r="L47" s="83">
        <v>50</v>
      </c>
      <c r="M47" s="83"/>
      <c r="N47" s="63"/>
      <c r="O47" s="86" t="s">
        <v>176</v>
      </c>
      <c r="P47" s="88">
        <v>43699.08256944444</v>
      </c>
      <c r="Q47" s="86" t="s">
        <v>308</v>
      </c>
      <c r="R47" s="90" t="s">
        <v>384</v>
      </c>
      <c r="S47" s="86" t="s">
        <v>417</v>
      </c>
      <c r="T47" s="86"/>
      <c r="U47" s="90" t="s">
        <v>425</v>
      </c>
      <c r="V47" s="90" t="s">
        <v>425</v>
      </c>
      <c r="W47" s="88">
        <v>43699.08256944444</v>
      </c>
      <c r="X47" s="90" t="s">
        <v>514</v>
      </c>
      <c r="Y47" s="86"/>
      <c r="Z47" s="86"/>
      <c r="AA47" s="89" t="s">
        <v>607</v>
      </c>
      <c r="AB47" s="86"/>
      <c r="AC47" s="86" t="b">
        <v>0</v>
      </c>
      <c r="AD47" s="86">
        <v>0</v>
      </c>
      <c r="AE47" s="89" t="s">
        <v>658</v>
      </c>
      <c r="AF47" s="86" t="b">
        <v>0</v>
      </c>
      <c r="AG47" s="86" t="s">
        <v>663</v>
      </c>
      <c r="AH47" s="86"/>
      <c r="AI47" s="89" t="s">
        <v>658</v>
      </c>
      <c r="AJ47" s="86" t="b">
        <v>0</v>
      </c>
      <c r="AK47" s="86">
        <v>0</v>
      </c>
      <c r="AL47" s="89" t="s">
        <v>658</v>
      </c>
      <c r="AM47" s="86" t="s">
        <v>668</v>
      </c>
      <c r="AN47" s="86" t="b">
        <v>0</v>
      </c>
      <c r="AO47" s="89" t="s">
        <v>607</v>
      </c>
      <c r="AP47" s="86" t="s">
        <v>176</v>
      </c>
      <c r="AQ47" s="86">
        <v>0</v>
      </c>
      <c r="AR47" s="86">
        <v>0</v>
      </c>
      <c r="AS47" s="86"/>
      <c r="AT47" s="86"/>
      <c r="AU47" s="86"/>
      <c r="AV47" s="86"/>
      <c r="AW47" s="86"/>
      <c r="AX47" s="86"/>
      <c r="AY47" s="86"/>
      <c r="AZ47" s="86"/>
      <c r="BA47">
        <v>1</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37</v>
      </c>
      <c r="BK47" s="52">
        <v>100</v>
      </c>
      <c r="BL47" s="51">
        <v>37</v>
      </c>
    </row>
    <row r="48" spans="1:64" ht="15">
      <c r="A48" s="84" t="s">
        <v>240</v>
      </c>
      <c r="B48" s="84" t="s">
        <v>240</v>
      </c>
      <c r="C48" s="53"/>
      <c r="D48" s="54"/>
      <c r="E48" s="65"/>
      <c r="F48" s="55"/>
      <c r="G48" s="53"/>
      <c r="H48" s="57"/>
      <c r="I48" s="56"/>
      <c r="J48" s="56"/>
      <c r="K48" s="36" t="s">
        <v>65</v>
      </c>
      <c r="L48" s="83">
        <v>51</v>
      </c>
      <c r="M48" s="83"/>
      <c r="N48" s="63"/>
      <c r="O48" s="86" t="s">
        <v>176</v>
      </c>
      <c r="P48" s="88">
        <v>43697.701319444444</v>
      </c>
      <c r="Q48" s="86" t="s">
        <v>309</v>
      </c>
      <c r="R48" s="90" t="s">
        <v>381</v>
      </c>
      <c r="S48" s="86" t="s">
        <v>415</v>
      </c>
      <c r="T48" s="86"/>
      <c r="U48" s="86"/>
      <c r="V48" s="90" t="s">
        <v>453</v>
      </c>
      <c r="W48" s="88">
        <v>43697.701319444444</v>
      </c>
      <c r="X48" s="90" t="s">
        <v>515</v>
      </c>
      <c r="Y48" s="86"/>
      <c r="Z48" s="86"/>
      <c r="AA48" s="89" t="s">
        <v>608</v>
      </c>
      <c r="AB48" s="86"/>
      <c r="AC48" s="86" t="b">
        <v>0</v>
      </c>
      <c r="AD48" s="86">
        <v>3</v>
      </c>
      <c r="AE48" s="89" t="s">
        <v>658</v>
      </c>
      <c r="AF48" s="86" t="b">
        <v>0</v>
      </c>
      <c r="AG48" s="86" t="s">
        <v>663</v>
      </c>
      <c r="AH48" s="86"/>
      <c r="AI48" s="89" t="s">
        <v>658</v>
      </c>
      <c r="AJ48" s="86" t="b">
        <v>0</v>
      </c>
      <c r="AK48" s="86">
        <v>1</v>
      </c>
      <c r="AL48" s="89" t="s">
        <v>658</v>
      </c>
      <c r="AM48" s="86" t="s">
        <v>670</v>
      </c>
      <c r="AN48" s="86" t="b">
        <v>0</v>
      </c>
      <c r="AO48" s="89" t="s">
        <v>608</v>
      </c>
      <c r="AP48" s="86" t="s">
        <v>673</v>
      </c>
      <c r="AQ48" s="86">
        <v>0</v>
      </c>
      <c r="AR48" s="86">
        <v>0</v>
      </c>
      <c r="AS48" s="86"/>
      <c r="AT48" s="86"/>
      <c r="AU48" s="86"/>
      <c r="AV48" s="86"/>
      <c r="AW48" s="86"/>
      <c r="AX48" s="86"/>
      <c r="AY48" s="86"/>
      <c r="AZ48" s="86"/>
      <c r="BA48">
        <v>2</v>
      </c>
      <c r="BB48" s="85" t="str">
        <f>REPLACE(INDEX(GroupVertices[Group],MATCH(Edges25[[#This Row],[Vertex 1]],GroupVertices[Vertex],0)),1,1,"")</f>
        <v>7</v>
      </c>
      <c r="BC48" s="85" t="str">
        <f>REPLACE(INDEX(GroupVertices[Group],MATCH(Edges25[[#This Row],[Vertex 2]],GroupVertices[Vertex],0)),1,1,"")</f>
        <v>7</v>
      </c>
      <c r="BD48" s="51">
        <v>0</v>
      </c>
      <c r="BE48" s="52">
        <v>0</v>
      </c>
      <c r="BF48" s="51">
        <v>0</v>
      </c>
      <c r="BG48" s="52">
        <v>0</v>
      </c>
      <c r="BH48" s="51">
        <v>0</v>
      </c>
      <c r="BI48" s="52">
        <v>0</v>
      </c>
      <c r="BJ48" s="51">
        <v>47</v>
      </c>
      <c r="BK48" s="52">
        <v>100</v>
      </c>
      <c r="BL48" s="51">
        <v>47</v>
      </c>
    </row>
    <row r="49" spans="1:64" ht="15">
      <c r="A49" s="84" t="s">
        <v>240</v>
      </c>
      <c r="B49" s="84" t="s">
        <v>240</v>
      </c>
      <c r="C49" s="53"/>
      <c r="D49" s="54"/>
      <c r="E49" s="65"/>
      <c r="F49" s="55"/>
      <c r="G49" s="53"/>
      <c r="H49" s="57"/>
      <c r="I49" s="56"/>
      <c r="J49" s="56"/>
      <c r="K49" s="36" t="s">
        <v>65</v>
      </c>
      <c r="L49" s="83">
        <v>52</v>
      </c>
      <c r="M49" s="83"/>
      <c r="N49" s="63"/>
      <c r="O49" s="86" t="s">
        <v>176</v>
      </c>
      <c r="P49" s="88">
        <v>43699.09417824074</v>
      </c>
      <c r="Q49" s="86" t="s">
        <v>310</v>
      </c>
      <c r="R49" s="90" t="s">
        <v>382</v>
      </c>
      <c r="S49" s="86" t="s">
        <v>415</v>
      </c>
      <c r="T49" s="86"/>
      <c r="U49" s="86"/>
      <c r="V49" s="90" t="s">
        <v>453</v>
      </c>
      <c r="W49" s="88">
        <v>43699.09417824074</v>
      </c>
      <c r="X49" s="90" t="s">
        <v>516</v>
      </c>
      <c r="Y49" s="86"/>
      <c r="Z49" s="86"/>
      <c r="AA49" s="89" t="s">
        <v>609</v>
      </c>
      <c r="AB49" s="86"/>
      <c r="AC49" s="86" t="b">
        <v>0</v>
      </c>
      <c r="AD49" s="86">
        <v>0</v>
      </c>
      <c r="AE49" s="89" t="s">
        <v>658</v>
      </c>
      <c r="AF49" s="86" t="b">
        <v>0</v>
      </c>
      <c r="AG49" s="86" t="s">
        <v>663</v>
      </c>
      <c r="AH49" s="86"/>
      <c r="AI49" s="89" t="s">
        <v>658</v>
      </c>
      <c r="AJ49" s="86" t="b">
        <v>0</v>
      </c>
      <c r="AK49" s="86">
        <v>0</v>
      </c>
      <c r="AL49" s="89" t="s">
        <v>658</v>
      </c>
      <c r="AM49" s="86" t="s">
        <v>670</v>
      </c>
      <c r="AN49" s="86" t="b">
        <v>0</v>
      </c>
      <c r="AO49" s="89" t="s">
        <v>609</v>
      </c>
      <c r="AP49" s="86" t="s">
        <v>176</v>
      </c>
      <c r="AQ49" s="86">
        <v>0</v>
      </c>
      <c r="AR49" s="86">
        <v>0</v>
      </c>
      <c r="AS49" s="86"/>
      <c r="AT49" s="86"/>
      <c r="AU49" s="86"/>
      <c r="AV49" s="86"/>
      <c r="AW49" s="86"/>
      <c r="AX49" s="86"/>
      <c r="AY49" s="86"/>
      <c r="AZ49" s="86"/>
      <c r="BA49">
        <v>2</v>
      </c>
      <c r="BB49" s="85" t="str">
        <f>REPLACE(INDEX(GroupVertices[Group],MATCH(Edges25[[#This Row],[Vertex 1]],GroupVertices[Vertex],0)),1,1,"")</f>
        <v>7</v>
      </c>
      <c r="BC49" s="85" t="str">
        <f>REPLACE(INDEX(GroupVertices[Group],MATCH(Edges25[[#This Row],[Vertex 2]],GroupVertices[Vertex],0)),1,1,"")</f>
        <v>7</v>
      </c>
      <c r="BD49" s="51">
        <v>0</v>
      </c>
      <c r="BE49" s="52">
        <v>0</v>
      </c>
      <c r="BF49" s="51">
        <v>0</v>
      </c>
      <c r="BG49" s="52">
        <v>0</v>
      </c>
      <c r="BH49" s="51">
        <v>0</v>
      </c>
      <c r="BI49" s="52">
        <v>0</v>
      </c>
      <c r="BJ49" s="51">
        <v>34</v>
      </c>
      <c r="BK49" s="52">
        <v>100</v>
      </c>
      <c r="BL49" s="51">
        <v>34</v>
      </c>
    </row>
    <row r="50" spans="1:64" ht="15">
      <c r="A50" s="84" t="s">
        <v>241</v>
      </c>
      <c r="B50" s="84" t="s">
        <v>263</v>
      </c>
      <c r="C50" s="53"/>
      <c r="D50" s="54"/>
      <c r="E50" s="65"/>
      <c r="F50" s="55"/>
      <c r="G50" s="53"/>
      <c r="H50" s="57"/>
      <c r="I50" s="56"/>
      <c r="J50" s="56"/>
      <c r="K50" s="36" t="s">
        <v>65</v>
      </c>
      <c r="L50" s="83">
        <v>53</v>
      </c>
      <c r="M50" s="83"/>
      <c r="N50" s="63"/>
      <c r="O50" s="86" t="s">
        <v>265</v>
      </c>
      <c r="P50" s="88">
        <v>43699.25539351852</v>
      </c>
      <c r="Q50" s="86" t="s">
        <v>311</v>
      </c>
      <c r="R50" s="90" t="s">
        <v>385</v>
      </c>
      <c r="S50" s="86" t="s">
        <v>415</v>
      </c>
      <c r="T50" s="86"/>
      <c r="U50" s="86"/>
      <c r="V50" s="90" t="s">
        <v>454</v>
      </c>
      <c r="W50" s="88">
        <v>43699.25539351852</v>
      </c>
      <c r="X50" s="90" t="s">
        <v>517</v>
      </c>
      <c r="Y50" s="86"/>
      <c r="Z50" s="86"/>
      <c r="AA50" s="89" t="s">
        <v>610</v>
      </c>
      <c r="AB50" s="89" t="s">
        <v>657</v>
      </c>
      <c r="AC50" s="86" t="b">
        <v>0</v>
      </c>
      <c r="AD50" s="86">
        <v>0</v>
      </c>
      <c r="AE50" s="89" t="s">
        <v>661</v>
      </c>
      <c r="AF50" s="86" t="b">
        <v>0</v>
      </c>
      <c r="AG50" s="86" t="s">
        <v>664</v>
      </c>
      <c r="AH50" s="86"/>
      <c r="AI50" s="89" t="s">
        <v>658</v>
      </c>
      <c r="AJ50" s="86" t="b">
        <v>0</v>
      </c>
      <c r="AK50" s="86">
        <v>0</v>
      </c>
      <c r="AL50" s="89" t="s">
        <v>658</v>
      </c>
      <c r="AM50" s="86" t="s">
        <v>670</v>
      </c>
      <c r="AN50" s="86" t="b">
        <v>0</v>
      </c>
      <c r="AO50" s="89" t="s">
        <v>657</v>
      </c>
      <c r="AP50" s="86" t="s">
        <v>176</v>
      </c>
      <c r="AQ50" s="86">
        <v>0</v>
      </c>
      <c r="AR50" s="86">
        <v>0</v>
      </c>
      <c r="AS50" s="86"/>
      <c r="AT50" s="86"/>
      <c r="AU50" s="86"/>
      <c r="AV50" s="86"/>
      <c r="AW50" s="86"/>
      <c r="AX50" s="86"/>
      <c r="AY50" s="86"/>
      <c r="AZ50" s="86"/>
      <c r="BA50">
        <v>1</v>
      </c>
      <c r="BB50" s="85" t="str">
        <f>REPLACE(INDEX(GroupVertices[Group],MATCH(Edges25[[#This Row],[Vertex 1]],GroupVertices[Vertex],0)),1,1,"")</f>
        <v>6</v>
      </c>
      <c r="BC50" s="85" t="str">
        <f>REPLACE(INDEX(GroupVertices[Group],MATCH(Edges25[[#This Row],[Vertex 2]],GroupVertices[Vertex],0)),1,1,"")</f>
        <v>6</v>
      </c>
      <c r="BD50" s="51"/>
      <c r="BE50" s="52"/>
      <c r="BF50" s="51"/>
      <c r="BG50" s="52"/>
      <c r="BH50" s="51"/>
      <c r="BI50" s="52"/>
      <c r="BJ50" s="51"/>
      <c r="BK50" s="52"/>
      <c r="BL50" s="51"/>
    </row>
    <row r="51" spans="1:64" ht="15">
      <c r="A51" s="84" t="s">
        <v>242</v>
      </c>
      <c r="B51" s="84" t="s">
        <v>242</v>
      </c>
      <c r="C51" s="53"/>
      <c r="D51" s="54"/>
      <c r="E51" s="65"/>
      <c r="F51" s="55"/>
      <c r="G51" s="53"/>
      <c r="H51" s="57"/>
      <c r="I51" s="56"/>
      <c r="J51" s="56"/>
      <c r="K51" s="36" t="s">
        <v>65</v>
      </c>
      <c r="L51" s="83">
        <v>55</v>
      </c>
      <c r="M51" s="83"/>
      <c r="N51" s="63"/>
      <c r="O51" s="86" t="s">
        <v>176</v>
      </c>
      <c r="P51" s="88">
        <v>43698.76366898148</v>
      </c>
      <c r="Q51" s="86" t="s">
        <v>312</v>
      </c>
      <c r="R51" s="90" t="s">
        <v>380</v>
      </c>
      <c r="S51" s="86" t="s">
        <v>415</v>
      </c>
      <c r="T51" s="86" t="s">
        <v>422</v>
      </c>
      <c r="U51" s="86"/>
      <c r="V51" s="90" t="s">
        <v>455</v>
      </c>
      <c r="W51" s="88">
        <v>43698.76366898148</v>
      </c>
      <c r="X51" s="90" t="s">
        <v>518</v>
      </c>
      <c r="Y51" s="86"/>
      <c r="Z51" s="86"/>
      <c r="AA51" s="89" t="s">
        <v>611</v>
      </c>
      <c r="AB51" s="86"/>
      <c r="AC51" s="86" t="b">
        <v>0</v>
      </c>
      <c r="AD51" s="86">
        <v>10</v>
      </c>
      <c r="AE51" s="89" t="s">
        <v>658</v>
      </c>
      <c r="AF51" s="86" t="b">
        <v>0</v>
      </c>
      <c r="AG51" s="86" t="s">
        <v>665</v>
      </c>
      <c r="AH51" s="86"/>
      <c r="AI51" s="89" t="s">
        <v>658</v>
      </c>
      <c r="AJ51" s="86" t="b">
        <v>0</v>
      </c>
      <c r="AK51" s="86">
        <v>8</v>
      </c>
      <c r="AL51" s="89" t="s">
        <v>658</v>
      </c>
      <c r="AM51" s="86" t="s">
        <v>667</v>
      </c>
      <c r="AN51" s="86" t="b">
        <v>0</v>
      </c>
      <c r="AO51" s="89" t="s">
        <v>611</v>
      </c>
      <c r="AP51" s="86" t="s">
        <v>176</v>
      </c>
      <c r="AQ51" s="86">
        <v>0</v>
      </c>
      <c r="AR51" s="86">
        <v>0</v>
      </c>
      <c r="AS51" s="86"/>
      <c r="AT51" s="86"/>
      <c r="AU51" s="86"/>
      <c r="AV51" s="86"/>
      <c r="AW51" s="86"/>
      <c r="AX51" s="86"/>
      <c r="AY51" s="86"/>
      <c r="AZ51" s="86"/>
      <c r="BA51">
        <v>1</v>
      </c>
      <c r="BB51" s="85" t="str">
        <f>REPLACE(INDEX(GroupVertices[Group],MATCH(Edges25[[#This Row],[Vertex 1]],GroupVertices[Vertex],0)),1,1,"")</f>
        <v>4</v>
      </c>
      <c r="BC51" s="85" t="str">
        <f>REPLACE(INDEX(GroupVertices[Group],MATCH(Edges25[[#This Row],[Vertex 2]],GroupVertices[Vertex],0)),1,1,"")</f>
        <v>4</v>
      </c>
      <c r="BD51" s="51">
        <v>0</v>
      </c>
      <c r="BE51" s="52">
        <v>0</v>
      </c>
      <c r="BF51" s="51">
        <v>1</v>
      </c>
      <c r="BG51" s="52">
        <v>2.6315789473684212</v>
      </c>
      <c r="BH51" s="51">
        <v>0</v>
      </c>
      <c r="BI51" s="52">
        <v>0</v>
      </c>
      <c r="BJ51" s="51">
        <v>37</v>
      </c>
      <c r="BK51" s="52">
        <v>97.36842105263158</v>
      </c>
      <c r="BL51" s="51">
        <v>38</v>
      </c>
    </row>
    <row r="52" spans="1:64" ht="15">
      <c r="A52" s="84" t="s">
        <v>243</v>
      </c>
      <c r="B52" s="84" t="s">
        <v>242</v>
      </c>
      <c r="C52" s="53"/>
      <c r="D52" s="54"/>
      <c r="E52" s="65"/>
      <c r="F52" s="55"/>
      <c r="G52" s="53"/>
      <c r="H52" s="57"/>
      <c r="I52" s="56"/>
      <c r="J52" s="56"/>
      <c r="K52" s="36" t="s">
        <v>65</v>
      </c>
      <c r="L52" s="83">
        <v>56</v>
      </c>
      <c r="M52" s="83"/>
      <c r="N52" s="63"/>
      <c r="O52" s="86" t="s">
        <v>265</v>
      </c>
      <c r="P52" s="88">
        <v>43699.28289351852</v>
      </c>
      <c r="Q52" s="86" t="s">
        <v>306</v>
      </c>
      <c r="R52" s="86"/>
      <c r="S52" s="86"/>
      <c r="T52" s="86" t="s">
        <v>421</v>
      </c>
      <c r="U52" s="86"/>
      <c r="V52" s="90" t="s">
        <v>456</v>
      </c>
      <c r="W52" s="88">
        <v>43699.28289351852</v>
      </c>
      <c r="X52" s="90" t="s">
        <v>519</v>
      </c>
      <c r="Y52" s="86"/>
      <c r="Z52" s="86"/>
      <c r="AA52" s="89" t="s">
        <v>612</v>
      </c>
      <c r="AB52" s="86"/>
      <c r="AC52" s="86" t="b">
        <v>0</v>
      </c>
      <c r="AD52" s="86">
        <v>0</v>
      </c>
      <c r="AE52" s="89" t="s">
        <v>658</v>
      </c>
      <c r="AF52" s="86" t="b">
        <v>0</v>
      </c>
      <c r="AG52" s="86" t="s">
        <v>665</v>
      </c>
      <c r="AH52" s="86"/>
      <c r="AI52" s="89" t="s">
        <v>658</v>
      </c>
      <c r="AJ52" s="86" t="b">
        <v>0</v>
      </c>
      <c r="AK52" s="86">
        <v>8</v>
      </c>
      <c r="AL52" s="89" t="s">
        <v>611</v>
      </c>
      <c r="AM52" s="86" t="s">
        <v>670</v>
      </c>
      <c r="AN52" s="86" t="b">
        <v>0</v>
      </c>
      <c r="AO52" s="89" t="s">
        <v>611</v>
      </c>
      <c r="AP52" s="86" t="s">
        <v>176</v>
      </c>
      <c r="AQ52" s="86">
        <v>0</v>
      </c>
      <c r="AR52" s="86">
        <v>0</v>
      </c>
      <c r="AS52" s="86"/>
      <c r="AT52" s="86"/>
      <c r="AU52" s="86"/>
      <c r="AV52" s="86"/>
      <c r="AW52" s="86"/>
      <c r="AX52" s="86"/>
      <c r="AY52" s="86"/>
      <c r="AZ52" s="86"/>
      <c r="BA52">
        <v>1</v>
      </c>
      <c r="BB52" s="85" t="str">
        <f>REPLACE(INDEX(GroupVertices[Group],MATCH(Edges25[[#This Row],[Vertex 1]],GroupVertices[Vertex],0)),1,1,"")</f>
        <v>4</v>
      </c>
      <c r="BC52" s="85" t="str">
        <f>REPLACE(INDEX(GroupVertices[Group],MATCH(Edges25[[#This Row],[Vertex 2]],GroupVertices[Vertex],0)),1,1,"")</f>
        <v>4</v>
      </c>
      <c r="BD52" s="51">
        <v>0</v>
      </c>
      <c r="BE52" s="52">
        <v>0</v>
      </c>
      <c r="BF52" s="51">
        <v>1</v>
      </c>
      <c r="BG52" s="52">
        <v>4.166666666666667</v>
      </c>
      <c r="BH52" s="51">
        <v>0</v>
      </c>
      <c r="BI52" s="52">
        <v>0</v>
      </c>
      <c r="BJ52" s="51">
        <v>23</v>
      </c>
      <c r="BK52" s="52">
        <v>95.83333333333333</v>
      </c>
      <c r="BL52" s="51">
        <v>24</v>
      </c>
    </row>
    <row r="53" spans="1:64" ht="15">
      <c r="A53" s="84" t="s">
        <v>244</v>
      </c>
      <c r="B53" s="84" t="s">
        <v>244</v>
      </c>
      <c r="C53" s="53"/>
      <c r="D53" s="54"/>
      <c r="E53" s="65"/>
      <c r="F53" s="55"/>
      <c r="G53" s="53"/>
      <c r="H53" s="57"/>
      <c r="I53" s="56"/>
      <c r="J53" s="56"/>
      <c r="K53" s="36" t="s">
        <v>65</v>
      </c>
      <c r="L53" s="83">
        <v>57</v>
      </c>
      <c r="M53" s="83"/>
      <c r="N53" s="63"/>
      <c r="O53" s="86" t="s">
        <v>176</v>
      </c>
      <c r="P53" s="88">
        <v>43699.55</v>
      </c>
      <c r="Q53" s="86" t="s">
        <v>313</v>
      </c>
      <c r="R53" s="90" t="s">
        <v>380</v>
      </c>
      <c r="S53" s="86" t="s">
        <v>415</v>
      </c>
      <c r="T53" s="86"/>
      <c r="U53" s="86"/>
      <c r="V53" s="90" t="s">
        <v>457</v>
      </c>
      <c r="W53" s="88">
        <v>43699.55</v>
      </c>
      <c r="X53" s="90" t="s">
        <v>520</v>
      </c>
      <c r="Y53" s="86"/>
      <c r="Z53" s="86"/>
      <c r="AA53" s="89" t="s">
        <v>613</v>
      </c>
      <c r="AB53" s="86"/>
      <c r="AC53" s="86" t="b">
        <v>0</v>
      </c>
      <c r="AD53" s="86">
        <v>0</v>
      </c>
      <c r="AE53" s="89" t="s">
        <v>658</v>
      </c>
      <c r="AF53" s="86" t="b">
        <v>0</v>
      </c>
      <c r="AG53" s="86" t="s">
        <v>663</v>
      </c>
      <c r="AH53" s="86"/>
      <c r="AI53" s="89" t="s">
        <v>658</v>
      </c>
      <c r="AJ53" s="86" t="b">
        <v>0</v>
      </c>
      <c r="AK53" s="86">
        <v>0</v>
      </c>
      <c r="AL53" s="89" t="s">
        <v>658</v>
      </c>
      <c r="AM53" s="86" t="s">
        <v>667</v>
      </c>
      <c r="AN53" s="86" t="b">
        <v>0</v>
      </c>
      <c r="AO53" s="89" t="s">
        <v>613</v>
      </c>
      <c r="AP53" s="86" t="s">
        <v>176</v>
      </c>
      <c r="AQ53" s="86">
        <v>0</v>
      </c>
      <c r="AR53" s="86">
        <v>0</v>
      </c>
      <c r="AS53" s="86"/>
      <c r="AT53" s="86"/>
      <c r="AU53" s="86"/>
      <c r="AV53" s="86"/>
      <c r="AW53" s="86"/>
      <c r="AX53" s="86"/>
      <c r="AY53" s="86"/>
      <c r="AZ53" s="86"/>
      <c r="BA53">
        <v>1</v>
      </c>
      <c r="BB53" s="85" t="str">
        <f>REPLACE(INDEX(GroupVertices[Group],MATCH(Edges25[[#This Row],[Vertex 1]],GroupVertices[Vertex],0)),1,1,"")</f>
        <v>1</v>
      </c>
      <c r="BC53" s="85" t="str">
        <f>REPLACE(INDEX(GroupVertices[Group],MATCH(Edges25[[#This Row],[Vertex 2]],GroupVertices[Vertex],0)),1,1,"")</f>
        <v>1</v>
      </c>
      <c r="BD53" s="51">
        <v>0</v>
      </c>
      <c r="BE53" s="52">
        <v>0</v>
      </c>
      <c r="BF53" s="51">
        <v>0</v>
      </c>
      <c r="BG53" s="52">
        <v>0</v>
      </c>
      <c r="BH53" s="51">
        <v>0</v>
      </c>
      <c r="BI53" s="52">
        <v>0</v>
      </c>
      <c r="BJ53" s="51">
        <v>9</v>
      </c>
      <c r="BK53" s="52">
        <v>100</v>
      </c>
      <c r="BL53" s="51">
        <v>9</v>
      </c>
    </row>
    <row r="54" spans="1:64" ht="15">
      <c r="A54" s="84" t="s">
        <v>245</v>
      </c>
      <c r="B54" s="84" t="s">
        <v>245</v>
      </c>
      <c r="C54" s="53"/>
      <c r="D54" s="54"/>
      <c r="E54" s="65"/>
      <c r="F54" s="55"/>
      <c r="G54" s="53"/>
      <c r="H54" s="57"/>
      <c r="I54" s="56"/>
      <c r="J54" s="56"/>
      <c r="K54" s="36" t="s">
        <v>65</v>
      </c>
      <c r="L54" s="83">
        <v>58</v>
      </c>
      <c r="M54" s="83"/>
      <c r="N54" s="63"/>
      <c r="O54" s="86" t="s">
        <v>176</v>
      </c>
      <c r="P54" s="88">
        <v>43699.57142361111</v>
      </c>
      <c r="Q54" s="90" t="s">
        <v>314</v>
      </c>
      <c r="R54" s="90" t="s">
        <v>386</v>
      </c>
      <c r="S54" s="86" t="s">
        <v>415</v>
      </c>
      <c r="T54" s="86"/>
      <c r="U54" s="86"/>
      <c r="V54" s="90" t="s">
        <v>458</v>
      </c>
      <c r="W54" s="88">
        <v>43699.57142361111</v>
      </c>
      <c r="X54" s="90" t="s">
        <v>521</v>
      </c>
      <c r="Y54" s="86"/>
      <c r="Z54" s="86"/>
      <c r="AA54" s="89" t="s">
        <v>614</v>
      </c>
      <c r="AB54" s="86"/>
      <c r="AC54" s="86" t="b">
        <v>0</v>
      </c>
      <c r="AD54" s="86">
        <v>2</v>
      </c>
      <c r="AE54" s="89" t="s">
        <v>658</v>
      </c>
      <c r="AF54" s="86" t="b">
        <v>0</v>
      </c>
      <c r="AG54" s="86" t="s">
        <v>664</v>
      </c>
      <c r="AH54" s="86"/>
      <c r="AI54" s="89" t="s">
        <v>658</v>
      </c>
      <c r="AJ54" s="86" t="b">
        <v>0</v>
      </c>
      <c r="AK54" s="86">
        <v>0</v>
      </c>
      <c r="AL54" s="89" t="s">
        <v>658</v>
      </c>
      <c r="AM54" s="86" t="s">
        <v>671</v>
      </c>
      <c r="AN54" s="86" t="b">
        <v>0</v>
      </c>
      <c r="AO54" s="89" t="s">
        <v>614</v>
      </c>
      <c r="AP54" s="86" t="s">
        <v>176</v>
      </c>
      <c r="AQ54" s="86">
        <v>0</v>
      </c>
      <c r="AR54" s="86">
        <v>0</v>
      </c>
      <c r="AS54" s="86" t="s">
        <v>674</v>
      </c>
      <c r="AT54" s="86" t="s">
        <v>675</v>
      </c>
      <c r="AU54" s="86" t="s">
        <v>676</v>
      </c>
      <c r="AV54" s="86" t="s">
        <v>675</v>
      </c>
      <c r="AW54" s="86" t="s">
        <v>677</v>
      </c>
      <c r="AX54" s="86" t="s">
        <v>675</v>
      </c>
      <c r="AY54" s="86" t="s">
        <v>678</v>
      </c>
      <c r="AZ54" s="90" t="s">
        <v>679</v>
      </c>
      <c r="BA54">
        <v>1</v>
      </c>
      <c r="BB54" s="85" t="str">
        <f>REPLACE(INDEX(GroupVertices[Group],MATCH(Edges25[[#This Row],[Vertex 1]],GroupVertices[Vertex],0)),1,1,"")</f>
        <v>1</v>
      </c>
      <c r="BC54" s="85" t="str">
        <f>REPLACE(INDEX(GroupVertices[Group],MATCH(Edges25[[#This Row],[Vertex 2]],GroupVertices[Vertex],0)),1,1,"")</f>
        <v>1</v>
      </c>
      <c r="BD54" s="51">
        <v>0</v>
      </c>
      <c r="BE54" s="52">
        <v>0</v>
      </c>
      <c r="BF54" s="51">
        <v>0</v>
      </c>
      <c r="BG54" s="52">
        <v>0</v>
      </c>
      <c r="BH54" s="51">
        <v>0</v>
      </c>
      <c r="BI54" s="52">
        <v>0</v>
      </c>
      <c r="BJ54" s="51">
        <v>0</v>
      </c>
      <c r="BK54" s="52">
        <v>0</v>
      </c>
      <c r="BL54" s="51">
        <v>0</v>
      </c>
    </row>
    <row r="55" spans="1:64" ht="15">
      <c r="A55" s="84" t="s">
        <v>246</v>
      </c>
      <c r="B55" s="84" t="s">
        <v>246</v>
      </c>
      <c r="C55" s="53"/>
      <c r="D55" s="54"/>
      <c r="E55" s="65"/>
      <c r="F55" s="55"/>
      <c r="G55" s="53"/>
      <c r="H55" s="57"/>
      <c r="I55" s="56"/>
      <c r="J55" s="56"/>
      <c r="K55" s="36" t="s">
        <v>65</v>
      </c>
      <c r="L55" s="83">
        <v>59</v>
      </c>
      <c r="M55" s="83"/>
      <c r="N55" s="63"/>
      <c r="O55" s="86" t="s">
        <v>176</v>
      </c>
      <c r="P55" s="88">
        <v>43689.69458333333</v>
      </c>
      <c r="Q55" s="86" t="s">
        <v>315</v>
      </c>
      <c r="R55" s="90" t="s">
        <v>387</v>
      </c>
      <c r="S55" s="86" t="s">
        <v>415</v>
      </c>
      <c r="T55" s="86"/>
      <c r="U55" s="86"/>
      <c r="V55" s="90" t="s">
        <v>459</v>
      </c>
      <c r="W55" s="88">
        <v>43689.69458333333</v>
      </c>
      <c r="X55" s="90" t="s">
        <v>522</v>
      </c>
      <c r="Y55" s="86"/>
      <c r="Z55" s="86"/>
      <c r="AA55" s="89" t="s">
        <v>615</v>
      </c>
      <c r="AB55" s="86"/>
      <c r="AC55" s="86" t="b">
        <v>0</v>
      </c>
      <c r="AD55" s="86">
        <v>0</v>
      </c>
      <c r="AE55" s="89" t="s">
        <v>658</v>
      </c>
      <c r="AF55" s="86" t="b">
        <v>0</v>
      </c>
      <c r="AG55" s="86" t="s">
        <v>663</v>
      </c>
      <c r="AH55" s="86"/>
      <c r="AI55" s="89" t="s">
        <v>658</v>
      </c>
      <c r="AJ55" s="86" t="b">
        <v>0</v>
      </c>
      <c r="AK55" s="86">
        <v>0</v>
      </c>
      <c r="AL55" s="89" t="s">
        <v>658</v>
      </c>
      <c r="AM55" s="86" t="s">
        <v>667</v>
      </c>
      <c r="AN55" s="86" t="b">
        <v>0</v>
      </c>
      <c r="AO55" s="89" t="s">
        <v>615</v>
      </c>
      <c r="AP55" s="86" t="s">
        <v>176</v>
      </c>
      <c r="AQ55" s="86">
        <v>0</v>
      </c>
      <c r="AR55" s="86">
        <v>0</v>
      </c>
      <c r="AS55" s="86"/>
      <c r="AT55" s="86"/>
      <c r="AU55" s="86"/>
      <c r="AV55" s="86"/>
      <c r="AW55" s="86"/>
      <c r="AX55" s="86"/>
      <c r="AY55" s="86"/>
      <c r="AZ55" s="86"/>
      <c r="BA55">
        <v>4</v>
      </c>
      <c r="BB55" s="85" t="str">
        <f>REPLACE(INDEX(GroupVertices[Group],MATCH(Edges25[[#This Row],[Vertex 1]],GroupVertices[Vertex],0)),1,1,"")</f>
        <v>1</v>
      </c>
      <c r="BC55" s="85" t="str">
        <f>REPLACE(INDEX(GroupVertices[Group],MATCH(Edges25[[#This Row],[Vertex 2]],GroupVertices[Vertex],0)),1,1,"")</f>
        <v>1</v>
      </c>
      <c r="BD55" s="51">
        <v>0</v>
      </c>
      <c r="BE55" s="52">
        <v>0</v>
      </c>
      <c r="BF55" s="51">
        <v>0</v>
      </c>
      <c r="BG55" s="52">
        <v>0</v>
      </c>
      <c r="BH55" s="51">
        <v>0</v>
      </c>
      <c r="BI55" s="52">
        <v>0</v>
      </c>
      <c r="BJ55" s="51">
        <v>8</v>
      </c>
      <c r="BK55" s="52">
        <v>100</v>
      </c>
      <c r="BL55" s="51">
        <v>8</v>
      </c>
    </row>
    <row r="56" spans="1:64" ht="15">
      <c r="A56" s="84" t="s">
        <v>246</v>
      </c>
      <c r="B56" s="84" t="s">
        <v>246</v>
      </c>
      <c r="C56" s="53"/>
      <c r="D56" s="54"/>
      <c r="E56" s="65"/>
      <c r="F56" s="55"/>
      <c r="G56" s="53"/>
      <c r="H56" s="57"/>
      <c r="I56" s="56"/>
      <c r="J56" s="56"/>
      <c r="K56" s="36" t="s">
        <v>65</v>
      </c>
      <c r="L56" s="83">
        <v>60</v>
      </c>
      <c r="M56" s="83"/>
      <c r="N56" s="63"/>
      <c r="O56" s="86" t="s">
        <v>176</v>
      </c>
      <c r="P56" s="88">
        <v>43689.91787037037</v>
      </c>
      <c r="Q56" s="86" t="s">
        <v>316</v>
      </c>
      <c r="R56" s="90" t="s">
        <v>387</v>
      </c>
      <c r="S56" s="86" t="s">
        <v>415</v>
      </c>
      <c r="T56" s="86"/>
      <c r="U56" s="86"/>
      <c r="V56" s="90" t="s">
        <v>459</v>
      </c>
      <c r="W56" s="88">
        <v>43689.91787037037</v>
      </c>
      <c r="X56" s="90" t="s">
        <v>523</v>
      </c>
      <c r="Y56" s="86"/>
      <c r="Z56" s="86"/>
      <c r="AA56" s="89" t="s">
        <v>616</v>
      </c>
      <c r="AB56" s="86"/>
      <c r="AC56" s="86" t="b">
        <v>0</v>
      </c>
      <c r="AD56" s="86">
        <v>0</v>
      </c>
      <c r="AE56" s="89" t="s">
        <v>658</v>
      </c>
      <c r="AF56" s="86" t="b">
        <v>0</v>
      </c>
      <c r="AG56" s="86" t="s">
        <v>663</v>
      </c>
      <c r="AH56" s="86"/>
      <c r="AI56" s="89" t="s">
        <v>658</v>
      </c>
      <c r="AJ56" s="86" t="b">
        <v>0</v>
      </c>
      <c r="AK56" s="86">
        <v>0</v>
      </c>
      <c r="AL56" s="89" t="s">
        <v>658</v>
      </c>
      <c r="AM56" s="86" t="s">
        <v>667</v>
      </c>
      <c r="AN56" s="86" t="b">
        <v>0</v>
      </c>
      <c r="AO56" s="89" t="s">
        <v>616</v>
      </c>
      <c r="AP56" s="86" t="s">
        <v>176</v>
      </c>
      <c r="AQ56" s="86">
        <v>0</v>
      </c>
      <c r="AR56" s="86">
        <v>0</v>
      </c>
      <c r="AS56" s="86"/>
      <c r="AT56" s="86"/>
      <c r="AU56" s="86"/>
      <c r="AV56" s="86"/>
      <c r="AW56" s="86"/>
      <c r="AX56" s="86"/>
      <c r="AY56" s="86"/>
      <c r="AZ56" s="86"/>
      <c r="BA56">
        <v>4</v>
      </c>
      <c r="BB56" s="85" t="str">
        <f>REPLACE(INDEX(GroupVertices[Group],MATCH(Edges25[[#This Row],[Vertex 1]],GroupVertices[Vertex],0)),1,1,"")</f>
        <v>1</v>
      </c>
      <c r="BC56" s="85" t="str">
        <f>REPLACE(INDEX(GroupVertices[Group],MATCH(Edges25[[#This Row],[Vertex 2]],GroupVertices[Vertex],0)),1,1,"")</f>
        <v>1</v>
      </c>
      <c r="BD56" s="51">
        <v>0</v>
      </c>
      <c r="BE56" s="52">
        <v>0</v>
      </c>
      <c r="BF56" s="51">
        <v>0</v>
      </c>
      <c r="BG56" s="52">
        <v>0</v>
      </c>
      <c r="BH56" s="51">
        <v>0</v>
      </c>
      <c r="BI56" s="52">
        <v>0</v>
      </c>
      <c r="BJ56" s="51">
        <v>8</v>
      </c>
      <c r="BK56" s="52">
        <v>100</v>
      </c>
      <c r="BL56" s="51">
        <v>8</v>
      </c>
    </row>
    <row r="57" spans="1:64" ht="15">
      <c r="A57" s="84" t="s">
        <v>246</v>
      </c>
      <c r="B57" s="84" t="s">
        <v>246</v>
      </c>
      <c r="C57" s="53"/>
      <c r="D57" s="54"/>
      <c r="E57" s="65"/>
      <c r="F57" s="55"/>
      <c r="G57" s="53"/>
      <c r="H57" s="57"/>
      <c r="I57" s="56"/>
      <c r="J57" s="56"/>
      <c r="K57" s="36" t="s">
        <v>65</v>
      </c>
      <c r="L57" s="83">
        <v>61</v>
      </c>
      <c r="M57" s="83"/>
      <c r="N57" s="63"/>
      <c r="O57" s="86" t="s">
        <v>176</v>
      </c>
      <c r="P57" s="88">
        <v>43691.9203125</v>
      </c>
      <c r="Q57" s="86" t="s">
        <v>317</v>
      </c>
      <c r="R57" s="90" t="s">
        <v>374</v>
      </c>
      <c r="S57" s="86" t="s">
        <v>415</v>
      </c>
      <c r="T57" s="86"/>
      <c r="U57" s="86"/>
      <c r="V57" s="90" t="s">
        <v>459</v>
      </c>
      <c r="W57" s="88">
        <v>43691.9203125</v>
      </c>
      <c r="X57" s="90" t="s">
        <v>524</v>
      </c>
      <c r="Y57" s="86"/>
      <c r="Z57" s="86"/>
      <c r="AA57" s="89" t="s">
        <v>617</v>
      </c>
      <c r="AB57" s="86"/>
      <c r="AC57" s="86" t="b">
        <v>0</v>
      </c>
      <c r="AD57" s="86">
        <v>0</v>
      </c>
      <c r="AE57" s="89" t="s">
        <v>658</v>
      </c>
      <c r="AF57" s="86" t="b">
        <v>0</v>
      </c>
      <c r="AG57" s="86" t="s">
        <v>663</v>
      </c>
      <c r="AH57" s="86"/>
      <c r="AI57" s="89" t="s">
        <v>658</v>
      </c>
      <c r="AJ57" s="86" t="b">
        <v>0</v>
      </c>
      <c r="AK57" s="86">
        <v>0</v>
      </c>
      <c r="AL57" s="89" t="s">
        <v>658</v>
      </c>
      <c r="AM57" s="86" t="s">
        <v>667</v>
      </c>
      <c r="AN57" s="86" t="b">
        <v>0</v>
      </c>
      <c r="AO57" s="89" t="s">
        <v>617</v>
      </c>
      <c r="AP57" s="86" t="s">
        <v>176</v>
      </c>
      <c r="AQ57" s="86">
        <v>0</v>
      </c>
      <c r="AR57" s="86">
        <v>0</v>
      </c>
      <c r="AS57" s="86"/>
      <c r="AT57" s="86"/>
      <c r="AU57" s="86"/>
      <c r="AV57" s="86"/>
      <c r="AW57" s="86"/>
      <c r="AX57" s="86"/>
      <c r="AY57" s="86"/>
      <c r="AZ57" s="86"/>
      <c r="BA57">
        <v>4</v>
      </c>
      <c r="BB57" s="85" t="str">
        <f>REPLACE(INDEX(GroupVertices[Group],MATCH(Edges25[[#This Row],[Vertex 1]],GroupVertices[Vertex],0)),1,1,"")</f>
        <v>1</v>
      </c>
      <c r="BC57" s="85" t="str">
        <f>REPLACE(INDEX(GroupVertices[Group],MATCH(Edges25[[#This Row],[Vertex 2]],GroupVertices[Vertex],0)),1,1,"")</f>
        <v>1</v>
      </c>
      <c r="BD57" s="51">
        <v>0</v>
      </c>
      <c r="BE57" s="52">
        <v>0</v>
      </c>
      <c r="BF57" s="51">
        <v>0</v>
      </c>
      <c r="BG57" s="52">
        <v>0</v>
      </c>
      <c r="BH57" s="51">
        <v>0</v>
      </c>
      <c r="BI57" s="52">
        <v>0</v>
      </c>
      <c r="BJ57" s="51">
        <v>6</v>
      </c>
      <c r="BK57" s="52">
        <v>100</v>
      </c>
      <c r="BL57" s="51">
        <v>6</v>
      </c>
    </row>
    <row r="58" spans="1:64" ht="15">
      <c r="A58" s="84" t="s">
        <v>246</v>
      </c>
      <c r="B58" s="84" t="s">
        <v>246</v>
      </c>
      <c r="C58" s="53"/>
      <c r="D58" s="54"/>
      <c r="E58" s="65"/>
      <c r="F58" s="55"/>
      <c r="G58" s="53"/>
      <c r="H58" s="57"/>
      <c r="I58" s="56"/>
      <c r="J58" s="56"/>
      <c r="K58" s="36" t="s">
        <v>65</v>
      </c>
      <c r="L58" s="83">
        <v>62</v>
      </c>
      <c r="M58" s="83"/>
      <c r="N58" s="63"/>
      <c r="O58" s="86" t="s">
        <v>176</v>
      </c>
      <c r="P58" s="88">
        <v>43699.898252314815</v>
      </c>
      <c r="Q58" s="86" t="s">
        <v>318</v>
      </c>
      <c r="R58" s="90" t="s">
        <v>388</v>
      </c>
      <c r="S58" s="86" t="s">
        <v>415</v>
      </c>
      <c r="T58" s="86"/>
      <c r="U58" s="86"/>
      <c r="V58" s="90" t="s">
        <v>459</v>
      </c>
      <c r="W58" s="88">
        <v>43699.898252314815</v>
      </c>
      <c r="X58" s="90" t="s">
        <v>525</v>
      </c>
      <c r="Y58" s="86"/>
      <c r="Z58" s="86"/>
      <c r="AA58" s="89" t="s">
        <v>618</v>
      </c>
      <c r="AB58" s="86"/>
      <c r="AC58" s="86" t="b">
        <v>0</v>
      </c>
      <c r="AD58" s="86">
        <v>0</v>
      </c>
      <c r="AE58" s="89" t="s">
        <v>658</v>
      </c>
      <c r="AF58" s="86" t="b">
        <v>0</v>
      </c>
      <c r="AG58" s="86" t="s">
        <v>663</v>
      </c>
      <c r="AH58" s="86"/>
      <c r="AI58" s="89" t="s">
        <v>658</v>
      </c>
      <c r="AJ58" s="86" t="b">
        <v>0</v>
      </c>
      <c r="AK58" s="86">
        <v>0</v>
      </c>
      <c r="AL58" s="89" t="s">
        <v>658</v>
      </c>
      <c r="AM58" s="86" t="s">
        <v>667</v>
      </c>
      <c r="AN58" s="86" t="b">
        <v>0</v>
      </c>
      <c r="AO58" s="89" t="s">
        <v>618</v>
      </c>
      <c r="AP58" s="86" t="s">
        <v>176</v>
      </c>
      <c r="AQ58" s="86">
        <v>0</v>
      </c>
      <c r="AR58" s="86">
        <v>0</v>
      </c>
      <c r="AS58" s="86"/>
      <c r="AT58" s="86"/>
      <c r="AU58" s="86"/>
      <c r="AV58" s="86"/>
      <c r="AW58" s="86"/>
      <c r="AX58" s="86"/>
      <c r="AY58" s="86"/>
      <c r="AZ58" s="86"/>
      <c r="BA58">
        <v>4</v>
      </c>
      <c r="BB58" s="85" t="str">
        <f>REPLACE(INDEX(GroupVertices[Group],MATCH(Edges25[[#This Row],[Vertex 1]],GroupVertices[Vertex],0)),1,1,"")</f>
        <v>1</v>
      </c>
      <c r="BC58" s="85" t="str">
        <f>REPLACE(INDEX(GroupVertices[Group],MATCH(Edges25[[#This Row],[Vertex 2]],GroupVertices[Vertex],0)),1,1,"")</f>
        <v>1</v>
      </c>
      <c r="BD58" s="51">
        <v>0</v>
      </c>
      <c r="BE58" s="52">
        <v>0</v>
      </c>
      <c r="BF58" s="51">
        <v>0</v>
      </c>
      <c r="BG58" s="52">
        <v>0</v>
      </c>
      <c r="BH58" s="51">
        <v>0</v>
      </c>
      <c r="BI58" s="52">
        <v>0</v>
      </c>
      <c r="BJ58" s="51">
        <v>9</v>
      </c>
      <c r="BK58" s="52">
        <v>100</v>
      </c>
      <c r="BL58" s="51">
        <v>9</v>
      </c>
    </row>
    <row r="59" spans="1:64" ht="15">
      <c r="A59" s="84" t="s">
        <v>247</v>
      </c>
      <c r="B59" s="84" t="s">
        <v>250</v>
      </c>
      <c r="C59" s="53"/>
      <c r="D59" s="54"/>
      <c r="E59" s="65"/>
      <c r="F59" s="55"/>
      <c r="G59" s="53"/>
      <c r="H59" s="57"/>
      <c r="I59" s="56"/>
      <c r="J59" s="56"/>
      <c r="K59" s="36" t="s">
        <v>65</v>
      </c>
      <c r="L59" s="83">
        <v>63</v>
      </c>
      <c r="M59" s="83"/>
      <c r="N59" s="63"/>
      <c r="O59" s="86" t="s">
        <v>265</v>
      </c>
      <c r="P59" s="88">
        <v>43699.92184027778</v>
      </c>
      <c r="Q59" s="86" t="s">
        <v>319</v>
      </c>
      <c r="R59" s="90" t="s">
        <v>389</v>
      </c>
      <c r="S59" s="86" t="s">
        <v>415</v>
      </c>
      <c r="T59" s="86"/>
      <c r="U59" s="90" t="s">
        <v>426</v>
      </c>
      <c r="V59" s="90" t="s">
        <v>426</v>
      </c>
      <c r="W59" s="88">
        <v>43699.92184027778</v>
      </c>
      <c r="X59" s="90" t="s">
        <v>526</v>
      </c>
      <c r="Y59" s="86"/>
      <c r="Z59" s="86"/>
      <c r="AA59" s="89" t="s">
        <v>619</v>
      </c>
      <c r="AB59" s="86"/>
      <c r="AC59" s="86" t="b">
        <v>0</v>
      </c>
      <c r="AD59" s="86">
        <v>0</v>
      </c>
      <c r="AE59" s="89" t="s">
        <v>658</v>
      </c>
      <c r="AF59" s="86" t="b">
        <v>0</v>
      </c>
      <c r="AG59" s="86" t="s">
        <v>663</v>
      </c>
      <c r="AH59" s="86"/>
      <c r="AI59" s="89" t="s">
        <v>658</v>
      </c>
      <c r="AJ59" s="86" t="b">
        <v>0</v>
      </c>
      <c r="AK59" s="86">
        <v>0</v>
      </c>
      <c r="AL59" s="89" t="s">
        <v>622</v>
      </c>
      <c r="AM59" s="86" t="s">
        <v>669</v>
      </c>
      <c r="AN59" s="86" t="b">
        <v>0</v>
      </c>
      <c r="AO59" s="89" t="s">
        <v>622</v>
      </c>
      <c r="AP59" s="86" t="s">
        <v>176</v>
      </c>
      <c r="AQ59" s="86">
        <v>0</v>
      </c>
      <c r="AR59" s="86">
        <v>0</v>
      </c>
      <c r="AS59" s="86"/>
      <c r="AT59" s="86"/>
      <c r="AU59" s="86"/>
      <c r="AV59" s="86"/>
      <c r="AW59" s="86"/>
      <c r="AX59" s="86"/>
      <c r="AY59" s="86"/>
      <c r="AZ59" s="86"/>
      <c r="BA59">
        <v>1</v>
      </c>
      <c r="BB59" s="85" t="str">
        <f>REPLACE(INDEX(GroupVertices[Group],MATCH(Edges25[[#This Row],[Vertex 1]],GroupVertices[Vertex],0)),1,1,"")</f>
        <v>3</v>
      </c>
      <c r="BC59" s="85" t="str">
        <f>REPLACE(INDEX(GroupVertices[Group],MATCH(Edges25[[#This Row],[Vertex 2]],GroupVertices[Vertex],0)),1,1,"")</f>
        <v>3</v>
      </c>
      <c r="BD59" s="51">
        <v>0</v>
      </c>
      <c r="BE59" s="52">
        <v>0</v>
      </c>
      <c r="BF59" s="51">
        <v>0</v>
      </c>
      <c r="BG59" s="52">
        <v>0</v>
      </c>
      <c r="BH59" s="51">
        <v>0</v>
      </c>
      <c r="BI59" s="52">
        <v>0</v>
      </c>
      <c r="BJ59" s="51">
        <v>7</v>
      </c>
      <c r="BK59" s="52">
        <v>100</v>
      </c>
      <c r="BL59" s="51">
        <v>7</v>
      </c>
    </row>
    <row r="60" spans="1:64" ht="15">
      <c r="A60" s="84" t="s">
        <v>248</v>
      </c>
      <c r="B60" s="84" t="s">
        <v>248</v>
      </c>
      <c r="C60" s="53"/>
      <c r="D60" s="54"/>
      <c r="E60" s="65"/>
      <c r="F60" s="55"/>
      <c r="G60" s="53"/>
      <c r="H60" s="57"/>
      <c r="I60" s="56"/>
      <c r="J60" s="56"/>
      <c r="K60" s="36" t="s">
        <v>65</v>
      </c>
      <c r="L60" s="83">
        <v>64</v>
      </c>
      <c r="M60" s="83"/>
      <c r="N60" s="63"/>
      <c r="O60" s="86" t="s">
        <v>176</v>
      </c>
      <c r="P60" s="88">
        <v>43699.93326388889</v>
      </c>
      <c r="Q60" s="86" t="s">
        <v>320</v>
      </c>
      <c r="R60" s="86" t="s">
        <v>390</v>
      </c>
      <c r="S60" s="86" t="s">
        <v>418</v>
      </c>
      <c r="T60" s="86"/>
      <c r="U60" s="86"/>
      <c r="V60" s="90" t="s">
        <v>460</v>
      </c>
      <c r="W60" s="88">
        <v>43699.93326388889</v>
      </c>
      <c r="X60" s="90" t="s">
        <v>527</v>
      </c>
      <c r="Y60" s="86"/>
      <c r="Z60" s="86"/>
      <c r="AA60" s="89" t="s">
        <v>620</v>
      </c>
      <c r="AB60" s="86"/>
      <c r="AC60" s="86" t="b">
        <v>0</v>
      </c>
      <c r="AD60" s="86">
        <v>0</v>
      </c>
      <c r="AE60" s="89" t="s">
        <v>658</v>
      </c>
      <c r="AF60" s="86" t="b">
        <v>0</v>
      </c>
      <c r="AG60" s="86" t="s">
        <v>664</v>
      </c>
      <c r="AH60" s="86"/>
      <c r="AI60" s="89" t="s">
        <v>658</v>
      </c>
      <c r="AJ60" s="86" t="b">
        <v>0</v>
      </c>
      <c r="AK60" s="86">
        <v>0</v>
      </c>
      <c r="AL60" s="89" t="s">
        <v>658</v>
      </c>
      <c r="AM60" s="86" t="s">
        <v>667</v>
      </c>
      <c r="AN60" s="86" t="b">
        <v>0</v>
      </c>
      <c r="AO60" s="89" t="s">
        <v>620</v>
      </c>
      <c r="AP60" s="86" t="s">
        <v>176</v>
      </c>
      <c r="AQ60" s="86">
        <v>0</v>
      </c>
      <c r="AR60" s="86">
        <v>0</v>
      </c>
      <c r="AS60" s="86"/>
      <c r="AT60" s="86"/>
      <c r="AU60" s="86"/>
      <c r="AV60" s="86"/>
      <c r="AW60" s="86"/>
      <c r="AX60" s="86"/>
      <c r="AY60" s="86"/>
      <c r="AZ60" s="86"/>
      <c r="BA60">
        <v>1</v>
      </c>
      <c r="BB60" s="85" t="str">
        <f>REPLACE(INDEX(GroupVertices[Group],MATCH(Edges25[[#This Row],[Vertex 1]],GroupVertices[Vertex],0)),1,1,"")</f>
        <v>1</v>
      </c>
      <c r="BC60" s="85" t="str">
        <f>REPLACE(INDEX(GroupVertices[Group],MATCH(Edges25[[#This Row],[Vertex 2]],GroupVertices[Vertex],0)),1,1,"")</f>
        <v>1</v>
      </c>
      <c r="BD60" s="51">
        <v>0</v>
      </c>
      <c r="BE60" s="52">
        <v>0</v>
      </c>
      <c r="BF60" s="51">
        <v>0</v>
      </c>
      <c r="BG60" s="52">
        <v>0</v>
      </c>
      <c r="BH60" s="51">
        <v>0</v>
      </c>
      <c r="BI60" s="52">
        <v>0</v>
      </c>
      <c r="BJ60" s="51">
        <v>0</v>
      </c>
      <c r="BK60" s="52">
        <v>0</v>
      </c>
      <c r="BL60" s="51">
        <v>0</v>
      </c>
    </row>
    <row r="61" spans="1:64" ht="15">
      <c r="A61" s="84" t="s">
        <v>249</v>
      </c>
      <c r="B61" s="84" t="s">
        <v>250</v>
      </c>
      <c r="C61" s="53"/>
      <c r="D61" s="54"/>
      <c r="E61" s="65"/>
      <c r="F61" s="55"/>
      <c r="G61" s="53"/>
      <c r="H61" s="57"/>
      <c r="I61" s="56"/>
      <c r="J61" s="56"/>
      <c r="K61" s="36" t="s">
        <v>66</v>
      </c>
      <c r="L61" s="83">
        <v>65</v>
      </c>
      <c r="M61" s="83"/>
      <c r="N61" s="63"/>
      <c r="O61" s="86" t="s">
        <v>265</v>
      </c>
      <c r="P61" s="88">
        <v>43699.687731481485</v>
      </c>
      <c r="Q61" s="86" t="s">
        <v>319</v>
      </c>
      <c r="R61" s="90" t="s">
        <v>389</v>
      </c>
      <c r="S61" s="86" t="s">
        <v>415</v>
      </c>
      <c r="T61" s="86"/>
      <c r="U61" s="90" t="s">
        <v>426</v>
      </c>
      <c r="V61" s="90" t="s">
        <v>426</v>
      </c>
      <c r="W61" s="88">
        <v>43699.687731481485</v>
      </c>
      <c r="X61" s="90" t="s">
        <v>528</v>
      </c>
      <c r="Y61" s="86"/>
      <c r="Z61" s="86"/>
      <c r="AA61" s="89" t="s">
        <v>621</v>
      </c>
      <c r="AB61" s="86"/>
      <c r="AC61" s="86" t="b">
        <v>0</v>
      </c>
      <c r="AD61" s="86">
        <v>0</v>
      </c>
      <c r="AE61" s="89" t="s">
        <v>658</v>
      </c>
      <c r="AF61" s="86" t="b">
        <v>0</v>
      </c>
      <c r="AG61" s="86" t="s">
        <v>663</v>
      </c>
      <c r="AH61" s="86"/>
      <c r="AI61" s="89" t="s">
        <v>658</v>
      </c>
      <c r="AJ61" s="86" t="b">
        <v>0</v>
      </c>
      <c r="AK61" s="86">
        <v>0</v>
      </c>
      <c r="AL61" s="89" t="s">
        <v>622</v>
      </c>
      <c r="AM61" s="86" t="s">
        <v>670</v>
      </c>
      <c r="AN61" s="86" t="b">
        <v>0</v>
      </c>
      <c r="AO61" s="89" t="s">
        <v>622</v>
      </c>
      <c r="AP61" s="86" t="s">
        <v>176</v>
      </c>
      <c r="AQ61" s="86">
        <v>0</v>
      </c>
      <c r="AR61" s="86">
        <v>0</v>
      </c>
      <c r="AS61" s="86"/>
      <c r="AT61" s="86"/>
      <c r="AU61" s="86"/>
      <c r="AV61" s="86"/>
      <c r="AW61" s="86"/>
      <c r="AX61" s="86"/>
      <c r="AY61" s="86"/>
      <c r="AZ61" s="86"/>
      <c r="BA61">
        <v>1</v>
      </c>
      <c r="BB61" s="85" t="str">
        <f>REPLACE(INDEX(GroupVertices[Group],MATCH(Edges25[[#This Row],[Vertex 1]],GroupVertices[Vertex],0)),1,1,"")</f>
        <v>3</v>
      </c>
      <c r="BC61" s="85" t="str">
        <f>REPLACE(INDEX(GroupVertices[Group],MATCH(Edges25[[#This Row],[Vertex 2]],GroupVertices[Vertex],0)),1,1,"")</f>
        <v>3</v>
      </c>
      <c r="BD61" s="51">
        <v>0</v>
      </c>
      <c r="BE61" s="52">
        <v>0</v>
      </c>
      <c r="BF61" s="51">
        <v>0</v>
      </c>
      <c r="BG61" s="52">
        <v>0</v>
      </c>
      <c r="BH61" s="51">
        <v>0</v>
      </c>
      <c r="BI61" s="52">
        <v>0</v>
      </c>
      <c r="BJ61" s="51">
        <v>7</v>
      </c>
      <c r="BK61" s="52">
        <v>100</v>
      </c>
      <c r="BL61" s="51">
        <v>7</v>
      </c>
    </row>
    <row r="62" spans="1:64" ht="15">
      <c r="A62" s="84" t="s">
        <v>250</v>
      </c>
      <c r="B62" s="84" t="s">
        <v>250</v>
      </c>
      <c r="C62" s="53"/>
      <c r="D62" s="54"/>
      <c r="E62" s="65"/>
      <c r="F62" s="55"/>
      <c r="G62" s="53"/>
      <c r="H62" s="57"/>
      <c r="I62" s="56"/>
      <c r="J62" s="56"/>
      <c r="K62" s="36" t="s">
        <v>65</v>
      </c>
      <c r="L62" s="83">
        <v>66</v>
      </c>
      <c r="M62" s="83"/>
      <c r="N62" s="63"/>
      <c r="O62" s="86" t="s">
        <v>176</v>
      </c>
      <c r="P62" s="88">
        <v>43699.68052083333</v>
      </c>
      <c r="Q62" s="86" t="s">
        <v>321</v>
      </c>
      <c r="R62" s="90" t="s">
        <v>389</v>
      </c>
      <c r="S62" s="86" t="s">
        <v>415</v>
      </c>
      <c r="T62" s="86"/>
      <c r="U62" s="90" t="s">
        <v>426</v>
      </c>
      <c r="V62" s="90" t="s">
        <v>426</v>
      </c>
      <c r="W62" s="88">
        <v>43699.68052083333</v>
      </c>
      <c r="X62" s="90" t="s">
        <v>529</v>
      </c>
      <c r="Y62" s="86"/>
      <c r="Z62" s="86"/>
      <c r="AA62" s="89" t="s">
        <v>622</v>
      </c>
      <c r="AB62" s="86"/>
      <c r="AC62" s="86" t="b">
        <v>0</v>
      </c>
      <c r="AD62" s="86">
        <v>0</v>
      </c>
      <c r="AE62" s="89" t="s">
        <v>658</v>
      </c>
      <c r="AF62" s="86" t="b">
        <v>0</v>
      </c>
      <c r="AG62" s="86" t="s">
        <v>663</v>
      </c>
      <c r="AH62" s="86"/>
      <c r="AI62" s="89" t="s">
        <v>658</v>
      </c>
      <c r="AJ62" s="86" t="b">
        <v>0</v>
      </c>
      <c r="AK62" s="86">
        <v>0</v>
      </c>
      <c r="AL62" s="89" t="s">
        <v>658</v>
      </c>
      <c r="AM62" s="86" t="s">
        <v>670</v>
      </c>
      <c r="AN62" s="86" t="b">
        <v>0</v>
      </c>
      <c r="AO62" s="89" t="s">
        <v>622</v>
      </c>
      <c r="AP62" s="86" t="s">
        <v>176</v>
      </c>
      <c r="AQ62" s="86">
        <v>0</v>
      </c>
      <c r="AR62" s="86">
        <v>0</v>
      </c>
      <c r="AS62" s="86"/>
      <c r="AT62" s="86"/>
      <c r="AU62" s="86"/>
      <c r="AV62" s="86"/>
      <c r="AW62" s="86"/>
      <c r="AX62" s="86"/>
      <c r="AY62" s="86"/>
      <c r="AZ62" s="86"/>
      <c r="BA62">
        <v>1</v>
      </c>
      <c r="BB62" s="85" t="str">
        <f>REPLACE(INDEX(GroupVertices[Group],MATCH(Edges25[[#This Row],[Vertex 1]],GroupVertices[Vertex],0)),1,1,"")</f>
        <v>3</v>
      </c>
      <c r="BC62" s="85" t="str">
        <f>REPLACE(INDEX(GroupVertices[Group],MATCH(Edges25[[#This Row],[Vertex 2]],GroupVertices[Vertex],0)),1,1,"")</f>
        <v>3</v>
      </c>
      <c r="BD62" s="51">
        <v>0</v>
      </c>
      <c r="BE62" s="52">
        <v>0</v>
      </c>
      <c r="BF62" s="51">
        <v>0</v>
      </c>
      <c r="BG62" s="52">
        <v>0</v>
      </c>
      <c r="BH62" s="51">
        <v>0</v>
      </c>
      <c r="BI62" s="52">
        <v>0</v>
      </c>
      <c r="BJ62" s="51">
        <v>5</v>
      </c>
      <c r="BK62" s="52">
        <v>100</v>
      </c>
      <c r="BL62" s="51">
        <v>5</v>
      </c>
    </row>
    <row r="63" spans="1:64" ht="15">
      <c r="A63" s="84" t="s">
        <v>250</v>
      </c>
      <c r="B63" s="84" t="s">
        <v>249</v>
      </c>
      <c r="C63" s="53"/>
      <c r="D63" s="54"/>
      <c r="E63" s="65"/>
      <c r="F63" s="55"/>
      <c r="G63" s="53"/>
      <c r="H63" s="57"/>
      <c r="I63" s="56"/>
      <c r="J63" s="56"/>
      <c r="K63" s="36" t="s">
        <v>66</v>
      </c>
      <c r="L63" s="83">
        <v>67</v>
      </c>
      <c r="M63" s="83"/>
      <c r="N63" s="63"/>
      <c r="O63" s="86" t="s">
        <v>265</v>
      </c>
      <c r="P63" s="88">
        <v>43700.44725694445</v>
      </c>
      <c r="Q63" s="86" t="s">
        <v>322</v>
      </c>
      <c r="R63" s="90" t="s">
        <v>391</v>
      </c>
      <c r="S63" s="86" t="s">
        <v>415</v>
      </c>
      <c r="T63" s="86" t="s">
        <v>423</v>
      </c>
      <c r="U63" s="86"/>
      <c r="V63" s="90" t="s">
        <v>461</v>
      </c>
      <c r="W63" s="88">
        <v>43700.44725694445</v>
      </c>
      <c r="X63" s="90" t="s">
        <v>530</v>
      </c>
      <c r="Y63" s="86"/>
      <c r="Z63" s="86"/>
      <c r="AA63" s="89" t="s">
        <v>623</v>
      </c>
      <c r="AB63" s="86"/>
      <c r="AC63" s="86" t="b">
        <v>0</v>
      </c>
      <c r="AD63" s="86">
        <v>0</v>
      </c>
      <c r="AE63" s="89" t="s">
        <v>658</v>
      </c>
      <c r="AF63" s="86" t="b">
        <v>0</v>
      </c>
      <c r="AG63" s="86" t="s">
        <v>663</v>
      </c>
      <c r="AH63" s="86"/>
      <c r="AI63" s="89" t="s">
        <v>658</v>
      </c>
      <c r="AJ63" s="86" t="b">
        <v>0</v>
      </c>
      <c r="AK63" s="86">
        <v>0</v>
      </c>
      <c r="AL63" s="89" t="s">
        <v>629</v>
      </c>
      <c r="AM63" s="86" t="s">
        <v>670</v>
      </c>
      <c r="AN63" s="86" t="b">
        <v>0</v>
      </c>
      <c r="AO63" s="89" t="s">
        <v>629</v>
      </c>
      <c r="AP63" s="86" t="s">
        <v>176</v>
      </c>
      <c r="AQ63" s="86">
        <v>0</v>
      </c>
      <c r="AR63" s="86">
        <v>0</v>
      </c>
      <c r="AS63" s="86"/>
      <c r="AT63" s="86"/>
      <c r="AU63" s="86"/>
      <c r="AV63" s="86"/>
      <c r="AW63" s="86"/>
      <c r="AX63" s="86"/>
      <c r="AY63" s="86"/>
      <c r="AZ63" s="86"/>
      <c r="BA63">
        <v>1</v>
      </c>
      <c r="BB63" s="85" t="str">
        <f>REPLACE(INDEX(GroupVertices[Group],MATCH(Edges25[[#This Row],[Vertex 1]],GroupVertices[Vertex],0)),1,1,"")</f>
        <v>3</v>
      </c>
      <c r="BC63" s="85" t="str">
        <f>REPLACE(INDEX(GroupVertices[Group],MATCH(Edges25[[#This Row],[Vertex 2]],GroupVertices[Vertex],0)),1,1,"")</f>
        <v>3</v>
      </c>
      <c r="BD63" s="51">
        <v>0</v>
      </c>
      <c r="BE63" s="52">
        <v>0</v>
      </c>
      <c r="BF63" s="51">
        <v>0</v>
      </c>
      <c r="BG63" s="52">
        <v>0</v>
      </c>
      <c r="BH63" s="51">
        <v>0</v>
      </c>
      <c r="BI63" s="52">
        <v>0</v>
      </c>
      <c r="BJ63" s="51">
        <v>16</v>
      </c>
      <c r="BK63" s="52">
        <v>100</v>
      </c>
      <c r="BL63" s="51">
        <v>16</v>
      </c>
    </row>
    <row r="64" spans="1:64" ht="15">
      <c r="A64" s="84" t="s">
        <v>251</v>
      </c>
      <c r="B64" s="84" t="s">
        <v>257</v>
      </c>
      <c r="C64" s="53"/>
      <c r="D64" s="54"/>
      <c r="E64" s="65"/>
      <c r="F64" s="55"/>
      <c r="G64" s="53"/>
      <c r="H64" s="57"/>
      <c r="I64" s="56"/>
      <c r="J64" s="56"/>
      <c r="K64" s="36" t="s">
        <v>65</v>
      </c>
      <c r="L64" s="83">
        <v>68</v>
      </c>
      <c r="M64" s="83"/>
      <c r="N64" s="63"/>
      <c r="O64" s="86" t="s">
        <v>265</v>
      </c>
      <c r="P64" s="88">
        <v>43693.53959490741</v>
      </c>
      <c r="Q64" s="86" t="s">
        <v>323</v>
      </c>
      <c r="R64" s="90" t="s">
        <v>392</v>
      </c>
      <c r="S64" s="86" t="s">
        <v>415</v>
      </c>
      <c r="T64" s="86"/>
      <c r="U64" s="86"/>
      <c r="V64" s="90" t="s">
        <v>462</v>
      </c>
      <c r="W64" s="88">
        <v>43693.53959490741</v>
      </c>
      <c r="X64" s="90" t="s">
        <v>531</v>
      </c>
      <c r="Y64" s="86"/>
      <c r="Z64" s="86"/>
      <c r="AA64" s="89" t="s">
        <v>624</v>
      </c>
      <c r="AB64" s="86"/>
      <c r="AC64" s="86" t="b">
        <v>0</v>
      </c>
      <c r="AD64" s="86">
        <v>0</v>
      </c>
      <c r="AE64" s="89" t="s">
        <v>658</v>
      </c>
      <c r="AF64" s="86" t="b">
        <v>0</v>
      </c>
      <c r="AG64" s="86" t="s">
        <v>663</v>
      </c>
      <c r="AH64" s="86"/>
      <c r="AI64" s="89" t="s">
        <v>658</v>
      </c>
      <c r="AJ64" s="86" t="b">
        <v>0</v>
      </c>
      <c r="AK64" s="86">
        <v>2</v>
      </c>
      <c r="AL64" s="89" t="s">
        <v>636</v>
      </c>
      <c r="AM64" s="86" t="s">
        <v>668</v>
      </c>
      <c r="AN64" s="86" t="b">
        <v>0</v>
      </c>
      <c r="AO64" s="89" t="s">
        <v>636</v>
      </c>
      <c r="AP64" s="86" t="s">
        <v>176</v>
      </c>
      <c r="AQ64" s="86">
        <v>0</v>
      </c>
      <c r="AR64" s="86">
        <v>0</v>
      </c>
      <c r="AS64" s="86"/>
      <c r="AT64" s="86"/>
      <c r="AU64" s="86"/>
      <c r="AV64" s="86"/>
      <c r="AW64" s="86"/>
      <c r="AX64" s="86"/>
      <c r="AY64" s="86"/>
      <c r="AZ64" s="86"/>
      <c r="BA64">
        <v>1</v>
      </c>
      <c r="BB64" s="85" t="str">
        <f>REPLACE(INDEX(GroupVertices[Group],MATCH(Edges25[[#This Row],[Vertex 1]],GroupVertices[Vertex],0)),1,1,"")</f>
        <v>2</v>
      </c>
      <c r="BC64" s="85" t="str">
        <f>REPLACE(INDEX(GroupVertices[Group],MATCH(Edges25[[#This Row],[Vertex 2]],GroupVertices[Vertex],0)),1,1,"")</f>
        <v>2</v>
      </c>
      <c r="BD64" s="51">
        <v>0</v>
      </c>
      <c r="BE64" s="52">
        <v>0</v>
      </c>
      <c r="BF64" s="51">
        <v>0</v>
      </c>
      <c r="BG64" s="52">
        <v>0</v>
      </c>
      <c r="BH64" s="51">
        <v>0</v>
      </c>
      <c r="BI64" s="52">
        <v>0</v>
      </c>
      <c r="BJ64" s="51">
        <v>9</v>
      </c>
      <c r="BK64" s="52">
        <v>100</v>
      </c>
      <c r="BL64" s="51">
        <v>9</v>
      </c>
    </row>
    <row r="65" spans="1:64" ht="15">
      <c r="A65" s="84" t="s">
        <v>251</v>
      </c>
      <c r="B65" s="84" t="s">
        <v>251</v>
      </c>
      <c r="C65" s="53"/>
      <c r="D65" s="54"/>
      <c r="E65" s="65"/>
      <c r="F65" s="55"/>
      <c r="G65" s="53"/>
      <c r="H65" s="57"/>
      <c r="I65" s="56"/>
      <c r="J65" s="56"/>
      <c r="K65" s="36" t="s">
        <v>65</v>
      </c>
      <c r="L65" s="83">
        <v>69</v>
      </c>
      <c r="M65" s="83"/>
      <c r="N65" s="63"/>
      <c r="O65" s="86" t="s">
        <v>176</v>
      </c>
      <c r="P65" s="88">
        <v>43700.483148148145</v>
      </c>
      <c r="Q65" s="89" t="s">
        <v>324</v>
      </c>
      <c r="R65" s="90" t="s">
        <v>393</v>
      </c>
      <c r="S65" s="86" t="s">
        <v>415</v>
      </c>
      <c r="T65" s="86"/>
      <c r="U65" s="86"/>
      <c r="V65" s="90" t="s">
        <v>462</v>
      </c>
      <c r="W65" s="88">
        <v>43700.483148148145</v>
      </c>
      <c r="X65" s="90" t="s">
        <v>532</v>
      </c>
      <c r="Y65" s="86"/>
      <c r="Z65" s="86"/>
      <c r="AA65" s="89" t="s">
        <v>625</v>
      </c>
      <c r="AB65" s="86"/>
      <c r="AC65" s="86" t="b">
        <v>0</v>
      </c>
      <c r="AD65" s="86">
        <v>0</v>
      </c>
      <c r="AE65" s="89" t="s">
        <v>658</v>
      </c>
      <c r="AF65" s="86" t="b">
        <v>0</v>
      </c>
      <c r="AG65" s="86" t="s">
        <v>663</v>
      </c>
      <c r="AH65" s="86"/>
      <c r="AI65" s="89" t="s">
        <v>658</v>
      </c>
      <c r="AJ65" s="86" t="b">
        <v>0</v>
      </c>
      <c r="AK65" s="86">
        <v>0</v>
      </c>
      <c r="AL65" s="89" t="s">
        <v>658</v>
      </c>
      <c r="AM65" s="86" t="s">
        <v>671</v>
      </c>
      <c r="AN65" s="86" t="b">
        <v>0</v>
      </c>
      <c r="AO65" s="89" t="s">
        <v>625</v>
      </c>
      <c r="AP65" s="86" t="s">
        <v>176</v>
      </c>
      <c r="AQ65" s="86">
        <v>0</v>
      </c>
      <c r="AR65" s="86">
        <v>0</v>
      </c>
      <c r="AS65" s="86"/>
      <c r="AT65" s="86"/>
      <c r="AU65" s="86"/>
      <c r="AV65" s="86"/>
      <c r="AW65" s="86"/>
      <c r="AX65" s="86"/>
      <c r="AY65" s="86"/>
      <c r="AZ65" s="86"/>
      <c r="BA65">
        <v>1</v>
      </c>
      <c r="BB65" s="85" t="str">
        <f>REPLACE(INDEX(GroupVertices[Group],MATCH(Edges25[[#This Row],[Vertex 1]],GroupVertices[Vertex],0)),1,1,"")</f>
        <v>2</v>
      </c>
      <c r="BC65" s="85" t="str">
        <f>REPLACE(INDEX(GroupVertices[Group],MATCH(Edges25[[#This Row],[Vertex 2]],GroupVertices[Vertex],0)),1,1,"")</f>
        <v>2</v>
      </c>
      <c r="BD65" s="51">
        <v>0</v>
      </c>
      <c r="BE65" s="52">
        <v>0</v>
      </c>
      <c r="BF65" s="51">
        <v>0</v>
      </c>
      <c r="BG65" s="52">
        <v>0</v>
      </c>
      <c r="BH65" s="51">
        <v>0</v>
      </c>
      <c r="BI65" s="52">
        <v>0</v>
      </c>
      <c r="BJ65" s="51">
        <v>8</v>
      </c>
      <c r="BK65" s="52">
        <v>100</v>
      </c>
      <c r="BL65" s="51">
        <v>8</v>
      </c>
    </row>
    <row r="66" spans="1:64" ht="15">
      <c r="A66" s="84" t="s">
        <v>252</v>
      </c>
      <c r="B66" s="84" t="s">
        <v>249</v>
      </c>
      <c r="C66" s="53"/>
      <c r="D66" s="54"/>
      <c r="E66" s="65"/>
      <c r="F66" s="55"/>
      <c r="G66" s="53"/>
      <c r="H66" s="57"/>
      <c r="I66" s="56"/>
      <c r="J66" s="56"/>
      <c r="K66" s="36" t="s">
        <v>65</v>
      </c>
      <c r="L66" s="83">
        <v>70</v>
      </c>
      <c r="M66" s="83"/>
      <c r="N66" s="63"/>
      <c r="O66" s="86" t="s">
        <v>265</v>
      </c>
      <c r="P66" s="88">
        <v>43700.503587962965</v>
      </c>
      <c r="Q66" s="86" t="s">
        <v>322</v>
      </c>
      <c r="R66" s="90" t="s">
        <v>391</v>
      </c>
      <c r="S66" s="86" t="s">
        <v>415</v>
      </c>
      <c r="T66" s="86" t="s">
        <v>423</v>
      </c>
      <c r="U66" s="86"/>
      <c r="V66" s="90" t="s">
        <v>463</v>
      </c>
      <c r="W66" s="88">
        <v>43700.503587962965</v>
      </c>
      <c r="X66" s="90" t="s">
        <v>533</v>
      </c>
      <c r="Y66" s="86"/>
      <c r="Z66" s="86"/>
      <c r="AA66" s="89" t="s">
        <v>626</v>
      </c>
      <c r="AB66" s="86"/>
      <c r="AC66" s="86" t="b">
        <v>0</v>
      </c>
      <c r="AD66" s="86">
        <v>0</v>
      </c>
      <c r="AE66" s="89" t="s">
        <v>658</v>
      </c>
      <c r="AF66" s="86" t="b">
        <v>0</v>
      </c>
      <c r="AG66" s="86" t="s">
        <v>663</v>
      </c>
      <c r="AH66" s="86"/>
      <c r="AI66" s="89" t="s">
        <v>658</v>
      </c>
      <c r="AJ66" s="86" t="b">
        <v>0</v>
      </c>
      <c r="AK66" s="86">
        <v>4</v>
      </c>
      <c r="AL66" s="89" t="s">
        <v>629</v>
      </c>
      <c r="AM66" s="86" t="s">
        <v>670</v>
      </c>
      <c r="AN66" s="86" t="b">
        <v>0</v>
      </c>
      <c r="AO66" s="89" t="s">
        <v>629</v>
      </c>
      <c r="AP66" s="86" t="s">
        <v>176</v>
      </c>
      <c r="AQ66" s="86">
        <v>0</v>
      </c>
      <c r="AR66" s="86">
        <v>0</v>
      </c>
      <c r="AS66" s="86"/>
      <c r="AT66" s="86"/>
      <c r="AU66" s="86"/>
      <c r="AV66" s="86"/>
      <c r="AW66" s="86"/>
      <c r="AX66" s="86"/>
      <c r="AY66" s="86"/>
      <c r="AZ66" s="86"/>
      <c r="BA66">
        <v>1</v>
      </c>
      <c r="BB66" s="85" t="str">
        <f>REPLACE(INDEX(GroupVertices[Group],MATCH(Edges25[[#This Row],[Vertex 1]],GroupVertices[Vertex],0)),1,1,"")</f>
        <v>3</v>
      </c>
      <c r="BC66" s="85" t="str">
        <f>REPLACE(INDEX(GroupVertices[Group],MATCH(Edges25[[#This Row],[Vertex 2]],GroupVertices[Vertex],0)),1,1,"")</f>
        <v>3</v>
      </c>
      <c r="BD66" s="51">
        <v>0</v>
      </c>
      <c r="BE66" s="52">
        <v>0</v>
      </c>
      <c r="BF66" s="51">
        <v>0</v>
      </c>
      <c r="BG66" s="52">
        <v>0</v>
      </c>
      <c r="BH66" s="51">
        <v>0</v>
      </c>
      <c r="BI66" s="52">
        <v>0</v>
      </c>
      <c r="BJ66" s="51">
        <v>16</v>
      </c>
      <c r="BK66" s="52">
        <v>100</v>
      </c>
      <c r="BL66" s="51">
        <v>16</v>
      </c>
    </row>
    <row r="67" spans="1:64" ht="15">
      <c r="A67" s="84" t="s">
        <v>253</v>
      </c>
      <c r="B67" s="84" t="s">
        <v>249</v>
      </c>
      <c r="C67" s="53"/>
      <c r="D67" s="54"/>
      <c r="E67" s="65"/>
      <c r="F67" s="55"/>
      <c r="G67" s="53"/>
      <c r="H67" s="57"/>
      <c r="I67" s="56"/>
      <c r="J67" s="56"/>
      <c r="K67" s="36" t="s">
        <v>65</v>
      </c>
      <c r="L67" s="83">
        <v>71</v>
      </c>
      <c r="M67" s="83"/>
      <c r="N67" s="63"/>
      <c r="O67" s="86" t="s">
        <v>265</v>
      </c>
      <c r="P67" s="88">
        <v>43700.59025462963</v>
      </c>
      <c r="Q67" s="86" t="s">
        <v>322</v>
      </c>
      <c r="R67" s="90" t="s">
        <v>391</v>
      </c>
      <c r="S67" s="86" t="s">
        <v>415</v>
      </c>
      <c r="T67" s="86" t="s">
        <v>423</v>
      </c>
      <c r="U67" s="86"/>
      <c r="V67" s="90" t="s">
        <v>464</v>
      </c>
      <c r="W67" s="88">
        <v>43700.59025462963</v>
      </c>
      <c r="X67" s="90" t="s">
        <v>534</v>
      </c>
      <c r="Y67" s="86"/>
      <c r="Z67" s="86"/>
      <c r="AA67" s="89" t="s">
        <v>627</v>
      </c>
      <c r="AB67" s="86"/>
      <c r="AC67" s="86" t="b">
        <v>0</v>
      </c>
      <c r="AD67" s="86">
        <v>0</v>
      </c>
      <c r="AE67" s="89" t="s">
        <v>658</v>
      </c>
      <c r="AF67" s="86" t="b">
        <v>0</v>
      </c>
      <c r="AG67" s="86" t="s">
        <v>663</v>
      </c>
      <c r="AH67" s="86"/>
      <c r="AI67" s="89" t="s">
        <v>658</v>
      </c>
      <c r="AJ67" s="86" t="b">
        <v>0</v>
      </c>
      <c r="AK67" s="86">
        <v>4</v>
      </c>
      <c r="AL67" s="89" t="s">
        <v>629</v>
      </c>
      <c r="AM67" s="86" t="s">
        <v>670</v>
      </c>
      <c r="AN67" s="86" t="b">
        <v>0</v>
      </c>
      <c r="AO67" s="89" t="s">
        <v>629</v>
      </c>
      <c r="AP67" s="86" t="s">
        <v>176</v>
      </c>
      <c r="AQ67" s="86">
        <v>0</v>
      </c>
      <c r="AR67" s="86">
        <v>0</v>
      </c>
      <c r="AS67" s="86"/>
      <c r="AT67" s="86"/>
      <c r="AU67" s="86"/>
      <c r="AV67" s="86"/>
      <c r="AW67" s="86"/>
      <c r="AX67" s="86"/>
      <c r="AY67" s="86"/>
      <c r="AZ67" s="86"/>
      <c r="BA67">
        <v>1</v>
      </c>
      <c r="BB67" s="85" t="str">
        <f>REPLACE(INDEX(GroupVertices[Group],MATCH(Edges25[[#This Row],[Vertex 1]],GroupVertices[Vertex],0)),1,1,"")</f>
        <v>3</v>
      </c>
      <c r="BC67" s="85" t="str">
        <f>REPLACE(INDEX(GroupVertices[Group],MATCH(Edges25[[#This Row],[Vertex 2]],GroupVertices[Vertex],0)),1,1,"")</f>
        <v>3</v>
      </c>
      <c r="BD67" s="51">
        <v>0</v>
      </c>
      <c r="BE67" s="52">
        <v>0</v>
      </c>
      <c r="BF67" s="51">
        <v>0</v>
      </c>
      <c r="BG67" s="52">
        <v>0</v>
      </c>
      <c r="BH67" s="51">
        <v>0</v>
      </c>
      <c r="BI67" s="52">
        <v>0</v>
      </c>
      <c r="BJ67" s="51">
        <v>16</v>
      </c>
      <c r="BK67" s="52">
        <v>100</v>
      </c>
      <c r="BL67" s="51">
        <v>16</v>
      </c>
    </row>
    <row r="68" spans="1:64" ht="15">
      <c r="A68" s="84" t="s">
        <v>254</v>
      </c>
      <c r="B68" s="84" t="s">
        <v>254</v>
      </c>
      <c r="C68" s="53"/>
      <c r="D68" s="54"/>
      <c r="E68" s="65"/>
      <c r="F68" s="55"/>
      <c r="G68" s="53"/>
      <c r="H68" s="57"/>
      <c r="I68" s="56"/>
      <c r="J68" s="56"/>
      <c r="K68" s="36" t="s">
        <v>65</v>
      </c>
      <c r="L68" s="83">
        <v>72</v>
      </c>
      <c r="M68" s="83"/>
      <c r="N68" s="63"/>
      <c r="O68" s="86" t="s">
        <v>176</v>
      </c>
      <c r="P68" s="88">
        <v>43700.689618055556</v>
      </c>
      <c r="Q68" s="86" t="s">
        <v>325</v>
      </c>
      <c r="R68" s="90" t="s">
        <v>394</v>
      </c>
      <c r="S68" s="86" t="s">
        <v>415</v>
      </c>
      <c r="T68" s="86"/>
      <c r="U68" s="86"/>
      <c r="V68" s="90" t="s">
        <v>465</v>
      </c>
      <c r="W68" s="88">
        <v>43700.689618055556</v>
      </c>
      <c r="X68" s="90" t="s">
        <v>535</v>
      </c>
      <c r="Y68" s="86"/>
      <c r="Z68" s="86"/>
      <c r="AA68" s="89" t="s">
        <v>628</v>
      </c>
      <c r="AB68" s="86"/>
      <c r="AC68" s="86" t="b">
        <v>0</v>
      </c>
      <c r="AD68" s="86">
        <v>0</v>
      </c>
      <c r="AE68" s="89" t="s">
        <v>658</v>
      </c>
      <c r="AF68" s="86" t="b">
        <v>0</v>
      </c>
      <c r="AG68" s="86" t="s">
        <v>663</v>
      </c>
      <c r="AH68" s="86"/>
      <c r="AI68" s="89" t="s">
        <v>658</v>
      </c>
      <c r="AJ68" s="86" t="b">
        <v>0</v>
      </c>
      <c r="AK68" s="86">
        <v>0</v>
      </c>
      <c r="AL68" s="89" t="s">
        <v>658</v>
      </c>
      <c r="AM68" s="86" t="s">
        <v>667</v>
      </c>
      <c r="AN68" s="86" t="b">
        <v>0</v>
      </c>
      <c r="AO68" s="89" t="s">
        <v>628</v>
      </c>
      <c r="AP68" s="86" t="s">
        <v>176</v>
      </c>
      <c r="AQ68" s="86">
        <v>0</v>
      </c>
      <c r="AR68" s="86">
        <v>0</v>
      </c>
      <c r="AS68" s="86"/>
      <c r="AT68" s="86"/>
      <c r="AU68" s="86"/>
      <c r="AV68" s="86"/>
      <c r="AW68" s="86"/>
      <c r="AX68" s="86"/>
      <c r="AY68" s="86"/>
      <c r="AZ68" s="86"/>
      <c r="BA68">
        <v>1</v>
      </c>
      <c r="BB68" s="85" t="str">
        <f>REPLACE(INDEX(GroupVertices[Group],MATCH(Edges25[[#This Row],[Vertex 1]],GroupVertices[Vertex],0)),1,1,"")</f>
        <v>1</v>
      </c>
      <c r="BC68" s="85" t="str">
        <f>REPLACE(INDEX(GroupVertices[Group],MATCH(Edges25[[#This Row],[Vertex 2]],GroupVertices[Vertex],0)),1,1,"")</f>
        <v>1</v>
      </c>
      <c r="BD68" s="51">
        <v>0</v>
      </c>
      <c r="BE68" s="52">
        <v>0</v>
      </c>
      <c r="BF68" s="51">
        <v>0</v>
      </c>
      <c r="BG68" s="52">
        <v>0</v>
      </c>
      <c r="BH68" s="51">
        <v>0</v>
      </c>
      <c r="BI68" s="52">
        <v>0</v>
      </c>
      <c r="BJ68" s="51">
        <v>8</v>
      </c>
      <c r="BK68" s="52">
        <v>100</v>
      </c>
      <c r="BL68" s="51">
        <v>8</v>
      </c>
    </row>
    <row r="69" spans="1:64" ht="15">
      <c r="A69" s="84" t="s">
        <v>249</v>
      </c>
      <c r="B69" s="84" t="s">
        <v>249</v>
      </c>
      <c r="C69" s="53"/>
      <c r="D69" s="54"/>
      <c r="E69" s="65"/>
      <c r="F69" s="55"/>
      <c r="G69" s="53"/>
      <c r="H69" s="57"/>
      <c r="I69" s="56"/>
      <c r="J69" s="56"/>
      <c r="K69" s="36" t="s">
        <v>65</v>
      </c>
      <c r="L69" s="83">
        <v>73</v>
      </c>
      <c r="M69" s="83"/>
      <c r="N69" s="63"/>
      <c r="O69" s="86" t="s">
        <v>176</v>
      </c>
      <c r="P69" s="88">
        <v>43700.0628125</v>
      </c>
      <c r="Q69" s="86" t="s">
        <v>326</v>
      </c>
      <c r="R69" s="90" t="s">
        <v>391</v>
      </c>
      <c r="S69" s="86" t="s">
        <v>415</v>
      </c>
      <c r="T69" s="86" t="s">
        <v>423</v>
      </c>
      <c r="U69" s="90" t="s">
        <v>427</v>
      </c>
      <c r="V69" s="90" t="s">
        <v>427</v>
      </c>
      <c r="W69" s="88">
        <v>43700.0628125</v>
      </c>
      <c r="X69" s="90" t="s">
        <v>536</v>
      </c>
      <c r="Y69" s="86"/>
      <c r="Z69" s="86"/>
      <c r="AA69" s="89" t="s">
        <v>629</v>
      </c>
      <c r="AB69" s="86"/>
      <c r="AC69" s="86" t="b">
        <v>0</v>
      </c>
      <c r="AD69" s="86">
        <v>0</v>
      </c>
      <c r="AE69" s="89" t="s">
        <v>658</v>
      </c>
      <c r="AF69" s="86" t="b">
        <v>0</v>
      </c>
      <c r="AG69" s="86" t="s">
        <v>663</v>
      </c>
      <c r="AH69" s="86"/>
      <c r="AI69" s="89" t="s">
        <v>658</v>
      </c>
      <c r="AJ69" s="86" t="b">
        <v>0</v>
      </c>
      <c r="AK69" s="86">
        <v>0</v>
      </c>
      <c r="AL69" s="89" t="s">
        <v>658</v>
      </c>
      <c r="AM69" s="86" t="s">
        <v>670</v>
      </c>
      <c r="AN69" s="86" t="b">
        <v>0</v>
      </c>
      <c r="AO69" s="89" t="s">
        <v>629</v>
      </c>
      <c r="AP69" s="86" t="s">
        <v>176</v>
      </c>
      <c r="AQ69" s="86">
        <v>0</v>
      </c>
      <c r="AR69" s="86">
        <v>0</v>
      </c>
      <c r="AS69" s="86"/>
      <c r="AT69" s="86"/>
      <c r="AU69" s="86"/>
      <c r="AV69" s="86"/>
      <c r="AW69" s="86"/>
      <c r="AX69" s="86"/>
      <c r="AY69" s="86"/>
      <c r="AZ69" s="86"/>
      <c r="BA69">
        <v>1</v>
      </c>
      <c r="BB69" s="85" t="str">
        <f>REPLACE(INDEX(GroupVertices[Group],MATCH(Edges25[[#This Row],[Vertex 1]],GroupVertices[Vertex],0)),1,1,"")</f>
        <v>3</v>
      </c>
      <c r="BC69" s="85" t="str">
        <f>REPLACE(INDEX(GroupVertices[Group],MATCH(Edges25[[#This Row],[Vertex 2]],GroupVertices[Vertex],0)),1,1,"")</f>
        <v>3</v>
      </c>
      <c r="BD69" s="51">
        <v>0</v>
      </c>
      <c r="BE69" s="52">
        <v>0</v>
      </c>
      <c r="BF69" s="51">
        <v>0</v>
      </c>
      <c r="BG69" s="52">
        <v>0</v>
      </c>
      <c r="BH69" s="51">
        <v>0</v>
      </c>
      <c r="BI69" s="52">
        <v>0</v>
      </c>
      <c r="BJ69" s="51">
        <v>13</v>
      </c>
      <c r="BK69" s="52">
        <v>100</v>
      </c>
      <c r="BL69" s="51">
        <v>13</v>
      </c>
    </row>
    <row r="70" spans="1:64" ht="15">
      <c r="A70" s="84" t="s">
        <v>255</v>
      </c>
      <c r="B70" s="84" t="s">
        <v>249</v>
      </c>
      <c r="C70" s="53"/>
      <c r="D70" s="54"/>
      <c r="E70" s="65"/>
      <c r="F70" s="55"/>
      <c r="G70" s="53"/>
      <c r="H70" s="57"/>
      <c r="I70" s="56"/>
      <c r="J70" s="56"/>
      <c r="K70" s="36" t="s">
        <v>65</v>
      </c>
      <c r="L70" s="83">
        <v>74</v>
      </c>
      <c r="M70" s="83"/>
      <c r="N70" s="63"/>
      <c r="O70" s="86" t="s">
        <v>265</v>
      </c>
      <c r="P70" s="88">
        <v>43700.809699074074</v>
      </c>
      <c r="Q70" s="86" t="s">
        <v>322</v>
      </c>
      <c r="R70" s="90" t="s">
        <v>391</v>
      </c>
      <c r="S70" s="86" t="s">
        <v>415</v>
      </c>
      <c r="T70" s="86" t="s">
        <v>423</v>
      </c>
      <c r="U70" s="86"/>
      <c r="V70" s="90" t="s">
        <v>466</v>
      </c>
      <c r="W70" s="88">
        <v>43700.809699074074</v>
      </c>
      <c r="X70" s="90" t="s">
        <v>537</v>
      </c>
      <c r="Y70" s="86"/>
      <c r="Z70" s="86"/>
      <c r="AA70" s="89" t="s">
        <v>630</v>
      </c>
      <c r="AB70" s="86"/>
      <c r="AC70" s="86" t="b">
        <v>0</v>
      </c>
      <c r="AD70" s="86">
        <v>0</v>
      </c>
      <c r="AE70" s="89" t="s">
        <v>658</v>
      </c>
      <c r="AF70" s="86" t="b">
        <v>0</v>
      </c>
      <c r="AG70" s="86" t="s">
        <v>663</v>
      </c>
      <c r="AH70" s="86"/>
      <c r="AI70" s="89" t="s">
        <v>658</v>
      </c>
      <c r="AJ70" s="86" t="b">
        <v>0</v>
      </c>
      <c r="AK70" s="86">
        <v>0</v>
      </c>
      <c r="AL70" s="89" t="s">
        <v>629</v>
      </c>
      <c r="AM70" s="86" t="s">
        <v>669</v>
      </c>
      <c r="AN70" s="86" t="b">
        <v>0</v>
      </c>
      <c r="AO70" s="89" t="s">
        <v>629</v>
      </c>
      <c r="AP70" s="86" t="s">
        <v>176</v>
      </c>
      <c r="AQ70" s="86">
        <v>0</v>
      </c>
      <c r="AR70" s="86">
        <v>0</v>
      </c>
      <c r="AS70" s="86"/>
      <c r="AT70" s="86"/>
      <c r="AU70" s="86"/>
      <c r="AV70" s="86"/>
      <c r="AW70" s="86"/>
      <c r="AX70" s="86"/>
      <c r="AY70" s="86"/>
      <c r="AZ70" s="86"/>
      <c r="BA70">
        <v>1</v>
      </c>
      <c r="BB70" s="85" t="str">
        <f>REPLACE(INDEX(GroupVertices[Group],MATCH(Edges25[[#This Row],[Vertex 1]],GroupVertices[Vertex],0)),1,1,"")</f>
        <v>3</v>
      </c>
      <c r="BC70" s="85" t="str">
        <f>REPLACE(INDEX(GroupVertices[Group],MATCH(Edges25[[#This Row],[Vertex 2]],GroupVertices[Vertex],0)),1,1,"")</f>
        <v>3</v>
      </c>
      <c r="BD70" s="51">
        <v>0</v>
      </c>
      <c r="BE70" s="52">
        <v>0</v>
      </c>
      <c r="BF70" s="51">
        <v>0</v>
      </c>
      <c r="BG70" s="52">
        <v>0</v>
      </c>
      <c r="BH70" s="51">
        <v>0</v>
      </c>
      <c r="BI70" s="52">
        <v>0</v>
      </c>
      <c r="BJ70" s="51">
        <v>16</v>
      </c>
      <c r="BK70" s="52">
        <v>100</v>
      </c>
      <c r="BL70" s="51">
        <v>16</v>
      </c>
    </row>
    <row r="71" spans="1:64" ht="15">
      <c r="A71" s="84" t="s">
        <v>256</v>
      </c>
      <c r="B71" s="84" t="s">
        <v>257</v>
      </c>
      <c r="C71" s="53"/>
      <c r="D71" s="54"/>
      <c r="E71" s="65"/>
      <c r="F71" s="55"/>
      <c r="G71" s="53"/>
      <c r="H71" s="57"/>
      <c r="I71" s="56"/>
      <c r="J71" s="56"/>
      <c r="K71" s="36" t="s">
        <v>65</v>
      </c>
      <c r="L71" s="83">
        <v>75</v>
      </c>
      <c r="M71" s="83"/>
      <c r="N71" s="63"/>
      <c r="O71" s="86" t="s">
        <v>265</v>
      </c>
      <c r="P71" s="88">
        <v>43692.28944444445</v>
      </c>
      <c r="Q71" s="86" t="s">
        <v>327</v>
      </c>
      <c r="R71" s="90" t="s">
        <v>395</v>
      </c>
      <c r="S71" s="86" t="s">
        <v>415</v>
      </c>
      <c r="T71" s="86"/>
      <c r="U71" s="86"/>
      <c r="V71" s="90" t="s">
        <v>467</v>
      </c>
      <c r="W71" s="88">
        <v>43692.28944444445</v>
      </c>
      <c r="X71" s="90" t="s">
        <v>538</v>
      </c>
      <c r="Y71" s="86"/>
      <c r="Z71" s="86"/>
      <c r="AA71" s="89" t="s">
        <v>631</v>
      </c>
      <c r="AB71" s="86"/>
      <c r="AC71" s="86" t="b">
        <v>0</v>
      </c>
      <c r="AD71" s="86">
        <v>0</v>
      </c>
      <c r="AE71" s="89" t="s">
        <v>658</v>
      </c>
      <c r="AF71" s="86" t="b">
        <v>0</v>
      </c>
      <c r="AG71" s="86" t="s">
        <v>666</v>
      </c>
      <c r="AH71" s="86"/>
      <c r="AI71" s="89" t="s">
        <v>658</v>
      </c>
      <c r="AJ71" s="86" t="b">
        <v>0</v>
      </c>
      <c r="AK71" s="86">
        <v>0</v>
      </c>
      <c r="AL71" s="89" t="s">
        <v>658</v>
      </c>
      <c r="AM71" s="86" t="s">
        <v>668</v>
      </c>
      <c r="AN71" s="86" t="b">
        <v>0</v>
      </c>
      <c r="AO71" s="89" t="s">
        <v>631</v>
      </c>
      <c r="AP71" s="86" t="s">
        <v>176</v>
      </c>
      <c r="AQ71" s="86">
        <v>0</v>
      </c>
      <c r="AR71" s="86">
        <v>0</v>
      </c>
      <c r="AS71" s="86"/>
      <c r="AT71" s="86"/>
      <c r="AU71" s="86"/>
      <c r="AV71" s="86"/>
      <c r="AW71" s="86"/>
      <c r="AX71" s="86"/>
      <c r="AY71" s="86"/>
      <c r="AZ71" s="86"/>
      <c r="BA71">
        <v>1</v>
      </c>
      <c r="BB71" s="85" t="str">
        <f>REPLACE(INDEX(GroupVertices[Group],MATCH(Edges25[[#This Row],[Vertex 1]],GroupVertices[Vertex],0)),1,1,"")</f>
        <v>2</v>
      </c>
      <c r="BC71" s="85" t="str">
        <f>REPLACE(INDEX(GroupVertices[Group],MATCH(Edges25[[#This Row],[Vertex 2]],GroupVertices[Vertex],0)),1,1,"")</f>
        <v>2</v>
      </c>
      <c r="BD71" s="51">
        <v>0</v>
      </c>
      <c r="BE71" s="52">
        <v>0</v>
      </c>
      <c r="BF71" s="51">
        <v>0</v>
      </c>
      <c r="BG71" s="52">
        <v>0</v>
      </c>
      <c r="BH71" s="51">
        <v>0</v>
      </c>
      <c r="BI71" s="52">
        <v>0</v>
      </c>
      <c r="BJ71" s="51">
        <v>13</v>
      </c>
      <c r="BK71" s="52">
        <v>100</v>
      </c>
      <c r="BL71" s="51">
        <v>13</v>
      </c>
    </row>
    <row r="72" spans="1:64" ht="15">
      <c r="A72" s="84" t="s">
        <v>257</v>
      </c>
      <c r="B72" s="84" t="s">
        <v>257</v>
      </c>
      <c r="C72" s="53"/>
      <c r="D72" s="54"/>
      <c r="E72" s="65"/>
      <c r="F72" s="55"/>
      <c r="G72" s="53"/>
      <c r="H72" s="57"/>
      <c r="I72" s="56"/>
      <c r="J72" s="56"/>
      <c r="K72" s="36" t="s">
        <v>65</v>
      </c>
      <c r="L72" s="83">
        <v>76</v>
      </c>
      <c r="M72" s="83"/>
      <c r="N72" s="63"/>
      <c r="O72" s="86" t="s">
        <v>176</v>
      </c>
      <c r="P72" s="88">
        <v>43691.54331018519</v>
      </c>
      <c r="Q72" s="86" t="s">
        <v>328</v>
      </c>
      <c r="R72" s="90" t="s">
        <v>370</v>
      </c>
      <c r="S72" s="86" t="s">
        <v>415</v>
      </c>
      <c r="T72" s="86"/>
      <c r="U72" s="86"/>
      <c r="V72" s="90" t="s">
        <v>468</v>
      </c>
      <c r="W72" s="88">
        <v>43691.54331018519</v>
      </c>
      <c r="X72" s="90" t="s">
        <v>539</v>
      </c>
      <c r="Y72" s="86"/>
      <c r="Z72" s="86"/>
      <c r="AA72" s="89" t="s">
        <v>632</v>
      </c>
      <c r="AB72" s="86"/>
      <c r="AC72" s="86" t="b">
        <v>0</v>
      </c>
      <c r="AD72" s="86">
        <v>2</v>
      </c>
      <c r="AE72" s="89" t="s">
        <v>658</v>
      </c>
      <c r="AF72" s="86" t="b">
        <v>0</v>
      </c>
      <c r="AG72" s="86" t="s">
        <v>663</v>
      </c>
      <c r="AH72" s="86"/>
      <c r="AI72" s="89" t="s">
        <v>658</v>
      </c>
      <c r="AJ72" s="86" t="b">
        <v>0</v>
      </c>
      <c r="AK72" s="86">
        <v>0</v>
      </c>
      <c r="AL72" s="89" t="s">
        <v>658</v>
      </c>
      <c r="AM72" s="86" t="s">
        <v>672</v>
      </c>
      <c r="AN72" s="86" t="b">
        <v>0</v>
      </c>
      <c r="AO72" s="89" t="s">
        <v>632</v>
      </c>
      <c r="AP72" s="86" t="s">
        <v>176</v>
      </c>
      <c r="AQ72" s="86">
        <v>0</v>
      </c>
      <c r="AR72" s="86">
        <v>0</v>
      </c>
      <c r="AS72" s="86"/>
      <c r="AT72" s="86"/>
      <c r="AU72" s="86"/>
      <c r="AV72" s="86"/>
      <c r="AW72" s="86"/>
      <c r="AX72" s="86"/>
      <c r="AY72" s="86"/>
      <c r="AZ72" s="86"/>
      <c r="BA72">
        <v>23</v>
      </c>
      <c r="BB72" s="85" t="str">
        <f>REPLACE(INDEX(GroupVertices[Group],MATCH(Edges25[[#This Row],[Vertex 1]],GroupVertices[Vertex],0)),1,1,"")</f>
        <v>2</v>
      </c>
      <c r="BC72" s="85" t="str">
        <f>REPLACE(INDEX(GroupVertices[Group],MATCH(Edges25[[#This Row],[Vertex 2]],GroupVertices[Vertex],0)),1,1,"")</f>
        <v>2</v>
      </c>
      <c r="BD72" s="51">
        <v>0</v>
      </c>
      <c r="BE72" s="52">
        <v>0</v>
      </c>
      <c r="BF72" s="51">
        <v>0</v>
      </c>
      <c r="BG72" s="52">
        <v>0</v>
      </c>
      <c r="BH72" s="51">
        <v>0</v>
      </c>
      <c r="BI72" s="52">
        <v>0</v>
      </c>
      <c r="BJ72" s="51">
        <v>7</v>
      </c>
      <c r="BK72" s="52">
        <v>100</v>
      </c>
      <c r="BL72" s="51">
        <v>7</v>
      </c>
    </row>
    <row r="73" spans="1:64" ht="15">
      <c r="A73" s="84" t="s">
        <v>257</v>
      </c>
      <c r="B73" s="84" t="s">
        <v>257</v>
      </c>
      <c r="C73" s="53"/>
      <c r="D73" s="54"/>
      <c r="E73" s="65"/>
      <c r="F73" s="55"/>
      <c r="G73" s="53"/>
      <c r="H73" s="57"/>
      <c r="I73" s="56"/>
      <c r="J73" s="56"/>
      <c r="K73" s="36" t="s">
        <v>65</v>
      </c>
      <c r="L73" s="83">
        <v>77</v>
      </c>
      <c r="M73" s="83"/>
      <c r="N73" s="63"/>
      <c r="O73" s="86" t="s">
        <v>176</v>
      </c>
      <c r="P73" s="88">
        <v>43692.56251157408</v>
      </c>
      <c r="Q73" s="86" t="s">
        <v>329</v>
      </c>
      <c r="R73" s="90" t="s">
        <v>396</v>
      </c>
      <c r="S73" s="86" t="s">
        <v>415</v>
      </c>
      <c r="T73" s="86"/>
      <c r="U73" s="86"/>
      <c r="V73" s="90" t="s">
        <v>468</v>
      </c>
      <c r="W73" s="88">
        <v>43692.56251157408</v>
      </c>
      <c r="X73" s="90" t="s">
        <v>540</v>
      </c>
      <c r="Y73" s="86"/>
      <c r="Z73" s="86"/>
      <c r="AA73" s="89" t="s">
        <v>633</v>
      </c>
      <c r="AB73" s="86"/>
      <c r="AC73" s="86" t="b">
        <v>0</v>
      </c>
      <c r="AD73" s="86">
        <v>1</v>
      </c>
      <c r="AE73" s="89" t="s">
        <v>658</v>
      </c>
      <c r="AF73" s="86" t="b">
        <v>0</v>
      </c>
      <c r="AG73" s="86" t="s">
        <v>663</v>
      </c>
      <c r="AH73" s="86"/>
      <c r="AI73" s="89" t="s">
        <v>658</v>
      </c>
      <c r="AJ73" s="86" t="b">
        <v>0</v>
      </c>
      <c r="AK73" s="86">
        <v>0</v>
      </c>
      <c r="AL73" s="89" t="s">
        <v>658</v>
      </c>
      <c r="AM73" s="86" t="s">
        <v>672</v>
      </c>
      <c r="AN73" s="86" t="b">
        <v>0</v>
      </c>
      <c r="AO73" s="89" t="s">
        <v>633</v>
      </c>
      <c r="AP73" s="86" t="s">
        <v>176</v>
      </c>
      <c r="AQ73" s="86">
        <v>0</v>
      </c>
      <c r="AR73" s="86">
        <v>0</v>
      </c>
      <c r="AS73" s="86"/>
      <c r="AT73" s="86"/>
      <c r="AU73" s="86"/>
      <c r="AV73" s="86"/>
      <c r="AW73" s="86"/>
      <c r="AX73" s="86"/>
      <c r="AY73" s="86"/>
      <c r="AZ73" s="86"/>
      <c r="BA73">
        <v>23</v>
      </c>
      <c r="BB73" s="85" t="str">
        <f>REPLACE(INDEX(GroupVertices[Group],MATCH(Edges25[[#This Row],[Vertex 1]],GroupVertices[Vertex],0)),1,1,"")</f>
        <v>2</v>
      </c>
      <c r="BC73" s="85" t="str">
        <f>REPLACE(INDEX(GroupVertices[Group],MATCH(Edges25[[#This Row],[Vertex 2]],GroupVertices[Vertex],0)),1,1,"")</f>
        <v>2</v>
      </c>
      <c r="BD73" s="51">
        <v>0</v>
      </c>
      <c r="BE73" s="52">
        <v>0</v>
      </c>
      <c r="BF73" s="51">
        <v>0</v>
      </c>
      <c r="BG73" s="52">
        <v>0</v>
      </c>
      <c r="BH73" s="51">
        <v>0</v>
      </c>
      <c r="BI73" s="52">
        <v>0</v>
      </c>
      <c r="BJ73" s="51">
        <v>5</v>
      </c>
      <c r="BK73" s="52">
        <v>100</v>
      </c>
      <c r="BL73" s="51">
        <v>5</v>
      </c>
    </row>
    <row r="74" spans="1:64" ht="15">
      <c r="A74" s="84" t="s">
        <v>257</v>
      </c>
      <c r="B74" s="84" t="s">
        <v>257</v>
      </c>
      <c r="C74" s="53"/>
      <c r="D74" s="54"/>
      <c r="E74" s="65"/>
      <c r="F74" s="55"/>
      <c r="G74" s="53"/>
      <c r="H74" s="57"/>
      <c r="I74" s="56"/>
      <c r="J74" s="56"/>
      <c r="K74" s="36" t="s">
        <v>65</v>
      </c>
      <c r="L74" s="83">
        <v>78</v>
      </c>
      <c r="M74" s="83"/>
      <c r="N74" s="63"/>
      <c r="O74" s="86" t="s">
        <v>176</v>
      </c>
      <c r="P74" s="88">
        <v>43692.6378125</v>
      </c>
      <c r="Q74" s="86" t="s">
        <v>330</v>
      </c>
      <c r="R74" s="90" t="s">
        <v>359</v>
      </c>
      <c r="S74" s="86" t="s">
        <v>415</v>
      </c>
      <c r="T74" s="86"/>
      <c r="U74" s="86"/>
      <c r="V74" s="90" t="s">
        <v>468</v>
      </c>
      <c r="W74" s="88">
        <v>43692.6378125</v>
      </c>
      <c r="X74" s="90" t="s">
        <v>541</v>
      </c>
      <c r="Y74" s="86"/>
      <c r="Z74" s="86"/>
      <c r="AA74" s="89" t="s">
        <v>634</v>
      </c>
      <c r="AB74" s="86"/>
      <c r="AC74" s="86" t="b">
        <v>0</v>
      </c>
      <c r="AD74" s="86">
        <v>3</v>
      </c>
      <c r="AE74" s="89" t="s">
        <v>658</v>
      </c>
      <c r="AF74" s="86" t="b">
        <v>0</v>
      </c>
      <c r="AG74" s="86" t="s">
        <v>663</v>
      </c>
      <c r="AH74" s="86"/>
      <c r="AI74" s="89" t="s">
        <v>658</v>
      </c>
      <c r="AJ74" s="86" t="b">
        <v>0</v>
      </c>
      <c r="AK74" s="86">
        <v>0</v>
      </c>
      <c r="AL74" s="89" t="s">
        <v>658</v>
      </c>
      <c r="AM74" s="86" t="s">
        <v>672</v>
      </c>
      <c r="AN74" s="86" t="b">
        <v>0</v>
      </c>
      <c r="AO74" s="89" t="s">
        <v>634</v>
      </c>
      <c r="AP74" s="86" t="s">
        <v>176</v>
      </c>
      <c r="AQ74" s="86">
        <v>0</v>
      </c>
      <c r="AR74" s="86">
        <v>0</v>
      </c>
      <c r="AS74" s="86"/>
      <c r="AT74" s="86"/>
      <c r="AU74" s="86"/>
      <c r="AV74" s="86"/>
      <c r="AW74" s="86"/>
      <c r="AX74" s="86"/>
      <c r="AY74" s="86"/>
      <c r="AZ74" s="86"/>
      <c r="BA74">
        <v>23</v>
      </c>
      <c r="BB74" s="85" t="str">
        <f>REPLACE(INDEX(GroupVertices[Group],MATCH(Edges25[[#This Row],[Vertex 1]],GroupVertices[Vertex],0)),1,1,"")</f>
        <v>2</v>
      </c>
      <c r="BC74" s="85" t="str">
        <f>REPLACE(INDEX(GroupVertices[Group],MATCH(Edges25[[#This Row],[Vertex 2]],GroupVertices[Vertex],0)),1,1,"")</f>
        <v>2</v>
      </c>
      <c r="BD74" s="51">
        <v>0</v>
      </c>
      <c r="BE74" s="52">
        <v>0</v>
      </c>
      <c r="BF74" s="51">
        <v>0</v>
      </c>
      <c r="BG74" s="52">
        <v>0</v>
      </c>
      <c r="BH74" s="51">
        <v>0</v>
      </c>
      <c r="BI74" s="52">
        <v>0</v>
      </c>
      <c r="BJ74" s="51">
        <v>9</v>
      </c>
      <c r="BK74" s="52">
        <v>100</v>
      </c>
      <c r="BL74" s="51">
        <v>9</v>
      </c>
    </row>
    <row r="75" spans="1:64" ht="15">
      <c r="A75" s="84" t="s">
        <v>257</v>
      </c>
      <c r="B75" s="84" t="s">
        <v>257</v>
      </c>
      <c r="C75" s="53"/>
      <c r="D75" s="54"/>
      <c r="E75" s="65"/>
      <c r="F75" s="55"/>
      <c r="G75" s="53"/>
      <c r="H75" s="57"/>
      <c r="I75" s="56"/>
      <c r="J75" s="56"/>
      <c r="K75" s="36" t="s">
        <v>65</v>
      </c>
      <c r="L75" s="83">
        <v>79</v>
      </c>
      <c r="M75" s="83"/>
      <c r="N75" s="63"/>
      <c r="O75" s="86" t="s">
        <v>176</v>
      </c>
      <c r="P75" s="88">
        <v>43692.68766203704</v>
      </c>
      <c r="Q75" s="86" t="s">
        <v>331</v>
      </c>
      <c r="R75" s="90" t="s">
        <v>397</v>
      </c>
      <c r="S75" s="86" t="s">
        <v>415</v>
      </c>
      <c r="T75" s="86"/>
      <c r="U75" s="86"/>
      <c r="V75" s="90" t="s">
        <v>468</v>
      </c>
      <c r="W75" s="88">
        <v>43692.68766203704</v>
      </c>
      <c r="X75" s="90" t="s">
        <v>542</v>
      </c>
      <c r="Y75" s="86"/>
      <c r="Z75" s="86"/>
      <c r="AA75" s="89" t="s">
        <v>635</v>
      </c>
      <c r="AB75" s="86"/>
      <c r="AC75" s="86" t="b">
        <v>0</v>
      </c>
      <c r="AD75" s="86">
        <v>0</v>
      </c>
      <c r="AE75" s="89" t="s">
        <v>658</v>
      </c>
      <c r="AF75" s="86" t="b">
        <v>0</v>
      </c>
      <c r="AG75" s="86" t="s">
        <v>663</v>
      </c>
      <c r="AH75" s="86"/>
      <c r="AI75" s="89" t="s">
        <v>658</v>
      </c>
      <c r="AJ75" s="86" t="b">
        <v>0</v>
      </c>
      <c r="AK75" s="86">
        <v>0</v>
      </c>
      <c r="AL75" s="89" t="s">
        <v>658</v>
      </c>
      <c r="AM75" s="86" t="s">
        <v>672</v>
      </c>
      <c r="AN75" s="86" t="b">
        <v>0</v>
      </c>
      <c r="AO75" s="89" t="s">
        <v>635</v>
      </c>
      <c r="AP75" s="86" t="s">
        <v>176</v>
      </c>
      <c r="AQ75" s="86">
        <v>0</v>
      </c>
      <c r="AR75" s="86">
        <v>0</v>
      </c>
      <c r="AS75" s="86"/>
      <c r="AT75" s="86"/>
      <c r="AU75" s="86"/>
      <c r="AV75" s="86"/>
      <c r="AW75" s="86"/>
      <c r="AX75" s="86"/>
      <c r="AY75" s="86"/>
      <c r="AZ75" s="86"/>
      <c r="BA75">
        <v>23</v>
      </c>
      <c r="BB75" s="85" t="str">
        <f>REPLACE(INDEX(GroupVertices[Group],MATCH(Edges25[[#This Row],[Vertex 1]],GroupVertices[Vertex],0)),1,1,"")</f>
        <v>2</v>
      </c>
      <c r="BC75" s="85" t="str">
        <f>REPLACE(INDEX(GroupVertices[Group],MATCH(Edges25[[#This Row],[Vertex 2]],GroupVertices[Vertex],0)),1,1,"")</f>
        <v>2</v>
      </c>
      <c r="BD75" s="51">
        <v>0</v>
      </c>
      <c r="BE75" s="52">
        <v>0</v>
      </c>
      <c r="BF75" s="51">
        <v>0</v>
      </c>
      <c r="BG75" s="52">
        <v>0</v>
      </c>
      <c r="BH75" s="51">
        <v>0</v>
      </c>
      <c r="BI75" s="52">
        <v>0</v>
      </c>
      <c r="BJ75" s="51">
        <v>9</v>
      </c>
      <c r="BK75" s="52">
        <v>100</v>
      </c>
      <c r="BL75" s="51">
        <v>9</v>
      </c>
    </row>
    <row r="76" spans="1:64" ht="15">
      <c r="A76" s="84" t="s">
        <v>257</v>
      </c>
      <c r="B76" s="84" t="s">
        <v>257</v>
      </c>
      <c r="C76" s="53"/>
      <c r="D76" s="54"/>
      <c r="E76" s="65"/>
      <c r="F76" s="55"/>
      <c r="G76" s="53"/>
      <c r="H76" s="57"/>
      <c r="I76" s="56"/>
      <c r="J76" s="56"/>
      <c r="K76" s="36" t="s">
        <v>65</v>
      </c>
      <c r="L76" s="83">
        <v>80</v>
      </c>
      <c r="M76" s="83"/>
      <c r="N76" s="63"/>
      <c r="O76" s="86" t="s">
        <v>176</v>
      </c>
      <c r="P76" s="88">
        <v>43693.53212962963</v>
      </c>
      <c r="Q76" s="86" t="s">
        <v>332</v>
      </c>
      <c r="R76" s="90" t="s">
        <v>392</v>
      </c>
      <c r="S76" s="86" t="s">
        <v>415</v>
      </c>
      <c r="T76" s="86"/>
      <c r="U76" s="86"/>
      <c r="V76" s="90" t="s">
        <v>468</v>
      </c>
      <c r="W76" s="88">
        <v>43693.53212962963</v>
      </c>
      <c r="X76" s="90" t="s">
        <v>543</v>
      </c>
      <c r="Y76" s="86"/>
      <c r="Z76" s="86"/>
      <c r="AA76" s="89" t="s">
        <v>636</v>
      </c>
      <c r="AB76" s="86"/>
      <c r="AC76" s="86" t="b">
        <v>0</v>
      </c>
      <c r="AD76" s="86">
        <v>2</v>
      </c>
      <c r="AE76" s="89" t="s">
        <v>658</v>
      </c>
      <c r="AF76" s="86" t="b">
        <v>0</v>
      </c>
      <c r="AG76" s="86" t="s">
        <v>663</v>
      </c>
      <c r="AH76" s="86"/>
      <c r="AI76" s="89" t="s">
        <v>658</v>
      </c>
      <c r="AJ76" s="86" t="b">
        <v>0</v>
      </c>
      <c r="AK76" s="86">
        <v>2</v>
      </c>
      <c r="AL76" s="89" t="s">
        <v>658</v>
      </c>
      <c r="AM76" s="86" t="s">
        <v>672</v>
      </c>
      <c r="AN76" s="86" t="b">
        <v>0</v>
      </c>
      <c r="AO76" s="89" t="s">
        <v>636</v>
      </c>
      <c r="AP76" s="86" t="s">
        <v>176</v>
      </c>
      <c r="AQ76" s="86">
        <v>0</v>
      </c>
      <c r="AR76" s="86">
        <v>0</v>
      </c>
      <c r="AS76" s="86"/>
      <c r="AT76" s="86"/>
      <c r="AU76" s="86"/>
      <c r="AV76" s="86"/>
      <c r="AW76" s="86"/>
      <c r="AX76" s="86"/>
      <c r="AY76" s="86"/>
      <c r="AZ76" s="86"/>
      <c r="BA76">
        <v>23</v>
      </c>
      <c r="BB76" s="85" t="str">
        <f>REPLACE(INDEX(GroupVertices[Group],MATCH(Edges25[[#This Row],[Vertex 1]],GroupVertices[Vertex],0)),1,1,"")</f>
        <v>2</v>
      </c>
      <c r="BC76" s="85" t="str">
        <f>REPLACE(INDEX(GroupVertices[Group],MATCH(Edges25[[#This Row],[Vertex 2]],GroupVertices[Vertex],0)),1,1,"")</f>
        <v>2</v>
      </c>
      <c r="BD76" s="51">
        <v>0</v>
      </c>
      <c r="BE76" s="52">
        <v>0</v>
      </c>
      <c r="BF76" s="51">
        <v>0</v>
      </c>
      <c r="BG76" s="52">
        <v>0</v>
      </c>
      <c r="BH76" s="51">
        <v>0</v>
      </c>
      <c r="BI76" s="52">
        <v>0</v>
      </c>
      <c r="BJ76" s="51">
        <v>7</v>
      </c>
      <c r="BK76" s="52">
        <v>100</v>
      </c>
      <c r="BL76" s="51">
        <v>7</v>
      </c>
    </row>
    <row r="77" spans="1:64" ht="15">
      <c r="A77" s="84" t="s">
        <v>257</v>
      </c>
      <c r="B77" s="84" t="s">
        <v>257</v>
      </c>
      <c r="C77" s="53"/>
      <c r="D77" s="54"/>
      <c r="E77" s="65"/>
      <c r="F77" s="55"/>
      <c r="G77" s="53"/>
      <c r="H77" s="57"/>
      <c r="I77" s="56"/>
      <c r="J77" s="56"/>
      <c r="K77" s="36" t="s">
        <v>65</v>
      </c>
      <c r="L77" s="83">
        <v>81</v>
      </c>
      <c r="M77" s="83"/>
      <c r="N77" s="63"/>
      <c r="O77" s="86" t="s">
        <v>176</v>
      </c>
      <c r="P77" s="88">
        <v>43693.57297453703</v>
      </c>
      <c r="Q77" s="86" t="s">
        <v>333</v>
      </c>
      <c r="R77" s="90" t="s">
        <v>398</v>
      </c>
      <c r="S77" s="86" t="s">
        <v>415</v>
      </c>
      <c r="T77" s="86"/>
      <c r="U77" s="86"/>
      <c r="V77" s="90" t="s">
        <v>468</v>
      </c>
      <c r="W77" s="88">
        <v>43693.57297453703</v>
      </c>
      <c r="X77" s="90" t="s">
        <v>544</v>
      </c>
      <c r="Y77" s="86"/>
      <c r="Z77" s="86"/>
      <c r="AA77" s="89" t="s">
        <v>637</v>
      </c>
      <c r="AB77" s="86"/>
      <c r="AC77" s="86" t="b">
        <v>0</v>
      </c>
      <c r="AD77" s="86">
        <v>1</v>
      </c>
      <c r="AE77" s="89" t="s">
        <v>658</v>
      </c>
      <c r="AF77" s="86" t="b">
        <v>0</v>
      </c>
      <c r="AG77" s="86" t="s">
        <v>663</v>
      </c>
      <c r="AH77" s="86"/>
      <c r="AI77" s="89" t="s">
        <v>658</v>
      </c>
      <c r="AJ77" s="86" t="b">
        <v>0</v>
      </c>
      <c r="AK77" s="86">
        <v>0</v>
      </c>
      <c r="AL77" s="89" t="s">
        <v>658</v>
      </c>
      <c r="AM77" s="86" t="s">
        <v>672</v>
      </c>
      <c r="AN77" s="86" t="b">
        <v>0</v>
      </c>
      <c r="AO77" s="89" t="s">
        <v>637</v>
      </c>
      <c r="AP77" s="86" t="s">
        <v>176</v>
      </c>
      <c r="AQ77" s="86">
        <v>0</v>
      </c>
      <c r="AR77" s="86">
        <v>0</v>
      </c>
      <c r="AS77" s="86"/>
      <c r="AT77" s="86"/>
      <c r="AU77" s="86"/>
      <c r="AV77" s="86"/>
      <c r="AW77" s="86"/>
      <c r="AX77" s="86"/>
      <c r="AY77" s="86"/>
      <c r="AZ77" s="86"/>
      <c r="BA77">
        <v>23</v>
      </c>
      <c r="BB77" s="85" t="str">
        <f>REPLACE(INDEX(GroupVertices[Group],MATCH(Edges25[[#This Row],[Vertex 1]],GroupVertices[Vertex],0)),1,1,"")</f>
        <v>2</v>
      </c>
      <c r="BC77" s="85" t="str">
        <f>REPLACE(INDEX(GroupVertices[Group],MATCH(Edges25[[#This Row],[Vertex 2]],GroupVertices[Vertex],0)),1,1,"")</f>
        <v>2</v>
      </c>
      <c r="BD77" s="51">
        <v>0</v>
      </c>
      <c r="BE77" s="52">
        <v>0</v>
      </c>
      <c r="BF77" s="51">
        <v>0</v>
      </c>
      <c r="BG77" s="52">
        <v>0</v>
      </c>
      <c r="BH77" s="51">
        <v>0</v>
      </c>
      <c r="BI77" s="52">
        <v>0</v>
      </c>
      <c r="BJ77" s="51">
        <v>7</v>
      </c>
      <c r="BK77" s="52">
        <v>100</v>
      </c>
      <c r="BL77" s="51">
        <v>7</v>
      </c>
    </row>
    <row r="78" spans="1:64" ht="15">
      <c r="A78" s="84" t="s">
        <v>257</v>
      </c>
      <c r="B78" s="84" t="s">
        <v>257</v>
      </c>
      <c r="C78" s="53"/>
      <c r="D78" s="54"/>
      <c r="E78" s="65"/>
      <c r="F78" s="55"/>
      <c r="G78" s="53"/>
      <c r="H78" s="57"/>
      <c r="I78" s="56"/>
      <c r="J78" s="56"/>
      <c r="K78" s="36" t="s">
        <v>65</v>
      </c>
      <c r="L78" s="83">
        <v>82</v>
      </c>
      <c r="M78" s="83"/>
      <c r="N78" s="63"/>
      <c r="O78" s="86" t="s">
        <v>176</v>
      </c>
      <c r="P78" s="88">
        <v>43693.660729166666</v>
      </c>
      <c r="Q78" s="86" t="s">
        <v>334</v>
      </c>
      <c r="R78" s="90" t="s">
        <v>399</v>
      </c>
      <c r="S78" s="86" t="s">
        <v>415</v>
      </c>
      <c r="T78" s="86"/>
      <c r="U78" s="86"/>
      <c r="V78" s="90" t="s">
        <v>468</v>
      </c>
      <c r="W78" s="88">
        <v>43693.660729166666</v>
      </c>
      <c r="X78" s="90" t="s">
        <v>545</v>
      </c>
      <c r="Y78" s="86"/>
      <c r="Z78" s="86"/>
      <c r="AA78" s="89" t="s">
        <v>638</v>
      </c>
      <c r="AB78" s="86"/>
      <c r="AC78" s="86" t="b">
        <v>0</v>
      </c>
      <c r="AD78" s="86">
        <v>0</v>
      </c>
      <c r="AE78" s="89" t="s">
        <v>658</v>
      </c>
      <c r="AF78" s="86" t="b">
        <v>0</v>
      </c>
      <c r="AG78" s="86" t="s">
        <v>663</v>
      </c>
      <c r="AH78" s="86"/>
      <c r="AI78" s="89" t="s">
        <v>658</v>
      </c>
      <c r="AJ78" s="86" t="b">
        <v>0</v>
      </c>
      <c r="AK78" s="86">
        <v>0</v>
      </c>
      <c r="AL78" s="89" t="s">
        <v>658</v>
      </c>
      <c r="AM78" s="86" t="s">
        <v>672</v>
      </c>
      <c r="AN78" s="86" t="b">
        <v>0</v>
      </c>
      <c r="AO78" s="89" t="s">
        <v>638</v>
      </c>
      <c r="AP78" s="86" t="s">
        <v>176</v>
      </c>
      <c r="AQ78" s="86">
        <v>0</v>
      </c>
      <c r="AR78" s="86">
        <v>0</v>
      </c>
      <c r="AS78" s="86"/>
      <c r="AT78" s="86"/>
      <c r="AU78" s="86"/>
      <c r="AV78" s="86"/>
      <c r="AW78" s="86"/>
      <c r="AX78" s="86"/>
      <c r="AY78" s="86"/>
      <c r="AZ78" s="86"/>
      <c r="BA78">
        <v>23</v>
      </c>
      <c r="BB78" s="85" t="str">
        <f>REPLACE(INDEX(GroupVertices[Group],MATCH(Edges25[[#This Row],[Vertex 1]],GroupVertices[Vertex],0)),1,1,"")</f>
        <v>2</v>
      </c>
      <c r="BC78" s="85" t="str">
        <f>REPLACE(INDEX(GroupVertices[Group],MATCH(Edges25[[#This Row],[Vertex 2]],GroupVertices[Vertex],0)),1,1,"")</f>
        <v>2</v>
      </c>
      <c r="BD78" s="51">
        <v>0</v>
      </c>
      <c r="BE78" s="52">
        <v>0</v>
      </c>
      <c r="BF78" s="51">
        <v>0</v>
      </c>
      <c r="BG78" s="52">
        <v>0</v>
      </c>
      <c r="BH78" s="51">
        <v>0</v>
      </c>
      <c r="BI78" s="52">
        <v>0</v>
      </c>
      <c r="BJ78" s="51">
        <v>8</v>
      </c>
      <c r="BK78" s="52">
        <v>100</v>
      </c>
      <c r="BL78" s="51">
        <v>8</v>
      </c>
    </row>
    <row r="79" spans="1:64" ht="15">
      <c r="A79" s="84" t="s">
        <v>257</v>
      </c>
      <c r="B79" s="84" t="s">
        <v>257</v>
      </c>
      <c r="C79" s="53"/>
      <c r="D79" s="54"/>
      <c r="E79" s="65"/>
      <c r="F79" s="55"/>
      <c r="G79" s="53"/>
      <c r="H79" s="57"/>
      <c r="I79" s="56"/>
      <c r="J79" s="56"/>
      <c r="K79" s="36" t="s">
        <v>65</v>
      </c>
      <c r="L79" s="83">
        <v>83</v>
      </c>
      <c r="M79" s="83"/>
      <c r="N79" s="63"/>
      <c r="O79" s="86" t="s">
        <v>176</v>
      </c>
      <c r="P79" s="88">
        <v>43693.71532407407</v>
      </c>
      <c r="Q79" s="86" t="s">
        <v>335</v>
      </c>
      <c r="R79" s="90" t="s">
        <v>400</v>
      </c>
      <c r="S79" s="86" t="s">
        <v>415</v>
      </c>
      <c r="T79" s="86"/>
      <c r="U79" s="86"/>
      <c r="V79" s="90" t="s">
        <v>468</v>
      </c>
      <c r="W79" s="88">
        <v>43693.71532407407</v>
      </c>
      <c r="X79" s="90" t="s">
        <v>546</v>
      </c>
      <c r="Y79" s="86"/>
      <c r="Z79" s="86"/>
      <c r="AA79" s="89" t="s">
        <v>639</v>
      </c>
      <c r="AB79" s="86"/>
      <c r="AC79" s="86" t="b">
        <v>0</v>
      </c>
      <c r="AD79" s="86">
        <v>1</v>
      </c>
      <c r="AE79" s="89" t="s">
        <v>658</v>
      </c>
      <c r="AF79" s="86" t="b">
        <v>0</v>
      </c>
      <c r="AG79" s="86" t="s">
        <v>663</v>
      </c>
      <c r="AH79" s="86"/>
      <c r="AI79" s="89" t="s">
        <v>658</v>
      </c>
      <c r="AJ79" s="86" t="b">
        <v>0</v>
      </c>
      <c r="AK79" s="86">
        <v>0</v>
      </c>
      <c r="AL79" s="89" t="s">
        <v>658</v>
      </c>
      <c r="AM79" s="86" t="s">
        <v>672</v>
      </c>
      <c r="AN79" s="86" t="b">
        <v>0</v>
      </c>
      <c r="AO79" s="89" t="s">
        <v>639</v>
      </c>
      <c r="AP79" s="86" t="s">
        <v>176</v>
      </c>
      <c r="AQ79" s="86">
        <v>0</v>
      </c>
      <c r="AR79" s="86">
        <v>0</v>
      </c>
      <c r="AS79" s="86"/>
      <c r="AT79" s="86"/>
      <c r="AU79" s="86"/>
      <c r="AV79" s="86"/>
      <c r="AW79" s="86"/>
      <c r="AX79" s="86"/>
      <c r="AY79" s="86"/>
      <c r="AZ79" s="86"/>
      <c r="BA79">
        <v>23</v>
      </c>
      <c r="BB79" s="85" t="str">
        <f>REPLACE(INDEX(GroupVertices[Group],MATCH(Edges25[[#This Row],[Vertex 1]],GroupVertices[Vertex],0)),1,1,"")</f>
        <v>2</v>
      </c>
      <c r="BC79" s="85" t="str">
        <f>REPLACE(INDEX(GroupVertices[Group],MATCH(Edges25[[#This Row],[Vertex 2]],GroupVertices[Vertex],0)),1,1,"")</f>
        <v>2</v>
      </c>
      <c r="BD79" s="51">
        <v>0</v>
      </c>
      <c r="BE79" s="52">
        <v>0</v>
      </c>
      <c r="BF79" s="51">
        <v>0</v>
      </c>
      <c r="BG79" s="52">
        <v>0</v>
      </c>
      <c r="BH79" s="51">
        <v>0</v>
      </c>
      <c r="BI79" s="52">
        <v>0</v>
      </c>
      <c r="BJ79" s="51">
        <v>7</v>
      </c>
      <c r="BK79" s="52">
        <v>100</v>
      </c>
      <c r="BL79" s="51">
        <v>7</v>
      </c>
    </row>
    <row r="80" spans="1:64" ht="15">
      <c r="A80" s="84" t="s">
        <v>257</v>
      </c>
      <c r="B80" s="84" t="s">
        <v>257</v>
      </c>
      <c r="C80" s="53"/>
      <c r="D80" s="54"/>
      <c r="E80" s="65"/>
      <c r="F80" s="55"/>
      <c r="G80" s="53"/>
      <c r="H80" s="57"/>
      <c r="I80" s="56"/>
      <c r="J80" s="56"/>
      <c r="K80" s="36" t="s">
        <v>65</v>
      </c>
      <c r="L80" s="83">
        <v>84</v>
      </c>
      <c r="M80" s="83"/>
      <c r="N80" s="63"/>
      <c r="O80" s="86" t="s">
        <v>176</v>
      </c>
      <c r="P80" s="88">
        <v>43694.58420138889</v>
      </c>
      <c r="Q80" s="86" t="s">
        <v>336</v>
      </c>
      <c r="R80" s="90" t="s">
        <v>401</v>
      </c>
      <c r="S80" s="86" t="s">
        <v>415</v>
      </c>
      <c r="T80" s="86"/>
      <c r="U80" s="86"/>
      <c r="V80" s="90" t="s">
        <v>468</v>
      </c>
      <c r="W80" s="88">
        <v>43694.58420138889</v>
      </c>
      <c r="X80" s="90" t="s">
        <v>547</v>
      </c>
      <c r="Y80" s="86"/>
      <c r="Z80" s="86"/>
      <c r="AA80" s="89" t="s">
        <v>640</v>
      </c>
      <c r="AB80" s="86"/>
      <c r="AC80" s="86" t="b">
        <v>0</v>
      </c>
      <c r="AD80" s="86">
        <v>0</v>
      </c>
      <c r="AE80" s="89" t="s">
        <v>658</v>
      </c>
      <c r="AF80" s="86" t="b">
        <v>0</v>
      </c>
      <c r="AG80" s="86" t="s">
        <v>663</v>
      </c>
      <c r="AH80" s="86"/>
      <c r="AI80" s="89" t="s">
        <v>658</v>
      </c>
      <c r="AJ80" s="86" t="b">
        <v>0</v>
      </c>
      <c r="AK80" s="86">
        <v>0</v>
      </c>
      <c r="AL80" s="89" t="s">
        <v>658</v>
      </c>
      <c r="AM80" s="86" t="s">
        <v>672</v>
      </c>
      <c r="AN80" s="86" t="b">
        <v>0</v>
      </c>
      <c r="AO80" s="89" t="s">
        <v>640</v>
      </c>
      <c r="AP80" s="86" t="s">
        <v>176</v>
      </c>
      <c r="AQ80" s="86">
        <v>0</v>
      </c>
      <c r="AR80" s="86">
        <v>0</v>
      </c>
      <c r="AS80" s="86"/>
      <c r="AT80" s="86"/>
      <c r="AU80" s="86"/>
      <c r="AV80" s="86"/>
      <c r="AW80" s="86"/>
      <c r="AX80" s="86"/>
      <c r="AY80" s="86"/>
      <c r="AZ80" s="86"/>
      <c r="BA80">
        <v>23</v>
      </c>
      <c r="BB80" s="85" t="str">
        <f>REPLACE(INDEX(GroupVertices[Group],MATCH(Edges25[[#This Row],[Vertex 1]],GroupVertices[Vertex],0)),1,1,"")</f>
        <v>2</v>
      </c>
      <c r="BC80" s="85" t="str">
        <f>REPLACE(INDEX(GroupVertices[Group],MATCH(Edges25[[#This Row],[Vertex 2]],GroupVertices[Vertex],0)),1,1,"")</f>
        <v>2</v>
      </c>
      <c r="BD80" s="51">
        <v>0</v>
      </c>
      <c r="BE80" s="52">
        <v>0</v>
      </c>
      <c r="BF80" s="51">
        <v>0</v>
      </c>
      <c r="BG80" s="52">
        <v>0</v>
      </c>
      <c r="BH80" s="51">
        <v>0</v>
      </c>
      <c r="BI80" s="52">
        <v>0</v>
      </c>
      <c r="BJ80" s="51">
        <v>8</v>
      </c>
      <c r="BK80" s="52">
        <v>100</v>
      </c>
      <c r="BL80" s="51">
        <v>8</v>
      </c>
    </row>
    <row r="81" spans="1:64" ht="15">
      <c r="A81" s="84" t="s">
        <v>257</v>
      </c>
      <c r="B81" s="84" t="s">
        <v>257</v>
      </c>
      <c r="C81" s="53"/>
      <c r="D81" s="54"/>
      <c r="E81" s="65"/>
      <c r="F81" s="55"/>
      <c r="G81" s="53"/>
      <c r="H81" s="57"/>
      <c r="I81" s="56"/>
      <c r="J81" s="56"/>
      <c r="K81" s="36" t="s">
        <v>65</v>
      </c>
      <c r="L81" s="83">
        <v>85</v>
      </c>
      <c r="M81" s="83"/>
      <c r="N81" s="63"/>
      <c r="O81" s="86" t="s">
        <v>176</v>
      </c>
      <c r="P81" s="88">
        <v>43694.63995370371</v>
      </c>
      <c r="Q81" s="86" t="s">
        <v>337</v>
      </c>
      <c r="R81" s="90" t="s">
        <v>402</v>
      </c>
      <c r="S81" s="86" t="s">
        <v>419</v>
      </c>
      <c r="T81" s="86"/>
      <c r="U81" s="86"/>
      <c r="V81" s="90" t="s">
        <v>468</v>
      </c>
      <c r="W81" s="88">
        <v>43694.63995370371</v>
      </c>
      <c r="X81" s="90" t="s">
        <v>548</v>
      </c>
      <c r="Y81" s="86"/>
      <c r="Z81" s="86"/>
      <c r="AA81" s="89" t="s">
        <v>641</v>
      </c>
      <c r="AB81" s="86"/>
      <c r="AC81" s="86" t="b">
        <v>0</v>
      </c>
      <c r="AD81" s="86">
        <v>1</v>
      </c>
      <c r="AE81" s="89" t="s">
        <v>658</v>
      </c>
      <c r="AF81" s="86" t="b">
        <v>0</v>
      </c>
      <c r="AG81" s="86" t="s">
        <v>663</v>
      </c>
      <c r="AH81" s="86"/>
      <c r="AI81" s="89" t="s">
        <v>658</v>
      </c>
      <c r="AJ81" s="86" t="b">
        <v>0</v>
      </c>
      <c r="AK81" s="86">
        <v>0</v>
      </c>
      <c r="AL81" s="89" t="s">
        <v>658</v>
      </c>
      <c r="AM81" s="86" t="s">
        <v>672</v>
      </c>
      <c r="AN81" s="86" t="b">
        <v>0</v>
      </c>
      <c r="AO81" s="89" t="s">
        <v>641</v>
      </c>
      <c r="AP81" s="86" t="s">
        <v>176</v>
      </c>
      <c r="AQ81" s="86">
        <v>0</v>
      </c>
      <c r="AR81" s="86">
        <v>0</v>
      </c>
      <c r="AS81" s="86"/>
      <c r="AT81" s="86"/>
      <c r="AU81" s="86"/>
      <c r="AV81" s="86"/>
      <c r="AW81" s="86"/>
      <c r="AX81" s="86"/>
      <c r="AY81" s="86"/>
      <c r="AZ81" s="86"/>
      <c r="BA81">
        <v>23</v>
      </c>
      <c r="BB81" s="85" t="str">
        <f>REPLACE(INDEX(GroupVertices[Group],MATCH(Edges25[[#This Row],[Vertex 1]],GroupVertices[Vertex],0)),1,1,"")</f>
        <v>2</v>
      </c>
      <c r="BC81" s="85" t="str">
        <f>REPLACE(INDEX(GroupVertices[Group],MATCH(Edges25[[#This Row],[Vertex 2]],GroupVertices[Vertex],0)),1,1,"")</f>
        <v>2</v>
      </c>
      <c r="BD81" s="51">
        <v>0</v>
      </c>
      <c r="BE81" s="52">
        <v>0</v>
      </c>
      <c r="BF81" s="51">
        <v>0</v>
      </c>
      <c r="BG81" s="52">
        <v>0</v>
      </c>
      <c r="BH81" s="51">
        <v>0</v>
      </c>
      <c r="BI81" s="52">
        <v>0</v>
      </c>
      <c r="BJ81" s="51">
        <v>7</v>
      </c>
      <c r="BK81" s="52">
        <v>100</v>
      </c>
      <c r="BL81" s="51">
        <v>7</v>
      </c>
    </row>
    <row r="82" spans="1:64" ht="15">
      <c r="A82" s="84" t="s">
        <v>257</v>
      </c>
      <c r="B82" s="84" t="s">
        <v>257</v>
      </c>
      <c r="C82" s="53"/>
      <c r="D82" s="54"/>
      <c r="E82" s="65"/>
      <c r="F82" s="55"/>
      <c r="G82" s="53"/>
      <c r="H82" s="57"/>
      <c r="I82" s="56"/>
      <c r="J82" s="56"/>
      <c r="K82" s="36" t="s">
        <v>65</v>
      </c>
      <c r="L82" s="83">
        <v>86</v>
      </c>
      <c r="M82" s="83"/>
      <c r="N82" s="63"/>
      <c r="O82" s="86" t="s">
        <v>176</v>
      </c>
      <c r="P82" s="88">
        <v>43694.71158564815</v>
      </c>
      <c r="Q82" s="86" t="s">
        <v>338</v>
      </c>
      <c r="R82" s="90" t="s">
        <v>403</v>
      </c>
      <c r="S82" s="86" t="s">
        <v>415</v>
      </c>
      <c r="T82" s="86"/>
      <c r="U82" s="86"/>
      <c r="V82" s="90" t="s">
        <v>468</v>
      </c>
      <c r="W82" s="88">
        <v>43694.71158564815</v>
      </c>
      <c r="X82" s="90" t="s">
        <v>549</v>
      </c>
      <c r="Y82" s="86"/>
      <c r="Z82" s="86"/>
      <c r="AA82" s="89" t="s">
        <v>642</v>
      </c>
      <c r="AB82" s="86"/>
      <c r="AC82" s="86" t="b">
        <v>0</v>
      </c>
      <c r="AD82" s="86">
        <v>0</v>
      </c>
      <c r="AE82" s="89" t="s">
        <v>658</v>
      </c>
      <c r="AF82" s="86" t="b">
        <v>0</v>
      </c>
      <c r="AG82" s="86" t="s">
        <v>663</v>
      </c>
      <c r="AH82" s="86"/>
      <c r="AI82" s="89" t="s">
        <v>658</v>
      </c>
      <c r="AJ82" s="86" t="b">
        <v>0</v>
      </c>
      <c r="AK82" s="86">
        <v>0</v>
      </c>
      <c r="AL82" s="89" t="s">
        <v>658</v>
      </c>
      <c r="AM82" s="86" t="s">
        <v>672</v>
      </c>
      <c r="AN82" s="86" t="b">
        <v>0</v>
      </c>
      <c r="AO82" s="89" t="s">
        <v>642</v>
      </c>
      <c r="AP82" s="86" t="s">
        <v>176</v>
      </c>
      <c r="AQ82" s="86">
        <v>0</v>
      </c>
      <c r="AR82" s="86">
        <v>0</v>
      </c>
      <c r="AS82" s="86"/>
      <c r="AT82" s="86"/>
      <c r="AU82" s="86"/>
      <c r="AV82" s="86"/>
      <c r="AW82" s="86"/>
      <c r="AX82" s="86"/>
      <c r="AY82" s="86"/>
      <c r="AZ82" s="86"/>
      <c r="BA82">
        <v>23</v>
      </c>
      <c r="BB82" s="85" t="str">
        <f>REPLACE(INDEX(GroupVertices[Group],MATCH(Edges25[[#This Row],[Vertex 1]],GroupVertices[Vertex],0)),1,1,"")</f>
        <v>2</v>
      </c>
      <c r="BC82" s="85" t="str">
        <f>REPLACE(INDEX(GroupVertices[Group],MATCH(Edges25[[#This Row],[Vertex 2]],GroupVertices[Vertex],0)),1,1,"")</f>
        <v>2</v>
      </c>
      <c r="BD82" s="51">
        <v>0</v>
      </c>
      <c r="BE82" s="52">
        <v>0</v>
      </c>
      <c r="BF82" s="51">
        <v>0</v>
      </c>
      <c r="BG82" s="52">
        <v>0</v>
      </c>
      <c r="BH82" s="51">
        <v>0</v>
      </c>
      <c r="BI82" s="52">
        <v>0</v>
      </c>
      <c r="BJ82" s="51">
        <v>7</v>
      </c>
      <c r="BK82" s="52">
        <v>100</v>
      </c>
      <c r="BL82" s="51">
        <v>7</v>
      </c>
    </row>
    <row r="83" spans="1:64" ht="15">
      <c r="A83" s="84" t="s">
        <v>257</v>
      </c>
      <c r="B83" s="84" t="s">
        <v>257</v>
      </c>
      <c r="C83" s="53"/>
      <c r="D83" s="54"/>
      <c r="E83" s="65"/>
      <c r="F83" s="55"/>
      <c r="G83" s="53"/>
      <c r="H83" s="57"/>
      <c r="I83" s="56"/>
      <c r="J83" s="56"/>
      <c r="K83" s="36" t="s">
        <v>65</v>
      </c>
      <c r="L83" s="83">
        <v>87</v>
      </c>
      <c r="M83" s="83"/>
      <c r="N83" s="63"/>
      <c r="O83" s="86" t="s">
        <v>176</v>
      </c>
      <c r="P83" s="88">
        <v>43697.55034722222</v>
      </c>
      <c r="Q83" s="86" t="s">
        <v>339</v>
      </c>
      <c r="R83" s="90" t="s">
        <v>404</v>
      </c>
      <c r="S83" s="86" t="s">
        <v>415</v>
      </c>
      <c r="T83" s="86"/>
      <c r="U83" s="86"/>
      <c r="V83" s="90" t="s">
        <v>468</v>
      </c>
      <c r="W83" s="88">
        <v>43697.55034722222</v>
      </c>
      <c r="X83" s="90" t="s">
        <v>550</v>
      </c>
      <c r="Y83" s="86"/>
      <c r="Z83" s="86"/>
      <c r="AA83" s="89" t="s">
        <v>643</v>
      </c>
      <c r="AB83" s="86"/>
      <c r="AC83" s="86" t="b">
        <v>0</v>
      </c>
      <c r="AD83" s="86">
        <v>2</v>
      </c>
      <c r="AE83" s="89" t="s">
        <v>658</v>
      </c>
      <c r="AF83" s="86" t="b">
        <v>0</v>
      </c>
      <c r="AG83" s="86" t="s">
        <v>663</v>
      </c>
      <c r="AH83" s="86"/>
      <c r="AI83" s="89" t="s">
        <v>658</v>
      </c>
      <c r="AJ83" s="86" t="b">
        <v>0</v>
      </c>
      <c r="AK83" s="86">
        <v>0</v>
      </c>
      <c r="AL83" s="89" t="s">
        <v>658</v>
      </c>
      <c r="AM83" s="86" t="s">
        <v>672</v>
      </c>
      <c r="AN83" s="86" t="b">
        <v>0</v>
      </c>
      <c r="AO83" s="89" t="s">
        <v>643</v>
      </c>
      <c r="AP83" s="86" t="s">
        <v>176</v>
      </c>
      <c r="AQ83" s="86">
        <v>0</v>
      </c>
      <c r="AR83" s="86">
        <v>0</v>
      </c>
      <c r="AS83" s="86"/>
      <c r="AT83" s="86"/>
      <c r="AU83" s="86"/>
      <c r="AV83" s="86"/>
      <c r="AW83" s="86"/>
      <c r="AX83" s="86"/>
      <c r="AY83" s="86"/>
      <c r="AZ83" s="86"/>
      <c r="BA83">
        <v>23</v>
      </c>
      <c r="BB83" s="85" t="str">
        <f>REPLACE(INDEX(GroupVertices[Group],MATCH(Edges25[[#This Row],[Vertex 1]],GroupVertices[Vertex],0)),1,1,"")</f>
        <v>2</v>
      </c>
      <c r="BC83" s="85" t="str">
        <f>REPLACE(INDEX(GroupVertices[Group],MATCH(Edges25[[#This Row],[Vertex 2]],GroupVertices[Vertex],0)),1,1,"")</f>
        <v>2</v>
      </c>
      <c r="BD83" s="51">
        <v>0</v>
      </c>
      <c r="BE83" s="52">
        <v>0</v>
      </c>
      <c r="BF83" s="51">
        <v>0</v>
      </c>
      <c r="BG83" s="52">
        <v>0</v>
      </c>
      <c r="BH83" s="51">
        <v>0</v>
      </c>
      <c r="BI83" s="52">
        <v>0</v>
      </c>
      <c r="BJ83" s="51">
        <v>9</v>
      </c>
      <c r="BK83" s="52">
        <v>100</v>
      </c>
      <c r="BL83" s="51">
        <v>9</v>
      </c>
    </row>
    <row r="84" spans="1:64" ht="15">
      <c r="A84" s="84" t="s">
        <v>257</v>
      </c>
      <c r="B84" s="84" t="s">
        <v>257</v>
      </c>
      <c r="C84" s="53"/>
      <c r="D84" s="54"/>
      <c r="E84" s="65"/>
      <c r="F84" s="55"/>
      <c r="G84" s="53"/>
      <c r="H84" s="57"/>
      <c r="I84" s="56"/>
      <c r="J84" s="56"/>
      <c r="K84" s="36" t="s">
        <v>65</v>
      </c>
      <c r="L84" s="83">
        <v>88</v>
      </c>
      <c r="M84" s="83"/>
      <c r="N84" s="63"/>
      <c r="O84" s="86" t="s">
        <v>176</v>
      </c>
      <c r="P84" s="88">
        <v>43697.67796296296</v>
      </c>
      <c r="Q84" s="86" t="s">
        <v>340</v>
      </c>
      <c r="R84" s="90" t="s">
        <v>380</v>
      </c>
      <c r="S84" s="86" t="s">
        <v>415</v>
      </c>
      <c r="T84" s="86"/>
      <c r="U84" s="86"/>
      <c r="V84" s="90" t="s">
        <v>468</v>
      </c>
      <c r="W84" s="88">
        <v>43697.67796296296</v>
      </c>
      <c r="X84" s="90" t="s">
        <v>551</v>
      </c>
      <c r="Y84" s="86"/>
      <c r="Z84" s="86"/>
      <c r="AA84" s="89" t="s">
        <v>644</v>
      </c>
      <c r="AB84" s="86"/>
      <c r="AC84" s="86" t="b">
        <v>0</v>
      </c>
      <c r="AD84" s="86">
        <v>0</v>
      </c>
      <c r="AE84" s="89" t="s">
        <v>658</v>
      </c>
      <c r="AF84" s="86" t="b">
        <v>0</v>
      </c>
      <c r="AG84" s="86" t="s">
        <v>663</v>
      </c>
      <c r="AH84" s="86"/>
      <c r="AI84" s="89" t="s">
        <v>658</v>
      </c>
      <c r="AJ84" s="86" t="b">
        <v>0</v>
      </c>
      <c r="AK84" s="86">
        <v>1</v>
      </c>
      <c r="AL84" s="89" t="s">
        <v>658</v>
      </c>
      <c r="AM84" s="86" t="s">
        <v>672</v>
      </c>
      <c r="AN84" s="86" t="b">
        <v>0</v>
      </c>
      <c r="AO84" s="89" t="s">
        <v>644</v>
      </c>
      <c r="AP84" s="86" t="s">
        <v>176</v>
      </c>
      <c r="AQ84" s="86">
        <v>0</v>
      </c>
      <c r="AR84" s="86">
        <v>0</v>
      </c>
      <c r="AS84" s="86"/>
      <c r="AT84" s="86"/>
      <c r="AU84" s="86"/>
      <c r="AV84" s="86"/>
      <c r="AW84" s="86"/>
      <c r="AX84" s="86"/>
      <c r="AY84" s="86"/>
      <c r="AZ84" s="86"/>
      <c r="BA84">
        <v>23</v>
      </c>
      <c r="BB84" s="85" t="str">
        <f>REPLACE(INDEX(GroupVertices[Group],MATCH(Edges25[[#This Row],[Vertex 1]],GroupVertices[Vertex],0)),1,1,"")</f>
        <v>2</v>
      </c>
      <c r="BC84" s="85" t="str">
        <f>REPLACE(INDEX(GroupVertices[Group],MATCH(Edges25[[#This Row],[Vertex 2]],GroupVertices[Vertex],0)),1,1,"")</f>
        <v>2</v>
      </c>
      <c r="BD84" s="51">
        <v>0</v>
      </c>
      <c r="BE84" s="52">
        <v>0</v>
      </c>
      <c r="BF84" s="51">
        <v>0</v>
      </c>
      <c r="BG84" s="52">
        <v>0</v>
      </c>
      <c r="BH84" s="51">
        <v>0</v>
      </c>
      <c r="BI84" s="52">
        <v>0</v>
      </c>
      <c r="BJ84" s="51">
        <v>9</v>
      </c>
      <c r="BK84" s="52">
        <v>100</v>
      </c>
      <c r="BL84" s="51">
        <v>9</v>
      </c>
    </row>
    <row r="85" spans="1:64" ht="15">
      <c r="A85" s="84" t="s">
        <v>257</v>
      </c>
      <c r="B85" s="84" t="s">
        <v>257</v>
      </c>
      <c r="C85" s="53"/>
      <c r="D85" s="54"/>
      <c r="E85" s="65"/>
      <c r="F85" s="55"/>
      <c r="G85" s="53"/>
      <c r="H85" s="57"/>
      <c r="I85" s="56"/>
      <c r="J85" s="56"/>
      <c r="K85" s="36" t="s">
        <v>65</v>
      </c>
      <c r="L85" s="83">
        <v>89</v>
      </c>
      <c r="M85" s="83"/>
      <c r="N85" s="63"/>
      <c r="O85" s="86" t="s">
        <v>176</v>
      </c>
      <c r="P85" s="88">
        <v>43698.60506944444</v>
      </c>
      <c r="Q85" s="86" t="s">
        <v>341</v>
      </c>
      <c r="R85" s="90" t="s">
        <v>405</v>
      </c>
      <c r="S85" s="86" t="s">
        <v>415</v>
      </c>
      <c r="T85" s="86"/>
      <c r="U85" s="86"/>
      <c r="V85" s="90" t="s">
        <v>468</v>
      </c>
      <c r="W85" s="88">
        <v>43698.60506944444</v>
      </c>
      <c r="X85" s="90" t="s">
        <v>552</v>
      </c>
      <c r="Y85" s="86"/>
      <c r="Z85" s="86"/>
      <c r="AA85" s="89" t="s">
        <v>645</v>
      </c>
      <c r="AB85" s="86"/>
      <c r="AC85" s="86" t="b">
        <v>0</v>
      </c>
      <c r="AD85" s="86">
        <v>0</v>
      </c>
      <c r="AE85" s="89" t="s">
        <v>658</v>
      </c>
      <c r="AF85" s="86" t="b">
        <v>0</v>
      </c>
      <c r="AG85" s="86" t="s">
        <v>663</v>
      </c>
      <c r="AH85" s="86"/>
      <c r="AI85" s="89" t="s">
        <v>658</v>
      </c>
      <c r="AJ85" s="86" t="b">
        <v>0</v>
      </c>
      <c r="AK85" s="86">
        <v>0</v>
      </c>
      <c r="AL85" s="89" t="s">
        <v>658</v>
      </c>
      <c r="AM85" s="86" t="s">
        <v>672</v>
      </c>
      <c r="AN85" s="86" t="b">
        <v>0</v>
      </c>
      <c r="AO85" s="89" t="s">
        <v>645</v>
      </c>
      <c r="AP85" s="86" t="s">
        <v>176</v>
      </c>
      <c r="AQ85" s="86">
        <v>0</v>
      </c>
      <c r="AR85" s="86">
        <v>0</v>
      </c>
      <c r="AS85" s="86"/>
      <c r="AT85" s="86"/>
      <c r="AU85" s="86"/>
      <c r="AV85" s="86"/>
      <c r="AW85" s="86"/>
      <c r="AX85" s="86"/>
      <c r="AY85" s="86"/>
      <c r="AZ85" s="86"/>
      <c r="BA85">
        <v>23</v>
      </c>
      <c r="BB85" s="85" t="str">
        <f>REPLACE(INDEX(GroupVertices[Group],MATCH(Edges25[[#This Row],[Vertex 1]],GroupVertices[Vertex],0)),1,1,"")</f>
        <v>2</v>
      </c>
      <c r="BC85" s="85" t="str">
        <f>REPLACE(INDEX(GroupVertices[Group],MATCH(Edges25[[#This Row],[Vertex 2]],GroupVertices[Vertex],0)),1,1,"")</f>
        <v>2</v>
      </c>
      <c r="BD85" s="51">
        <v>0</v>
      </c>
      <c r="BE85" s="52">
        <v>0</v>
      </c>
      <c r="BF85" s="51">
        <v>0</v>
      </c>
      <c r="BG85" s="52">
        <v>0</v>
      </c>
      <c r="BH85" s="51">
        <v>0</v>
      </c>
      <c r="BI85" s="52">
        <v>0</v>
      </c>
      <c r="BJ85" s="51">
        <v>6</v>
      </c>
      <c r="BK85" s="52">
        <v>100</v>
      </c>
      <c r="BL85" s="51">
        <v>6</v>
      </c>
    </row>
    <row r="86" spans="1:64" ht="15">
      <c r="A86" s="84" t="s">
        <v>257</v>
      </c>
      <c r="B86" s="84" t="s">
        <v>257</v>
      </c>
      <c r="C86" s="53"/>
      <c r="D86" s="54"/>
      <c r="E86" s="65"/>
      <c r="F86" s="55"/>
      <c r="G86" s="53"/>
      <c r="H86" s="57"/>
      <c r="I86" s="56"/>
      <c r="J86" s="56"/>
      <c r="K86" s="36" t="s">
        <v>65</v>
      </c>
      <c r="L86" s="83">
        <v>90</v>
      </c>
      <c r="M86" s="83"/>
      <c r="N86" s="63"/>
      <c r="O86" s="86" t="s">
        <v>176</v>
      </c>
      <c r="P86" s="88">
        <v>43698.722037037034</v>
      </c>
      <c r="Q86" s="86" t="s">
        <v>342</v>
      </c>
      <c r="R86" s="90" t="s">
        <v>406</v>
      </c>
      <c r="S86" s="86" t="s">
        <v>415</v>
      </c>
      <c r="T86" s="86"/>
      <c r="U86" s="86"/>
      <c r="V86" s="90" t="s">
        <v>468</v>
      </c>
      <c r="W86" s="88">
        <v>43698.722037037034</v>
      </c>
      <c r="X86" s="90" t="s">
        <v>553</v>
      </c>
      <c r="Y86" s="86"/>
      <c r="Z86" s="86"/>
      <c r="AA86" s="89" t="s">
        <v>646</v>
      </c>
      <c r="AB86" s="86"/>
      <c r="AC86" s="86" t="b">
        <v>0</v>
      </c>
      <c r="AD86" s="86">
        <v>0</v>
      </c>
      <c r="AE86" s="89" t="s">
        <v>658</v>
      </c>
      <c r="AF86" s="86" t="b">
        <v>0</v>
      </c>
      <c r="AG86" s="86" t="s">
        <v>663</v>
      </c>
      <c r="AH86" s="86"/>
      <c r="AI86" s="89" t="s">
        <v>658</v>
      </c>
      <c r="AJ86" s="86" t="b">
        <v>0</v>
      </c>
      <c r="AK86" s="86">
        <v>1</v>
      </c>
      <c r="AL86" s="89" t="s">
        <v>658</v>
      </c>
      <c r="AM86" s="86" t="s">
        <v>672</v>
      </c>
      <c r="AN86" s="86" t="b">
        <v>0</v>
      </c>
      <c r="AO86" s="89" t="s">
        <v>646</v>
      </c>
      <c r="AP86" s="86" t="s">
        <v>176</v>
      </c>
      <c r="AQ86" s="86">
        <v>0</v>
      </c>
      <c r="AR86" s="86">
        <v>0</v>
      </c>
      <c r="AS86" s="86"/>
      <c r="AT86" s="86"/>
      <c r="AU86" s="86"/>
      <c r="AV86" s="86"/>
      <c r="AW86" s="86"/>
      <c r="AX86" s="86"/>
      <c r="AY86" s="86"/>
      <c r="AZ86" s="86"/>
      <c r="BA86">
        <v>23</v>
      </c>
      <c r="BB86" s="85" t="str">
        <f>REPLACE(INDEX(GroupVertices[Group],MATCH(Edges25[[#This Row],[Vertex 1]],GroupVertices[Vertex],0)),1,1,"")</f>
        <v>2</v>
      </c>
      <c r="BC86" s="85" t="str">
        <f>REPLACE(INDEX(GroupVertices[Group],MATCH(Edges25[[#This Row],[Vertex 2]],GroupVertices[Vertex],0)),1,1,"")</f>
        <v>2</v>
      </c>
      <c r="BD86" s="51">
        <v>0</v>
      </c>
      <c r="BE86" s="52">
        <v>0</v>
      </c>
      <c r="BF86" s="51">
        <v>0</v>
      </c>
      <c r="BG86" s="52">
        <v>0</v>
      </c>
      <c r="BH86" s="51">
        <v>0</v>
      </c>
      <c r="BI86" s="52">
        <v>0</v>
      </c>
      <c r="BJ86" s="51">
        <v>10</v>
      </c>
      <c r="BK86" s="52">
        <v>100</v>
      </c>
      <c r="BL86" s="51">
        <v>10</v>
      </c>
    </row>
    <row r="87" spans="1:64" ht="15">
      <c r="A87" s="84" t="s">
        <v>257</v>
      </c>
      <c r="B87" s="84" t="s">
        <v>257</v>
      </c>
      <c r="C87" s="53"/>
      <c r="D87" s="54"/>
      <c r="E87" s="65"/>
      <c r="F87" s="55"/>
      <c r="G87" s="53"/>
      <c r="H87" s="57"/>
      <c r="I87" s="56"/>
      <c r="J87" s="56"/>
      <c r="K87" s="36" t="s">
        <v>65</v>
      </c>
      <c r="L87" s="83">
        <v>91</v>
      </c>
      <c r="M87" s="83"/>
      <c r="N87" s="63"/>
      <c r="O87" s="86" t="s">
        <v>176</v>
      </c>
      <c r="P87" s="88">
        <v>43698.73866898148</v>
      </c>
      <c r="Q87" s="86" t="s">
        <v>343</v>
      </c>
      <c r="R87" s="90" t="s">
        <v>407</v>
      </c>
      <c r="S87" s="86" t="s">
        <v>415</v>
      </c>
      <c r="T87" s="86"/>
      <c r="U87" s="86"/>
      <c r="V87" s="90" t="s">
        <v>468</v>
      </c>
      <c r="W87" s="88">
        <v>43698.73866898148</v>
      </c>
      <c r="X87" s="90" t="s">
        <v>554</v>
      </c>
      <c r="Y87" s="86"/>
      <c r="Z87" s="86"/>
      <c r="AA87" s="89" t="s">
        <v>647</v>
      </c>
      <c r="AB87" s="86"/>
      <c r="AC87" s="86" t="b">
        <v>0</v>
      </c>
      <c r="AD87" s="86">
        <v>0</v>
      </c>
      <c r="AE87" s="89" t="s">
        <v>658</v>
      </c>
      <c r="AF87" s="86" t="b">
        <v>0</v>
      </c>
      <c r="AG87" s="86" t="s">
        <v>663</v>
      </c>
      <c r="AH87" s="86"/>
      <c r="AI87" s="89" t="s">
        <v>658</v>
      </c>
      <c r="AJ87" s="86" t="b">
        <v>0</v>
      </c>
      <c r="AK87" s="86">
        <v>0</v>
      </c>
      <c r="AL87" s="89" t="s">
        <v>658</v>
      </c>
      <c r="AM87" s="86" t="s">
        <v>672</v>
      </c>
      <c r="AN87" s="86" t="b">
        <v>0</v>
      </c>
      <c r="AO87" s="89" t="s">
        <v>647</v>
      </c>
      <c r="AP87" s="86" t="s">
        <v>176</v>
      </c>
      <c r="AQ87" s="86">
        <v>0</v>
      </c>
      <c r="AR87" s="86">
        <v>0</v>
      </c>
      <c r="AS87" s="86"/>
      <c r="AT87" s="86"/>
      <c r="AU87" s="86"/>
      <c r="AV87" s="86"/>
      <c r="AW87" s="86"/>
      <c r="AX87" s="86"/>
      <c r="AY87" s="86"/>
      <c r="AZ87" s="86"/>
      <c r="BA87">
        <v>23</v>
      </c>
      <c r="BB87" s="85" t="str">
        <f>REPLACE(INDEX(GroupVertices[Group],MATCH(Edges25[[#This Row],[Vertex 1]],GroupVertices[Vertex],0)),1,1,"")</f>
        <v>2</v>
      </c>
      <c r="BC87" s="85" t="str">
        <f>REPLACE(INDEX(GroupVertices[Group],MATCH(Edges25[[#This Row],[Vertex 2]],GroupVertices[Vertex],0)),1,1,"")</f>
        <v>2</v>
      </c>
      <c r="BD87" s="51">
        <v>0</v>
      </c>
      <c r="BE87" s="52">
        <v>0</v>
      </c>
      <c r="BF87" s="51">
        <v>0</v>
      </c>
      <c r="BG87" s="52">
        <v>0</v>
      </c>
      <c r="BH87" s="51">
        <v>0</v>
      </c>
      <c r="BI87" s="52">
        <v>0</v>
      </c>
      <c r="BJ87" s="51">
        <v>6</v>
      </c>
      <c r="BK87" s="52">
        <v>100</v>
      </c>
      <c r="BL87" s="51">
        <v>6</v>
      </c>
    </row>
    <row r="88" spans="1:64" ht="15">
      <c r="A88" s="84" t="s">
        <v>257</v>
      </c>
      <c r="B88" s="84" t="s">
        <v>257</v>
      </c>
      <c r="C88" s="53"/>
      <c r="D88" s="54"/>
      <c r="E88" s="65"/>
      <c r="F88" s="55"/>
      <c r="G88" s="53"/>
      <c r="H88" s="57"/>
      <c r="I88" s="56"/>
      <c r="J88" s="56"/>
      <c r="K88" s="36" t="s">
        <v>65</v>
      </c>
      <c r="L88" s="83">
        <v>92</v>
      </c>
      <c r="M88" s="83"/>
      <c r="N88" s="63"/>
      <c r="O88" s="86" t="s">
        <v>176</v>
      </c>
      <c r="P88" s="88">
        <v>43699.54119212963</v>
      </c>
      <c r="Q88" s="86" t="s">
        <v>344</v>
      </c>
      <c r="R88" s="90" t="s">
        <v>408</v>
      </c>
      <c r="S88" s="86" t="s">
        <v>415</v>
      </c>
      <c r="T88" s="86"/>
      <c r="U88" s="86"/>
      <c r="V88" s="90" t="s">
        <v>468</v>
      </c>
      <c r="W88" s="88">
        <v>43699.54119212963</v>
      </c>
      <c r="X88" s="90" t="s">
        <v>555</v>
      </c>
      <c r="Y88" s="86"/>
      <c r="Z88" s="86"/>
      <c r="AA88" s="89" t="s">
        <v>648</v>
      </c>
      <c r="AB88" s="86"/>
      <c r="AC88" s="86" t="b">
        <v>0</v>
      </c>
      <c r="AD88" s="86">
        <v>0</v>
      </c>
      <c r="AE88" s="89" t="s">
        <v>658</v>
      </c>
      <c r="AF88" s="86" t="b">
        <v>0</v>
      </c>
      <c r="AG88" s="86" t="s">
        <v>663</v>
      </c>
      <c r="AH88" s="86"/>
      <c r="AI88" s="89" t="s">
        <v>658</v>
      </c>
      <c r="AJ88" s="86" t="b">
        <v>0</v>
      </c>
      <c r="AK88" s="86">
        <v>0</v>
      </c>
      <c r="AL88" s="89" t="s">
        <v>658</v>
      </c>
      <c r="AM88" s="86" t="s">
        <v>672</v>
      </c>
      <c r="AN88" s="86" t="b">
        <v>0</v>
      </c>
      <c r="AO88" s="89" t="s">
        <v>648</v>
      </c>
      <c r="AP88" s="86" t="s">
        <v>176</v>
      </c>
      <c r="AQ88" s="86">
        <v>0</v>
      </c>
      <c r="AR88" s="86">
        <v>0</v>
      </c>
      <c r="AS88" s="86"/>
      <c r="AT88" s="86"/>
      <c r="AU88" s="86"/>
      <c r="AV88" s="86"/>
      <c r="AW88" s="86"/>
      <c r="AX88" s="86"/>
      <c r="AY88" s="86"/>
      <c r="AZ88" s="86"/>
      <c r="BA88">
        <v>23</v>
      </c>
      <c r="BB88" s="85" t="str">
        <f>REPLACE(INDEX(GroupVertices[Group],MATCH(Edges25[[#This Row],[Vertex 1]],GroupVertices[Vertex],0)),1,1,"")</f>
        <v>2</v>
      </c>
      <c r="BC88" s="85" t="str">
        <f>REPLACE(INDEX(GroupVertices[Group],MATCH(Edges25[[#This Row],[Vertex 2]],GroupVertices[Vertex],0)),1,1,"")</f>
        <v>2</v>
      </c>
      <c r="BD88" s="51">
        <v>0</v>
      </c>
      <c r="BE88" s="52">
        <v>0</v>
      </c>
      <c r="BF88" s="51">
        <v>0</v>
      </c>
      <c r="BG88" s="52">
        <v>0</v>
      </c>
      <c r="BH88" s="51">
        <v>0</v>
      </c>
      <c r="BI88" s="52">
        <v>0</v>
      </c>
      <c r="BJ88" s="51">
        <v>7</v>
      </c>
      <c r="BK88" s="52">
        <v>100</v>
      </c>
      <c r="BL88" s="51">
        <v>7</v>
      </c>
    </row>
    <row r="89" spans="1:64" ht="15">
      <c r="A89" s="84" t="s">
        <v>257</v>
      </c>
      <c r="B89" s="84" t="s">
        <v>257</v>
      </c>
      <c r="C89" s="53"/>
      <c r="D89" s="54"/>
      <c r="E89" s="65"/>
      <c r="F89" s="55"/>
      <c r="G89" s="53"/>
      <c r="H89" s="57"/>
      <c r="I89" s="56"/>
      <c r="J89" s="56"/>
      <c r="K89" s="36" t="s">
        <v>65</v>
      </c>
      <c r="L89" s="83">
        <v>93</v>
      </c>
      <c r="M89" s="83"/>
      <c r="N89" s="63"/>
      <c r="O89" s="86" t="s">
        <v>176</v>
      </c>
      <c r="P89" s="88">
        <v>43699.60425925926</v>
      </c>
      <c r="Q89" s="86" t="s">
        <v>345</v>
      </c>
      <c r="R89" s="90" t="s">
        <v>409</v>
      </c>
      <c r="S89" s="86" t="s">
        <v>415</v>
      </c>
      <c r="T89" s="86"/>
      <c r="U89" s="86"/>
      <c r="V89" s="90" t="s">
        <v>468</v>
      </c>
      <c r="W89" s="88">
        <v>43699.60425925926</v>
      </c>
      <c r="X89" s="90" t="s">
        <v>556</v>
      </c>
      <c r="Y89" s="86"/>
      <c r="Z89" s="86"/>
      <c r="AA89" s="89" t="s">
        <v>649</v>
      </c>
      <c r="AB89" s="86"/>
      <c r="AC89" s="86" t="b">
        <v>0</v>
      </c>
      <c r="AD89" s="86">
        <v>0</v>
      </c>
      <c r="AE89" s="89" t="s">
        <v>658</v>
      </c>
      <c r="AF89" s="86" t="b">
        <v>0</v>
      </c>
      <c r="AG89" s="86" t="s">
        <v>663</v>
      </c>
      <c r="AH89" s="86"/>
      <c r="AI89" s="89" t="s">
        <v>658</v>
      </c>
      <c r="AJ89" s="86" t="b">
        <v>0</v>
      </c>
      <c r="AK89" s="86">
        <v>0</v>
      </c>
      <c r="AL89" s="89" t="s">
        <v>658</v>
      </c>
      <c r="AM89" s="86" t="s">
        <v>672</v>
      </c>
      <c r="AN89" s="86" t="b">
        <v>0</v>
      </c>
      <c r="AO89" s="89" t="s">
        <v>649</v>
      </c>
      <c r="AP89" s="86" t="s">
        <v>176</v>
      </c>
      <c r="AQ89" s="86">
        <v>0</v>
      </c>
      <c r="AR89" s="86">
        <v>0</v>
      </c>
      <c r="AS89" s="86"/>
      <c r="AT89" s="86"/>
      <c r="AU89" s="86"/>
      <c r="AV89" s="86"/>
      <c r="AW89" s="86"/>
      <c r="AX89" s="86"/>
      <c r="AY89" s="86"/>
      <c r="AZ89" s="86"/>
      <c r="BA89">
        <v>23</v>
      </c>
      <c r="BB89" s="85" t="str">
        <f>REPLACE(INDEX(GroupVertices[Group],MATCH(Edges25[[#This Row],[Vertex 1]],GroupVertices[Vertex],0)),1,1,"")</f>
        <v>2</v>
      </c>
      <c r="BC89" s="85" t="str">
        <f>REPLACE(INDEX(GroupVertices[Group],MATCH(Edges25[[#This Row],[Vertex 2]],GroupVertices[Vertex],0)),1,1,"")</f>
        <v>2</v>
      </c>
      <c r="BD89" s="51">
        <v>0</v>
      </c>
      <c r="BE89" s="52">
        <v>0</v>
      </c>
      <c r="BF89" s="51">
        <v>0</v>
      </c>
      <c r="BG89" s="52">
        <v>0</v>
      </c>
      <c r="BH89" s="51">
        <v>0</v>
      </c>
      <c r="BI89" s="52">
        <v>0</v>
      </c>
      <c r="BJ89" s="51">
        <v>7</v>
      </c>
      <c r="BK89" s="52">
        <v>100</v>
      </c>
      <c r="BL89" s="51">
        <v>7</v>
      </c>
    </row>
    <row r="90" spans="1:64" ht="15">
      <c r="A90" s="84" t="s">
        <v>257</v>
      </c>
      <c r="B90" s="84" t="s">
        <v>257</v>
      </c>
      <c r="C90" s="53"/>
      <c r="D90" s="54"/>
      <c r="E90" s="65"/>
      <c r="F90" s="55"/>
      <c r="G90" s="53"/>
      <c r="H90" s="57"/>
      <c r="I90" s="56"/>
      <c r="J90" s="56"/>
      <c r="K90" s="36" t="s">
        <v>65</v>
      </c>
      <c r="L90" s="83">
        <v>94</v>
      </c>
      <c r="M90" s="83"/>
      <c r="N90" s="63"/>
      <c r="O90" s="86" t="s">
        <v>176</v>
      </c>
      <c r="P90" s="88">
        <v>43699.70520833333</v>
      </c>
      <c r="Q90" s="86" t="s">
        <v>346</v>
      </c>
      <c r="R90" s="90" t="s">
        <v>410</v>
      </c>
      <c r="S90" s="86" t="s">
        <v>415</v>
      </c>
      <c r="T90" s="86"/>
      <c r="U90" s="86"/>
      <c r="V90" s="90" t="s">
        <v>468</v>
      </c>
      <c r="W90" s="88">
        <v>43699.70520833333</v>
      </c>
      <c r="X90" s="90" t="s">
        <v>557</v>
      </c>
      <c r="Y90" s="86"/>
      <c r="Z90" s="86"/>
      <c r="AA90" s="89" t="s">
        <v>650</v>
      </c>
      <c r="AB90" s="86"/>
      <c r="AC90" s="86" t="b">
        <v>0</v>
      </c>
      <c r="AD90" s="86">
        <v>0</v>
      </c>
      <c r="AE90" s="89" t="s">
        <v>658</v>
      </c>
      <c r="AF90" s="86" t="b">
        <v>0</v>
      </c>
      <c r="AG90" s="86" t="s">
        <v>663</v>
      </c>
      <c r="AH90" s="86"/>
      <c r="AI90" s="89" t="s">
        <v>658</v>
      </c>
      <c r="AJ90" s="86" t="b">
        <v>0</v>
      </c>
      <c r="AK90" s="86">
        <v>0</v>
      </c>
      <c r="AL90" s="89" t="s">
        <v>658</v>
      </c>
      <c r="AM90" s="86" t="s">
        <v>672</v>
      </c>
      <c r="AN90" s="86" t="b">
        <v>0</v>
      </c>
      <c r="AO90" s="89" t="s">
        <v>650</v>
      </c>
      <c r="AP90" s="86" t="s">
        <v>176</v>
      </c>
      <c r="AQ90" s="86">
        <v>0</v>
      </c>
      <c r="AR90" s="86">
        <v>0</v>
      </c>
      <c r="AS90" s="86"/>
      <c r="AT90" s="86"/>
      <c r="AU90" s="86"/>
      <c r="AV90" s="86"/>
      <c r="AW90" s="86"/>
      <c r="AX90" s="86"/>
      <c r="AY90" s="86"/>
      <c r="AZ90" s="86"/>
      <c r="BA90">
        <v>23</v>
      </c>
      <c r="BB90" s="85" t="str">
        <f>REPLACE(INDEX(GroupVertices[Group],MATCH(Edges25[[#This Row],[Vertex 1]],GroupVertices[Vertex],0)),1,1,"")</f>
        <v>2</v>
      </c>
      <c r="BC90" s="85" t="str">
        <f>REPLACE(INDEX(GroupVertices[Group],MATCH(Edges25[[#This Row],[Vertex 2]],GroupVertices[Vertex],0)),1,1,"")</f>
        <v>2</v>
      </c>
      <c r="BD90" s="51">
        <v>0</v>
      </c>
      <c r="BE90" s="52">
        <v>0</v>
      </c>
      <c r="BF90" s="51">
        <v>0</v>
      </c>
      <c r="BG90" s="52">
        <v>0</v>
      </c>
      <c r="BH90" s="51">
        <v>0</v>
      </c>
      <c r="BI90" s="52">
        <v>0</v>
      </c>
      <c r="BJ90" s="51">
        <v>7</v>
      </c>
      <c r="BK90" s="52">
        <v>100</v>
      </c>
      <c r="BL90" s="51">
        <v>7</v>
      </c>
    </row>
    <row r="91" spans="1:64" ht="15">
      <c r="A91" s="84" t="s">
        <v>257</v>
      </c>
      <c r="B91" s="84" t="s">
        <v>257</v>
      </c>
      <c r="C91" s="53"/>
      <c r="D91" s="54"/>
      <c r="E91" s="65"/>
      <c r="F91" s="55"/>
      <c r="G91" s="53"/>
      <c r="H91" s="57"/>
      <c r="I91" s="56"/>
      <c r="J91" s="56"/>
      <c r="K91" s="36" t="s">
        <v>65</v>
      </c>
      <c r="L91" s="83">
        <v>95</v>
      </c>
      <c r="M91" s="83"/>
      <c r="N91" s="63"/>
      <c r="O91" s="86" t="s">
        <v>176</v>
      </c>
      <c r="P91" s="88">
        <v>43699.72614583333</v>
      </c>
      <c r="Q91" s="86" t="s">
        <v>347</v>
      </c>
      <c r="R91" s="90" t="s">
        <v>411</v>
      </c>
      <c r="S91" s="86" t="s">
        <v>415</v>
      </c>
      <c r="T91" s="86"/>
      <c r="U91" s="86"/>
      <c r="V91" s="90" t="s">
        <v>468</v>
      </c>
      <c r="W91" s="88">
        <v>43699.72614583333</v>
      </c>
      <c r="X91" s="90" t="s">
        <v>558</v>
      </c>
      <c r="Y91" s="86"/>
      <c r="Z91" s="86"/>
      <c r="AA91" s="89" t="s">
        <v>651</v>
      </c>
      <c r="AB91" s="86"/>
      <c r="AC91" s="86" t="b">
        <v>0</v>
      </c>
      <c r="AD91" s="86">
        <v>0</v>
      </c>
      <c r="AE91" s="89" t="s">
        <v>658</v>
      </c>
      <c r="AF91" s="86" t="b">
        <v>0</v>
      </c>
      <c r="AG91" s="86" t="s">
        <v>663</v>
      </c>
      <c r="AH91" s="86"/>
      <c r="AI91" s="89" t="s">
        <v>658</v>
      </c>
      <c r="AJ91" s="86" t="b">
        <v>0</v>
      </c>
      <c r="AK91" s="86">
        <v>0</v>
      </c>
      <c r="AL91" s="89" t="s">
        <v>658</v>
      </c>
      <c r="AM91" s="86" t="s">
        <v>672</v>
      </c>
      <c r="AN91" s="86" t="b">
        <v>0</v>
      </c>
      <c r="AO91" s="89" t="s">
        <v>651</v>
      </c>
      <c r="AP91" s="86" t="s">
        <v>176</v>
      </c>
      <c r="AQ91" s="86">
        <v>0</v>
      </c>
      <c r="AR91" s="86">
        <v>0</v>
      </c>
      <c r="AS91" s="86"/>
      <c r="AT91" s="86"/>
      <c r="AU91" s="86"/>
      <c r="AV91" s="86"/>
      <c r="AW91" s="86"/>
      <c r="AX91" s="86"/>
      <c r="AY91" s="86"/>
      <c r="AZ91" s="86"/>
      <c r="BA91">
        <v>23</v>
      </c>
      <c r="BB91" s="85" t="str">
        <f>REPLACE(INDEX(GroupVertices[Group],MATCH(Edges25[[#This Row],[Vertex 1]],GroupVertices[Vertex],0)),1,1,"")</f>
        <v>2</v>
      </c>
      <c r="BC91" s="85" t="str">
        <f>REPLACE(INDEX(GroupVertices[Group],MATCH(Edges25[[#This Row],[Vertex 2]],GroupVertices[Vertex],0)),1,1,"")</f>
        <v>2</v>
      </c>
      <c r="BD91" s="51">
        <v>0</v>
      </c>
      <c r="BE91" s="52">
        <v>0</v>
      </c>
      <c r="BF91" s="51">
        <v>0</v>
      </c>
      <c r="BG91" s="52">
        <v>0</v>
      </c>
      <c r="BH91" s="51">
        <v>0</v>
      </c>
      <c r="BI91" s="52">
        <v>0</v>
      </c>
      <c r="BJ91" s="51">
        <v>5</v>
      </c>
      <c r="BK91" s="52">
        <v>100</v>
      </c>
      <c r="BL91" s="51">
        <v>5</v>
      </c>
    </row>
    <row r="92" spans="1:64" ht="15">
      <c r="A92" s="84" t="s">
        <v>257</v>
      </c>
      <c r="B92" s="84" t="s">
        <v>257</v>
      </c>
      <c r="C92" s="53"/>
      <c r="D92" s="54"/>
      <c r="E92" s="65"/>
      <c r="F92" s="55"/>
      <c r="G92" s="53"/>
      <c r="H92" s="57"/>
      <c r="I92" s="56"/>
      <c r="J92" s="56"/>
      <c r="K92" s="36" t="s">
        <v>65</v>
      </c>
      <c r="L92" s="83">
        <v>96</v>
      </c>
      <c r="M92" s="83"/>
      <c r="N92" s="63"/>
      <c r="O92" s="86" t="s">
        <v>176</v>
      </c>
      <c r="P92" s="88">
        <v>43700.58164351852</v>
      </c>
      <c r="Q92" s="86" t="s">
        <v>348</v>
      </c>
      <c r="R92" s="90" t="s">
        <v>394</v>
      </c>
      <c r="S92" s="86" t="s">
        <v>415</v>
      </c>
      <c r="T92" s="86"/>
      <c r="U92" s="86"/>
      <c r="V92" s="90" t="s">
        <v>468</v>
      </c>
      <c r="W92" s="88">
        <v>43700.58164351852</v>
      </c>
      <c r="X92" s="90" t="s">
        <v>559</v>
      </c>
      <c r="Y92" s="86"/>
      <c r="Z92" s="86"/>
      <c r="AA92" s="89" t="s">
        <v>652</v>
      </c>
      <c r="AB92" s="86"/>
      <c r="AC92" s="86" t="b">
        <v>0</v>
      </c>
      <c r="AD92" s="86">
        <v>0</v>
      </c>
      <c r="AE92" s="89" t="s">
        <v>658</v>
      </c>
      <c r="AF92" s="86" t="b">
        <v>0</v>
      </c>
      <c r="AG92" s="86" t="s">
        <v>663</v>
      </c>
      <c r="AH92" s="86"/>
      <c r="AI92" s="89" t="s">
        <v>658</v>
      </c>
      <c r="AJ92" s="86" t="b">
        <v>0</v>
      </c>
      <c r="AK92" s="86">
        <v>0</v>
      </c>
      <c r="AL92" s="89" t="s">
        <v>658</v>
      </c>
      <c r="AM92" s="86" t="s">
        <v>672</v>
      </c>
      <c r="AN92" s="86" t="b">
        <v>0</v>
      </c>
      <c r="AO92" s="89" t="s">
        <v>652</v>
      </c>
      <c r="AP92" s="86" t="s">
        <v>176</v>
      </c>
      <c r="AQ92" s="86">
        <v>0</v>
      </c>
      <c r="AR92" s="86">
        <v>0</v>
      </c>
      <c r="AS92" s="86"/>
      <c r="AT92" s="86"/>
      <c r="AU92" s="86"/>
      <c r="AV92" s="86"/>
      <c r="AW92" s="86"/>
      <c r="AX92" s="86"/>
      <c r="AY92" s="86"/>
      <c r="AZ92" s="86"/>
      <c r="BA92">
        <v>23</v>
      </c>
      <c r="BB92" s="85" t="str">
        <f>REPLACE(INDEX(GroupVertices[Group],MATCH(Edges25[[#This Row],[Vertex 1]],GroupVertices[Vertex],0)),1,1,"")</f>
        <v>2</v>
      </c>
      <c r="BC92" s="85" t="str">
        <f>REPLACE(INDEX(GroupVertices[Group],MATCH(Edges25[[#This Row],[Vertex 2]],GroupVertices[Vertex],0)),1,1,"")</f>
        <v>2</v>
      </c>
      <c r="BD92" s="51">
        <v>0</v>
      </c>
      <c r="BE92" s="52">
        <v>0</v>
      </c>
      <c r="BF92" s="51">
        <v>0</v>
      </c>
      <c r="BG92" s="52">
        <v>0</v>
      </c>
      <c r="BH92" s="51">
        <v>0</v>
      </c>
      <c r="BI92" s="52">
        <v>0</v>
      </c>
      <c r="BJ92" s="51">
        <v>8</v>
      </c>
      <c r="BK92" s="52">
        <v>100</v>
      </c>
      <c r="BL92" s="51">
        <v>8</v>
      </c>
    </row>
    <row r="93" spans="1:64" ht="15">
      <c r="A93" s="84" t="s">
        <v>257</v>
      </c>
      <c r="B93" s="84" t="s">
        <v>257</v>
      </c>
      <c r="C93" s="53"/>
      <c r="D93" s="54"/>
      <c r="E93" s="65"/>
      <c r="F93" s="55"/>
      <c r="G93" s="53"/>
      <c r="H93" s="57"/>
      <c r="I93" s="56"/>
      <c r="J93" s="56"/>
      <c r="K93" s="36" t="s">
        <v>65</v>
      </c>
      <c r="L93" s="83">
        <v>97</v>
      </c>
      <c r="M93" s="83"/>
      <c r="N93" s="63"/>
      <c r="O93" s="86" t="s">
        <v>176</v>
      </c>
      <c r="P93" s="88">
        <v>43700.616111111114</v>
      </c>
      <c r="Q93" s="86" t="s">
        <v>349</v>
      </c>
      <c r="R93" s="90" t="s">
        <v>412</v>
      </c>
      <c r="S93" s="86" t="s">
        <v>415</v>
      </c>
      <c r="T93" s="86"/>
      <c r="U93" s="86"/>
      <c r="V93" s="90" t="s">
        <v>468</v>
      </c>
      <c r="W93" s="88">
        <v>43700.616111111114</v>
      </c>
      <c r="X93" s="90" t="s">
        <v>560</v>
      </c>
      <c r="Y93" s="86"/>
      <c r="Z93" s="86"/>
      <c r="AA93" s="89" t="s">
        <v>653</v>
      </c>
      <c r="AB93" s="86"/>
      <c r="AC93" s="86" t="b">
        <v>0</v>
      </c>
      <c r="AD93" s="86">
        <v>0</v>
      </c>
      <c r="AE93" s="89" t="s">
        <v>658</v>
      </c>
      <c r="AF93" s="86" t="b">
        <v>0</v>
      </c>
      <c r="AG93" s="86" t="s">
        <v>663</v>
      </c>
      <c r="AH93" s="86"/>
      <c r="AI93" s="89" t="s">
        <v>658</v>
      </c>
      <c r="AJ93" s="86" t="b">
        <v>0</v>
      </c>
      <c r="AK93" s="86">
        <v>0</v>
      </c>
      <c r="AL93" s="89" t="s">
        <v>658</v>
      </c>
      <c r="AM93" s="86" t="s">
        <v>672</v>
      </c>
      <c r="AN93" s="86" t="b">
        <v>0</v>
      </c>
      <c r="AO93" s="89" t="s">
        <v>653</v>
      </c>
      <c r="AP93" s="86" t="s">
        <v>176</v>
      </c>
      <c r="AQ93" s="86">
        <v>0</v>
      </c>
      <c r="AR93" s="86">
        <v>0</v>
      </c>
      <c r="AS93" s="86"/>
      <c r="AT93" s="86"/>
      <c r="AU93" s="86"/>
      <c r="AV93" s="86"/>
      <c r="AW93" s="86"/>
      <c r="AX93" s="86"/>
      <c r="AY93" s="86"/>
      <c r="AZ93" s="86"/>
      <c r="BA93">
        <v>23</v>
      </c>
      <c r="BB93" s="85" t="str">
        <f>REPLACE(INDEX(GroupVertices[Group],MATCH(Edges25[[#This Row],[Vertex 1]],GroupVertices[Vertex],0)),1,1,"")</f>
        <v>2</v>
      </c>
      <c r="BC93" s="85" t="str">
        <f>REPLACE(INDEX(GroupVertices[Group],MATCH(Edges25[[#This Row],[Vertex 2]],GroupVertices[Vertex],0)),1,1,"")</f>
        <v>2</v>
      </c>
      <c r="BD93" s="51">
        <v>0</v>
      </c>
      <c r="BE93" s="52">
        <v>0</v>
      </c>
      <c r="BF93" s="51">
        <v>0</v>
      </c>
      <c r="BG93" s="52">
        <v>0</v>
      </c>
      <c r="BH93" s="51">
        <v>0</v>
      </c>
      <c r="BI93" s="52">
        <v>0</v>
      </c>
      <c r="BJ93" s="51">
        <v>10</v>
      </c>
      <c r="BK93" s="52">
        <v>100</v>
      </c>
      <c r="BL93" s="51">
        <v>10</v>
      </c>
    </row>
    <row r="94" spans="1:64" ht="15">
      <c r="A94" s="84" t="s">
        <v>257</v>
      </c>
      <c r="B94" s="84" t="s">
        <v>257</v>
      </c>
      <c r="C94" s="53"/>
      <c r="D94" s="54"/>
      <c r="E94" s="65"/>
      <c r="F94" s="55"/>
      <c r="G94" s="53"/>
      <c r="H94" s="57"/>
      <c r="I94" s="56"/>
      <c r="J94" s="56"/>
      <c r="K94" s="36" t="s">
        <v>65</v>
      </c>
      <c r="L94" s="83">
        <v>98</v>
      </c>
      <c r="M94" s="83"/>
      <c r="N94" s="63"/>
      <c r="O94" s="86" t="s">
        <v>176</v>
      </c>
      <c r="P94" s="88">
        <v>43700.74699074074</v>
      </c>
      <c r="Q94" s="86" t="s">
        <v>350</v>
      </c>
      <c r="R94" s="90" t="s">
        <v>413</v>
      </c>
      <c r="S94" s="86" t="s">
        <v>415</v>
      </c>
      <c r="T94" s="86"/>
      <c r="U94" s="86"/>
      <c r="V94" s="90" t="s">
        <v>468</v>
      </c>
      <c r="W94" s="88">
        <v>43700.74699074074</v>
      </c>
      <c r="X94" s="90" t="s">
        <v>561</v>
      </c>
      <c r="Y94" s="86"/>
      <c r="Z94" s="86"/>
      <c r="AA94" s="89" t="s">
        <v>654</v>
      </c>
      <c r="AB94" s="86"/>
      <c r="AC94" s="86" t="b">
        <v>0</v>
      </c>
      <c r="AD94" s="86">
        <v>0</v>
      </c>
      <c r="AE94" s="89" t="s">
        <v>658</v>
      </c>
      <c r="AF94" s="86" t="b">
        <v>0</v>
      </c>
      <c r="AG94" s="86" t="s">
        <v>663</v>
      </c>
      <c r="AH94" s="86"/>
      <c r="AI94" s="89" t="s">
        <v>658</v>
      </c>
      <c r="AJ94" s="86" t="b">
        <v>0</v>
      </c>
      <c r="AK94" s="86">
        <v>0</v>
      </c>
      <c r="AL94" s="89" t="s">
        <v>658</v>
      </c>
      <c r="AM94" s="86" t="s">
        <v>672</v>
      </c>
      <c r="AN94" s="86" t="b">
        <v>0</v>
      </c>
      <c r="AO94" s="89" t="s">
        <v>654</v>
      </c>
      <c r="AP94" s="86" t="s">
        <v>176</v>
      </c>
      <c r="AQ94" s="86">
        <v>0</v>
      </c>
      <c r="AR94" s="86">
        <v>0</v>
      </c>
      <c r="AS94" s="86"/>
      <c r="AT94" s="86"/>
      <c r="AU94" s="86"/>
      <c r="AV94" s="86"/>
      <c r="AW94" s="86"/>
      <c r="AX94" s="86"/>
      <c r="AY94" s="86"/>
      <c r="AZ94" s="86"/>
      <c r="BA94">
        <v>23</v>
      </c>
      <c r="BB94" s="85" t="str">
        <f>REPLACE(INDEX(GroupVertices[Group],MATCH(Edges25[[#This Row],[Vertex 1]],GroupVertices[Vertex],0)),1,1,"")</f>
        <v>2</v>
      </c>
      <c r="BC94" s="85" t="str">
        <f>REPLACE(INDEX(GroupVertices[Group],MATCH(Edges25[[#This Row],[Vertex 2]],GroupVertices[Vertex],0)),1,1,"")</f>
        <v>2</v>
      </c>
      <c r="BD94" s="51">
        <v>0</v>
      </c>
      <c r="BE94" s="52">
        <v>0</v>
      </c>
      <c r="BF94" s="51">
        <v>0</v>
      </c>
      <c r="BG94" s="52">
        <v>0</v>
      </c>
      <c r="BH94" s="51">
        <v>0</v>
      </c>
      <c r="BI94" s="52">
        <v>0</v>
      </c>
      <c r="BJ94" s="51">
        <v>7</v>
      </c>
      <c r="BK94" s="52">
        <v>100</v>
      </c>
      <c r="BL94" s="51">
        <v>7</v>
      </c>
    </row>
    <row r="95" spans="1:64" ht="15">
      <c r="A95" s="84" t="s">
        <v>258</v>
      </c>
      <c r="B95" s="84" t="s">
        <v>257</v>
      </c>
      <c r="C95" s="53"/>
      <c r="D95" s="54"/>
      <c r="E95" s="65"/>
      <c r="F95" s="55"/>
      <c r="G95" s="53"/>
      <c r="H95" s="57"/>
      <c r="I95" s="56"/>
      <c r="J95" s="56"/>
      <c r="K95" s="36" t="s">
        <v>65</v>
      </c>
      <c r="L95" s="83">
        <v>99</v>
      </c>
      <c r="M95" s="83"/>
      <c r="N95" s="63"/>
      <c r="O95" s="86" t="s">
        <v>265</v>
      </c>
      <c r="P95" s="88">
        <v>43701.83519675926</v>
      </c>
      <c r="Q95" s="86" t="s">
        <v>351</v>
      </c>
      <c r="R95" s="90" t="s">
        <v>414</v>
      </c>
      <c r="S95" s="86" t="s">
        <v>416</v>
      </c>
      <c r="T95" s="86"/>
      <c r="U95" s="86"/>
      <c r="V95" s="90" t="s">
        <v>469</v>
      </c>
      <c r="W95" s="88">
        <v>43701.83519675926</v>
      </c>
      <c r="X95" s="90" t="s">
        <v>562</v>
      </c>
      <c r="Y95" s="86"/>
      <c r="Z95" s="86"/>
      <c r="AA95" s="89" t="s">
        <v>655</v>
      </c>
      <c r="AB95" s="89" t="s">
        <v>631</v>
      </c>
      <c r="AC95" s="86" t="b">
        <v>0</v>
      </c>
      <c r="AD95" s="86">
        <v>0</v>
      </c>
      <c r="AE95" s="89" t="s">
        <v>662</v>
      </c>
      <c r="AF95" s="86" t="b">
        <v>0</v>
      </c>
      <c r="AG95" s="86" t="s">
        <v>666</v>
      </c>
      <c r="AH95" s="86"/>
      <c r="AI95" s="89" t="s">
        <v>658</v>
      </c>
      <c r="AJ95" s="86" t="b">
        <v>0</v>
      </c>
      <c r="AK95" s="86">
        <v>0</v>
      </c>
      <c r="AL95" s="89" t="s">
        <v>658</v>
      </c>
      <c r="AM95" s="86" t="s">
        <v>668</v>
      </c>
      <c r="AN95" s="86" t="b">
        <v>1</v>
      </c>
      <c r="AO95" s="89" t="s">
        <v>631</v>
      </c>
      <c r="AP95" s="86" t="s">
        <v>176</v>
      </c>
      <c r="AQ95" s="86">
        <v>0</v>
      </c>
      <c r="AR95" s="86">
        <v>0</v>
      </c>
      <c r="AS95" s="86"/>
      <c r="AT95" s="86"/>
      <c r="AU95" s="86"/>
      <c r="AV95" s="86"/>
      <c r="AW95" s="86"/>
      <c r="AX95" s="86"/>
      <c r="AY95" s="86"/>
      <c r="AZ95" s="86"/>
      <c r="BA95">
        <v>1</v>
      </c>
      <c r="BB95" s="85" t="str">
        <f>REPLACE(INDEX(GroupVertices[Group],MATCH(Edges25[[#This Row],[Vertex 1]],GroupVertices[Vertex],0)),1,1,"")</f>
        <v>2</v>
      </c>
      <c r="BC95" s="85" t="str">
        <f>REPLACE(INDEX(GroupVertices[Group],MATCH(Edges25[[#This Row],[Vertex 2]],GroupVertices[Vertex],0)),1,1,"")</f>
        <v>2</v>
      </c>
      <c r="BD95" s="51"/>
      <c r="BE95" s="52"/>
      <c r="BF95" s="51"/>
      <c r="BG95" s="52"/>
      <c r="BH95" s="51"/>
      <c r="BI95" s="52"/>
      <c r="BJ95" s="51"/>
      <c r="BK95" s="52"/>
      <c r="BL95" s="51"/>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hyperlinks>
    <hyperlink ref="Q41" r:id="rId1" display="https://t.co/oJ9jYxkyGN"/>
    <hyperlink ref="Q54" r:id="rId2" display="https://t.co/67Yt3oAVCw"/>
    <hyperlink ref="R3" r:id="rId3" display="https://www.maghrebvoices.com/a/507848.html"/>
    <hyperlink ref="R4" r:id="rId4" display="https://www.maghrebvoices.com/a/508112.html"/>
    <hyperlink ref="R5" r:id="rId5" display="https://www.maghrebvoices.com/a/502882.html"/>
    <hyperlink ref="R6" r:id="rId6" display="https://www.maghrebvoices.com/a/502882.html"/>
    <hyperlink ref="R7" r:id="rId7" display="https://www.maghrebvoices.com/a/%d9%85%d8%aa%d8%b7%d9%88%d8%b9%d8%a7%d8%aa-%d9%88%d8%a8%d9%8a%d9%83%d9%8a%d9%86%d9%8a-%d9%88%d9%83%d8%a8%d8%aa/507892.html"/>
    <hyperlink ref="R8" r:id="rId8" display="https://www.maghrebvoices.com/a/383194.html"/>
    <hyperlink ref="R9" r:id="rId9" display="https://www.maghrebvoices.com/a/508268.html"/>
    <hyperlink ref="R10" r:id="rId10" display="https://twitter.com/i/web/status/1161966862386782208"/>
    <hyperlink ref="R11" r:id="rId11" display="https://www.maghrebvoices.com/a/508614.html"/>
    <hyperlink ref="R12" r:id="rId12" display="https://www.maghrebvoices.com/a/508411.html"/>
    <hyperlink ref="R14" r:id="rId13" display="https://www.maghrebvoices.com/a/508411.html"/>
    <hyperlink ref="R15" r:id="rId14" display="https://www.maghrebvoices.com/a/508522.html"/>
    <hyperlink ref="R16" r:id="rId15" display="https://www.maghrebvoices.com/a/Libya-tribe/478934.html"/>
    <hyperlink ref="R17" r:id="rId16" display="https://www.maghrebvoices.com/a/Libya-tribe/478934.html"/>
    <hyperlink ref="R18" r:id="rId17" display="https://www.maghrebvoices.com/a/388467.html"/>
    <hyperlink ref="R19" r:id="rId18" display="https://www.maghrebvoices.com/a/508255.html"/>
    <hyperlink ref="R20" r:id="rId19" display="https://www.maghrebvoices.com/a/508286.html"/>
    <hyperlink ref="R21" r:id="rId20" display="https://www.maghrebvoices.com/a/508356.html"/>
    <hyperlink ref="R22" r:id="rId21" display="https://www.maghrebvoices.com/a/508377.html"/>
    <hyperlink ref="R23" r:id="rId22" display="https://www.maghrebvoices.com/a/508379.html"/>
    <hyperlink ref="R24" r:id="rId23" display="https://www.maghrebvoices.com/a/508381.html"/>
    <hyperlink ref="R25" r:id="rId24" display="https://www.maghrebvoices.com/a/%d9%85%d8%aa%d8%b7%d9%88%d8%b9%d8%a7%d8%aa-%d9%88%d8%a8%d9%8a%d9%83%d9%8a%d9%86%d9%8a-%d9%88%d9%83%d8%a8%d8%aa/507892.html"/>
    <hyperlink ref="R26" r:id="rId25" display="https://www.maghrebvoices.com/a/508471.html"/>
    <hyperlink ref="R27" r:id="rId26" display="https://www.maghrebvoices.com/a/508478.html"/>
    <hyperlink ref="R28" r:id="rId27" display="https://www.maghrebvoices.com/a/508472.html"/>
    <hyperlink ref="R29" r:id="rId28" display="https://www.maghrebvoices.com/a/508517.html"/>
    <hyperlink ref="R30" r:id="rId29" display="https://www.maghrebvoices.com/a/508528.html"/>
    <hyperlink ref="R31" r:id="rId30" display="https://www.maghrebvoices.com/a/508596.html"/>
    <hyperlink ref="R32" r:id="rId31" display="https://www.maghrebvoices.com/a/508614.html"/>
    <hyperlink ref="R33" r:id="rId32" display="https://www.maghrebvoices.com/a/508652.html"/>
    <hyperlink ref="R34" r:id="rId33" display="https://www.maghrebvoices.com/a/508775.html"/>
    <hyperlink ref="R35" r:id="rId34" display="https://www.maghrebvoices.com/a/508776.html"/>
    <hyperlink ref="R36" r:id="rId35" display="https://www.maghrebvoices.com/a/508927.html"/>
    <hyperlink ref="R37" r:id="rId36" display="https://www.maghrebvoices.com/a/509166.html"/>
    <hyperlink ref="R38" r:id="rId37" display="https://www.maghrebvoices.com/a/Algeria-history/467350.html"/>
    <hyperlink ref="R39" r:id="rId38" display="https://www.maghrebvoices.com/a/509166.html"/>
    <hyperlink ref="R40" r:id="rId39" display="https://www.maghrebvoices.com/a/509341.html"/>
    <hyperlink ref="R41" r:id="rId40" display="https://www.maghrebvoices.com/a/509326.html"/>
    <hyperlink ref="R47" r:id="rId41" display="https://cuturl.in/3m01"/>
    <hyperlink ref="R48" r:id="rId42" display="https://www.maghrebvoices.com/a/Algeria-history/467350.html"/>
    <hyperlink ref="R49" r:id="rId43" display="https://www.maghrebvoices.com/a/509341.html"/>
    <hyperlink ref="R50" r:id="rId44" display="https://www.maghrebvoices.com/a/amazigh/401345.html"/>
    <hyperlink ref="R51" r:id="rId45" display="https://www.maghrebvoices.com/a/509166.html"/>
    <hyperlink ref="R53" r:id="rId46" display="https://www.maghrebvoices.com/a/509166.html"/>
    <hyperlink ref="R54" r:id="rId47" display="https://www.maghrebvoices.com/a/509038.html?fbclid=IwAR0lNHW-eyEOiQ92ilhh5oN4OMjIEgjCbMZNm0CiRdmYUZAOO6PF9_o8l8I"/>
    <hyperlink ref="R55" r:id="rId48" display="https://www.maghrebvoices.com/a/508248.html"/>
    <hyperlink ref="R56" r:id="rId49" display="https://www.maghrebvoices.com/a/508248.html"/>
    <hyperlink ref="R57" r:id="rId50" display="https://www.maghrebvoices.com/a/508528.html"/>
    <hyperlink ref="R58" r:id="rId51" display="https://www.maghrebvoices.com/a/509430.html"/>
    <hyperlink ref="R59" r:id="rId52" display="https://www.maghrebvoices.com/a/509342.html"/>
    <hyperlink ref="R61" r:id="rId53" display="https://www.maghrebvoices.com/a/509342.html"/>
    <hyperlink ref="R62" r:id="rId54" display="https://www.maghrebvoices.com/a/509342.html"/>
    <hyperlink ref="R63" r:id="rId55" display="https://www.maghrebvoices.com/a/509445.html"/>
    <hyperlink ref="R64" r:id="rId56" display="https://www.maghrebvoices.com/a/508725.html"/>
    <hyperlink ref="R65" r:id="rId57" display="https://www.maghrebvoices.com/a/509446.html"/>
    <hyperlink ref="R66" r:id="rId58" display="https://www.maghrebvoices.com/a/509445.html"/>
    <hyperlink ref="R67" r:id="rId59" display="https://www.maghrebvoices.com/a/509445.html"/>
    <hyperlink ref="R68" r:id="rId60" display="https://www.maghrebvoices.com/a/509572.html"/>
    <hyperlink ref="R69" r:id="rId61" display="https://www.maghrebvoices.com/a/509445.html"/>
    <hyperlink ref="R70" r:id="rId62" display="https://www.maghrebvoices.com/a/509445.html"/>
    <hyperlink ref="R71" r:id="rId63" display="https://www.maghrebvoices.com/a/508528.html?fbclid=IwAR3OC_uyhaRuInEtqPOdrJUkCffjQ16UV_gTqumV2euXOq5sUwsu-Mc3JlE"/>
    <hyperlink ref="R72" r:id="rId64" display="https://www.maghrebvoices.com/a/508471.html"/>
    <hyperlink ref="R73" r:id="rId65" display="https://www.maghrebvoices.com/a/508589.html"/>
    <hyperlink ref="R74" r:id="rId66" display="https://www.maghrebvoices.com/a/508614.html"/>
    <hyperlink ref="R75" r:id="rId67" display="https://www.maghrebvoices.com/a/508629.html"/>
    <hyperlink ref="R76" r:id="rId68" display="https://www.maghrebvoices.com/a/508725.html"/>
    <hyperlink ref="R77" r:id="rId69" display="https://www.maghrebvoices.com/a/508728.html"/>
    <hyperlink ref="R78" r:id="rId70" display="https://www.maghrebvoices.com/a/508643.html"/>
    <hyperlink ref="R79" r:id="rId71" display="https://www.maghrebvoices.com/a/508760.html"/>
    <hyperlink ref="R80" r:id="rId72" display="https://www.maghrebvoices.com/a/508830.html"/>
    <hyperlink ref="R81" r:id="rId73" display="https://bit.ly/2z6MAKI"/>
    <hyperlink ref="R82" r:id="rId74" display="https://www.maghrebvoices.com/a/508865.html"/>
    <hyperlink ref="R83" r:id="rId75" display="https://www.maghrebvoices.com/a/509128.html"/>
    <hyperlink ref="R84" r:id="rId76" display="https://www.maghrebvoices.com/a/509166.html"/>
    <hyperlink ref="R85" r:id="rId77" display="https://www.maghrebvoices.com/a/509311.html"/>
    <hyperlink ref="R86" r:id="rId78" display="https://www.maghrebvoices.com/a/509339.html"/>
    <hyperlink ref="R87" r:id="rId79" display="https://www.maghrebvoices.com/a/509367.html"/>
    <hyperlink ref="R88" r:id="rId80" display="https://www.maghrebvoices.com/a/509422.html"/>
    <hyperlink ref="R89" r:id="rId81" display="https://www.maghrebvoices.com/a/509443.html"/>
    <hyperlink ref="R90" r:id="rId82" display="https://www.maghrebvoices.com/a/509468.html"/>
    <hyperlink ref="R91" r:id="rId83" display="https://www.maghrebvoices.com/a/509482.html"/>
    <hyperlink ref="R92" r:id="rId84" display="https://www.maghrebvoices.com/a/509572.html"/>
    <hyperlink ref="R93" r:id="rId85" display="https://www.maghrebvoices.com/a/509575.html"/>
    <hyperlink ref="R94" r:id="rId86" display="https://www.maghrebvoices.com/a/509603.html"/>
    <hyperlink ref="R95" r:id="rId87" display="https://twitter.com/i/web/status/1165353758248898560"/>
    <hyperlink ref="U16" r:id="rId88" display="https://pbs.twimg.com/media/Dy1ErhkWoAEfrdy.jpg"/>
    <hyperlink ref="U17" r:id="rId89" display="https://pbs.twimg.com/media/Dy1ErhkWoAEfrdy.jpg"/>
    <hyperlink ref="U47" r:id="rId90" display="https://pbs.twimg.com/media/ECifz8iWwAAa_f2.jpg"/>
    <hyperlink ref="U59" r:id="rId91" display="https://pbs.twimg.com/media/EClk5xIX4AAoTHV.jpg"/>
    <hyperlink ref="U61" r:id="rId92" display="https://pbs.twimg.com/media/EClk5xIX4AAoTHV.jpg"/>
    <hyperlink ref="U62" r:id="rId93" display="https://pbs.twimg.com/media/EClk5xIX4AAoTHV.jpg"/>
    <hyperlink ref="U69" r:id="rId94" display="https://pbs.twimg.com/media/ECni55pVAAEnXSn.jpg"/>
    <hyperlink ref="V3" r:id="rId95" display="http://pbs.twimg.com/profile_images/821352650381950976/IPIn31oR_normal.jpg"/>
    <hyperlink ref="V4" r:id="rId96" display="http://pbs.twimg.com/profile_images/1102515357401649152/AoQhZB1x_normal.png"/>
    <hyperlink ref="V5" r:id="rId97" display="http://pbs.twimg.com/profile_images/717812670880157700/tTlLrnSn_normal.jpg"/>
    <hyperlink ref="V6" r:id="rId98" display="http://pbs.twimg.com/profile_images/378800000652380624/83dc0b70cb4e8028993dc1af88e8f40f_normal.jpeg"/>
    <hyperlink ref="V7" r:id="rId99" display="http://pbs.twimg.com/profile_images/877264336884031488/uWeHJR2O_normal.jpg"/>
    <hyperlink ref="V8" r:id="rId100" display="http://pbs.twimg.com/profile_images/1144685498314764289/TnSt3SwP_normal.jpg"/>
    <hyperlink ref="V9" r:id="rId101" display="http://pbs.twimg.com/profile_images/870079811611480064/5FTyCHb7_normal.jpg"/>
    <hyperlink ref="V10" r:id="rId102" display="http://pbs.twimg.com/profile_images/628637231700250624/KLECtxx5_normal.jpg"/>
    <hyperlink ref="V11" r:id="rId103" display="http://pbs.twimg.com/profile_images/1162679797509763072/vH2tgmol_normal.jpg"/>
    <hyperlink ref="V12" r:id="rId104" display="http://pbs.twimg.com/profile_images/1165060237377835008/dLRLRw-R_normal.jpg"/>
    <hyperlink ref="V13" r:id="rId105" display="http://pbs.twimg.com/profile_images/1129971346715357185/cMxXYMnK_normal.jpg"/>
    <hyperlink ref="V14" r:id="rId106" display="http://pbs.twimg.com/profile_images/653930769312817152/okj9g28o_normal.jpg"/>
    <hyperlink ref="V15" r:id="rId107" display="http://pbs.twimg.com/profile_images/930056740963483648/kZnwZE2N_normal.jpg"/>
    <hyperlink ref="V16" r:id="rId108" display="https://pbs.twimg.com/media/Dy1ErhkWoAEfrdy.jpg"/>
    <hyperlink ref="V17" r:id="rId109" display="https://pbs.twimg.com/media/Dy1ErhkWoAEfrdy.jpg"/>
    <hyperlink ref="V18" r:id="rId110" display="http://pbs.twimg.com/profile_images/1114616816368803847/CWR8UfXq_normal.jpg"/>
    <hyperlink ref="V19" r:id="rId111" display="http://pbs.twimg.com/profile_images/1060719260107001856/BqrR4DYf_normal.jpg"/>
    <hyperlink ref="V20" r:id="rId112" display="http://pbs.twimg.com/profile_images/1060719260107001856/BqrR4DYf_normal.jpg"/>
    <hyperlink ref="V21" r:id="rId113" display="http://pbs.twimg.com/profile_images/1060719260107001856/BqrR4DYf_normal.jpg"/>
    <hyperlink ref="V22" r:id="rId114" display="http://pbs.twimg.com/profile_images/1060719260107001856/BqrR4DYf_normal.jpg"/>
    <hyperlink ref="V23" r:id="rId115" display="http://pbs.twimg.com/profile_images/1060719260107001856/BqrR4DYf_normal.jpg"/>
    <hyperlink ref="V24" r:id="rId116" display="http://pbs.twimg.com/profile_images/1060719260107001856/BqrR4DYf_normal.jpg"/>
    <hyperlink ref="V25" r:id="rId117" display="http://pbs.twimg.com/profile_images/1060719260107001856/BqrR4DYf_normal.jpg"/>
    <hyperlink ref="V26" r:id="rId118" display="http://pbs.twimg.com/profile_images/1060719260107001856/BqrR4DYf_normal.jpg"/>
    <hyperlink ref="V27" r:id="rId119" display="http://pbs.twimg.com/profile_images/1060719260107001856/BqrR4DYf_normal.jpg"/>
    <hyperlink ref="V28" r:id="rId120" display="http://pbs.twimg.com/profile_images/1060719260107001856/BqrR4DYf_normal.jpg"/>
    <hyperlink ref="V29" r:id="rId121" display="http://pbs.twimg.com/profile_images/1060719260107001856/BqrR4DYf_normal.jpg"/>
    <hyperlink ref="V30" r:id="rId122" display="http://pbs.twimg.com/profile_images/1060719260107001856/BqrR4DYf_normal.jpg"/>
    <hyperlink ref="V31" r:id="rId123" display="http://pbs.twimg.com/profile_images/1060719260107001856/BqrR4DYf_normal.jpg"/>
    <hyperlink ref="V32" r:id="rId124" display="http://pbs.twimg.com/profile_images/1060719260107001856/BqrR4DYf_normal.jpg"/>
    <hyperlink ref="V33" r:id="rId125" display="http://pbs.twimg.com/profile_images/1060719260107001856/BqrR4DYf_normal.jpg"/>
    <hyperlink ref="V34" r:id="rId126" display="http://pbs.twimg.com/profile_images/1060719260107001856/BqrR4DYf_normal.jpg"/>
    <hyperlink ref="V35" r:id="rId127" display="http://pbs.twimg.com/profile_images/1060719260107001856/BqrR4DYf_normal.jpg"/>
    <hyperlink ref="V36" r:id="rId128" display="http://pbs.twimg.com/profile_images/1060719260107001856/BqrR4DYf_normal.jpg"/>
    <hyperlink ref="V37" r:id="rId129" display="http://pbs.twimg.com/profile_images/1010085210246078464/qmNEd96I_normal.jpg"/>
    <hyperlink ref="V38" r:id="rId130" display="http://pbs.twimg.com/profile_images/1135864896099409921/pfQuk-Tq_normal.png"/>
    <hyperlink ref="V39" r:id="rId131" display="http://pbs.twimg.com/profile_images/1137363616909447168/o2DA06UI_normal.jpg"/>
    <hyperlink ref="V40" r:id="rId132" display="http://pbs.twimg.com/profile_images/880142677395865600/tQ0a4Y9P_normal.jpg"/>
    <hyperlink ref="V41" r:id="rId133" display="http://pbs.twimg.com/profile_images/719914446089547777/L9dQK7PV_normal.jpg"/>
    <hyperlink ref="V42" r:id="rId134" display="http://pbs.twimg.com/profile_images/1145418035198615552/9ONdyH_9_normal.jpg"/>
    <hyperlink ref="V43" r:id="rId135" display="http://pbs.twimg.com/profile_images/665329926392963073/jAgimAnT_normal.jpg"/>
    <hyperlink ref="V44" r:id="rId136" display="http://pbs.twimg.com/profile_images/773223414492459009/ThiwUkU1_normal.jpg"/>
    <hyperlink ref="V45" r:id="rId137" display="http://pbs.twimg.com/profile_images/1157201372783288326/kB4EcF5y_normal.jpg"/>
    <hyperlink ref="V46" r:id="rId138" display="http://pbs.twimg.com/profile_images/1110708799843770368/bRuzzhfb_normal.png"/>
    <hyperlink ref="V47" r:id="rId139" display="https://pbs.twimg.com/media/ECifz8iWwAAa_f2.jpg"/>
    <hyperlink ref="V48" r:id="rId140" display="http://pbs.twimg.com/profile_images/1124659143493681154/19AGXmIL_normal.jpg"/>
    <hyperlink ref="V49" r:id="rId141" display="http://pbs.twimg.com/profile_images/1124659143493681154/19AGXmIL_normal.jpg"/>
    <hyperlink ref="V50" r:id="rId142" display="http://pbs.twimg.com/profile_images/532044274419134464/A0iX69nj_normal.jpeg"/>
    <hyperlink ref="V51" r:id="rId143" display="http://pbs.twimg.com/profile_images/926180733856739328/P01KdfTj_normal.jpg"/>
    <hyperlink ref="V52" r:id="rId144" display="http://pbs.twimg.com/profile_images/1112073815033565185/0vDw_QT8_normal.jpg"/>
    <hyperlink ref="V53" r:id="rId145" display="http://pbs.twimg.com/profile_images/536167972729921536/XXHdLF19_normal.jpeg"/>
    <hyperlink ref="V54" r:id="rId146" display="http://pbs.twimg.com/profile_images/1086124148043235328/gtjwmMo7_normal.jpg"/>
    <hyperlink ref="V55" r:id="rId147" display="http://pbs.twimg.com/profile_images/378800000679621723/6d3a62532aa4ee8b92543916e3cd2bf0_normal.jpeg"/>
    <hyperlink ref="V56" r:id="rId148" display="http://pbs.twimg.com/profile_images/378800000679621723/6d3a62532aa4ee8b92543916e3cd2bf0_normal.jpeg"/>
    <hyperlink ref="V57" r:id="rId149" display="http://pbs.twimg.com/profile_images/378800000679621723/6d3a62532aa4ee8b92543916e3cd2bf0_normal.jpeg"/>
    <hyperlink ref="V58" r:id="rId150" display="http://pbs.twimg.com/profile_images/378800000679621723/6d3a62532aa4ee8b92543916e3cd2bf0_normal.jpeg"/>
    <hyperlink ref="V59" r:id="rId151" display="https://pbs.twimg.com/media/EClk5xIX4AAoTHV.jpg"/>
    <hyperlink ref="V60" r:id="rId152" display="http://pbs.twimg.com/profile_images/747130226581323776/7eNhoVxq_normal.jpg"/>
    <hyperlink ref="V61" r:id="rId153" display="https://pbs.twimg.com/media/EClk5xIX4AAoTHV.jpg"/>
    <hyperlink ref="V62" r:id="rId154" display="https://pbs.twimg.com/media/EClk5xIX4AAoTHV.jpg"/>
    <hyperlink ref="V63" r:id="rId155" display="http://pbs.twimg.com/profile_images/1117028537465298950/qk5gAhI9_normal.jpg"/>
    <hyperlink ref="V64" r:id="rId156" display="http://pbs.twimg.com/profile_images/2459424067/an31fztcwwbseys3f8lm_normal.jpeg"/>
    <hyperlink ref="V65" r:id="rId157" display="http://pbs.twimg.com/profile_images/2459424067/an31fztcwwbseys3f8lm_normal.jpeg"/>
    <hyperlink ref="V66" r:id="rId158" display="http://pbs.twimg.com/profile_images/1140248224537763840/2uQ77X8A_normal.jpg"/>
    <hyperlink ref="V67" r:id="rId159" display="http://pbs.twimg.com/profile_images/777845866925268992/aXcogjl9_normal.jpg"/>
    <hyperlink ref="V68" r:id="rId160" display="http://pbs.twimg.com/profile_images/1036223912198201344/Ax7_qNWg_normal.jpg"/>
    <hyperlink ref="V69" r:id="rId161" display="https://pbs.twimg.com/media/ECni55pVAAEnXSn.jpg"/>
    <hyperlink ref="V70" r:id="rId162" display="http://pbs.twimg.com/profile_images/1147961929631248384/Nr3gwfJ6_normal.jpg"/>
    <hyperlink ref="V71" r:id="rId163" display="http://pbs.twimg.com/profile_images/1161893573547220992/MBvmfAMb_normal.jpg"/>
    <hyperlink ref="V72" r:id="rId164" display="http://pbs.twimg.com/profile_images/847478321059418112/ryxr2qUM_normal.jpg"/>
    <hyperlink ref="V73" r:id="rId165" display="http://pbs.twimg.com/profile_images/847478321059418112/ryxr2qUM_normal.jpg"/>
    <hyperlink ref="V74" r:id="rId166" display="http://pbs.twimg.com/profile_images/847478321059418112/ryxr2qUM_normal.jpg"/>
    <hyperlink ref="V75" r:id="rId167" display="http://pbs.twimg.com/profile_images/847478321059418112/ryxr2qUM_normal.jpg"/>
    <hyperlink ref="V76" r:id="rId168" display="http://pbs.twimg.com/profile_images/847478321059418112/ryxr2qUM_normal.jpg"/>
    <hyperlink ref="V77" r:id="rId169" display="http://pbs.twimg.com/profile_images/847478321059418112/ryxr2qUM_normal.jpg"/>
    <hyperlink ref="V78" r:id="rId170" display="http://pbs.twimg.com/profile_images/847478321059418112/ryxr2qUM_normal.jpg"/>
    <hyperlink ref="V79" r:id="rId171" display="http://pbs.twimg.com/profile_images/847478321059418112/ryxr2qUM_normal.jpg"/>
    <hyperlink ref="V80" r:id="rId172" display="http://pbs.twimg.com/profile_images/847478321059418112/ryxr2qUM_normal.jpg"/>
    <hyperlink ref="V81" r:id="rId173" display="http://pbs.twimg.com/profile_images/847478321059418112/ryxr2qUM_normal.jpg"/>
    <hyperlink ref="V82" r:id="rId174" display="http://pbs.twimg.com/profile_images/847478321059418112/ryxr2qUM_normal.jpg"/>
    <hyperlink ref="V83" r:id="rId175" display="http://pbs.twimg.com/profile_images/847478321059418112/ryxr2qUM_normal.jpg"/>
    <hyperlink ref="V84" r:id="rId176" display="http://pbs.twimg.com/profile_images/847478321059418112/ryxr2qUM_normal.jpg"/>
    <hyperlink ref="V85" r:id="rId177" display="http://pbs.twimg.com/profile_images/847478321059418112/ryxr2qUM_normal.jpg"/>
    <hyperlink ref="V86" r:id="rId178" display="http://pbs.twimg.com/profile_images/847478321059418112/ryxr2qUM_normal.jpg"/>
    <hyperlink ref="V87" r:id="rId179" display="http://pbs.twimg.com/profile_images/847478321059418112/ryxr2qUM_normal.jpg"/>
    <hyperlink ref="V88" r:id="rId180" display="http://pbs.twimg.com/profile_images/847478321059418112/ryxr2qUM_normal.jpg"/>
    <hyperlink ref="V89" r:id="rId181" display="http://pbs.twimg.com/profile_images/847478321059418112/ryxr2qUM_normal.jpg"/>
    <hyperlink ref="V90" r:id="rId182" display="http://pbs.twimg.com/profile_images/847478321059418112/ryxr2qUM_normal.jpg"/>
    <hyperlink ref="V91" r:id="rId183" display="http://pbs.twimg.com/profile_images/847478321059418112/ryxr2qUM_normal.jpg"/>
    <hyperlink ref="V92" r:id="rId184" display="http://pbs.twimg.com/profile_images/847478321059418112/ryxr2qUM_normal.jpg"/>
    <hyperlink ref="V93" r:id="rId185" display="http://pbs.twimg.com/profile_images/847478321059418112/ryxr2qUM_normal.jpg"/>
    <hyperlink ref="V94" r:id="rId186" display="http://pbs.twimg.com/profile_images/847478321059418112/ryxr2qUM_normal.jpg"/>
    <hyperlink ref="V95" r:id="rId187" display="http://pbs.twimg.com/profile_images/902727061420302338/P5zHoor3_normal.jpg"/>
    <hyperlink ref="X3" r:id="rId188" display="https://twitter.com/#!/cyberkarim19881/status/1160415578491932672"/>
    <hyperlink ref="X4" r:id="rId189" display="https://twitter.com/#!/bamourbaaziz/status/1160950716409745415"/>
    <hyperlink ref="X5" r:id="rId190" display="https://twitter.com/#!/khorshe_d/status/1161000536684027909"/>
    <hyperlink ref="X6" r:id="rId191" display="https://twitter.com/#!/khorotosophe/status/1161025695511908354"/>
    <hyperlink ref="X7" r:id="rId192" display="https://twitter.com/#!/voafarag/status/1161339456315633664"/>
    <hyperlink ref="X8" r:id="rId193" display="https://twitter.com/#!/sofianehamimi1/status/1161644714157846529"/>
    <hyperlink ref="X9" r:id="rId194" display="https://twitter.com/#!/nacersetra46/status/1161757608178589697"/>
    <hyperlink ref="X10" r:id="rId195" display="https://twitter.com/#!/ikhbari11/status/1161966862386782208"/>
    <hyperlink ref="X11" r:id="rId196" display="https://twitter.com/#!/assadounalla/status/1162022560160198657"/>
    <hyperlink ref="X12" r:id="rId197" display="https://twitter.com/#!/89hyx/status/1162213445741117440"/>
    <hyperlink ref="X13" r:id="rId198" display="https://twitter.com/#!/aissatimustapha/status/1162347084831440897"/>
    <hyperlink ref="X14" r:id="rId199" display="https://twitter.com/#!/bentaherdernas/status/1162521494892830720"/>
    <hyperlink ref="X15" r:id="rId200" display="https://twitter.com/#!/eldaghili/status/1162831042706907142"/>
    <hyperlink ref="X16" r:id="rId201" display="https://twitter.com/#!/al_tbawy/status/1093606014241439748"/>
    <hyperlink ref="X17" r:id="rId202" display="https://twitter.com/#!/4o0z4zw8xnxaxfu/status/1163201703308595202"/>
    <hyperlink ref="X18" r:id="rId203" display="https://twitter.com/#!/ibrabouh/status/1163257973759795200"/>
    <hyperlink ref="X19" r:id="rId204" display="https://twitter.com/#!/fadouamassat/status/1160940561685200897"/>
    <hyperlink ref="X20" r:id="rId205" display="https://twitter.com/#!/fadouamassat/status/1161001502120534016"/>
    <hyperlink ref="X21" r:id="rId206" display="https://twitter.com/#!/fadouamassat/status/1161278600726888448"/>
    <hyperlink ref="X22" r:id="rId207" display="https://twitter.com/#!/fadouamassat/status/1161293312327913474"/>
    <hyperlink ref="X23" r:id="rId208" display="https://twitter.com/#!/fadouamassat/status/1161307783939153921"/>
    <hyperlink ref="X24" r:id="rId209" display="https://twitter.com/#!/fadouamassat/status/1161312986151227393"/>
    <hyperlink ref="X25" r:id="rId210" display="https://twitter.com/#!/fadouamassat/status/1161334387004366850"/>
    <hyperlink ref="X26" r:id="rId211" display="https://twitter.com/#!/fadouamassat/status/1161625335877820417"/>
    <hyperlink ref="X27" r:id="rId212" display="https://twitter.com/#!/fadouamassat/status/1161655234021744641"/>
    <hyperlink ref="X28" r:id="rId213" display="https://twitter.com/#!/fadouamassat/status/1161680472977694722"/>
    <hyperlink ref="X29" r:id="rId214" display="https://twitter.com/#!/fadouamassat/status/1161704764830375936"/>
    <hyperlink ref="X30" r:id="rId215" display="https://twitter.com/#!/fadouamassat/status/1161726233593438212"/>
    <hyperlink ref="X31" r:id="rId216" display="https://twitter.com/#!/fadouamassat/status/1161991997923692544"/>
    <hyperlink ref="X32" r:id="rId217" display="https://twitter.com/#!/fadouamassat/status/1162031311172845574"/>
    <hyperlink ref="X33" r:id="rId218" display="https://twitter.com/#!/fadouamassat/status/1162071618778271744"/>
    <hyperlink ref="X34" r:id="rId219" display="https://twitter.com/#!/fadouamassat/status/1162459396737249284"/>
    <hyperlink ref="X35" r:id="rId220" display="https://twitter.com/#!/fadouamassat/status/1162460180870848518"/>
    <hyperlink ref="X36" r:id="rId221" display="https://twitter.com/#!/fadouamassat/status/1163425880330448897"/>
    <hyperlink ref="X37" r:id="rId222" display="https://twitter.com/#!/cramounim/status/1163872011896139780"/>
    <hyperlink ref="X38" r:id="rId223" display="https://twitter.com/#!/abed7611/status/1163919974899093504"/>
    <hyperlink ref="X39" r:id="rId224" display="https://twitter.com/#!/ryadkarim2/status/1164050637400739841"/>
    <hyperlink ref="X40" r:id="rId225" display="https://twitter.com/#!/karim89639733/status/1164229667622129665"/>
    <hyperlink ref="X41" r:id="rId226" display="https://twitter.com/#!/elkentaoui2/status/1164233983632248833"/>
    <hyperlink ref="X42" r:id="rId227" display="https://twitter.com/#!/lyesdah/status/1164241305221963777"/>
    <hyperlink ref="X43" r:id="rId228" display="https://twitter.com/#!/averroes_is/status/1164251545430609920"/>
    <hyperlink ref="X44" r:id="rId229" display="https://twitter.com/#!/nasifadel/status/1164260095544504321"/>
    <hyperlink ref="X45" r:id="rId230" display="https://twitter.com/#!/drobble1/status/1164282733843103744"/>
    <hyperlink ref="X46" r:id="rId231" display="https://twitter.com/#!/sam_1935/status/1164297723564236800"/>
    <hyperlink ref="X47" r:id="rId232" display="https://twitter.com/#!/hamed78054159/status/1164356235979894784"/>
    <hyperlink ref="X48" r:id="rId233" display="https://twitter.com/#!/ryad_the_human/status/1163855688570953728"/>
    <hyperlink ref="X49" r:id="rId234" display="https://twitter.com/#!/ryad_the_human/status/1164360445635022848"/>
    <hyperlink ref="X50" r:id="rId235" display="https://twitter.com/#!/qssh55/status/1164418868930109440"/>
    <hyperlink ref="X51" r:id="rId236" display="https://twitter.com/#!/lyashallas/status/1164240674159505408"/>
    <hyperlink ref="X52" r:id="rId237" display="https://twitter.com/#!/salemamazigh/status/1164428835091357698"/>
    <hyperlink ref="X53" r:id="rId238" display="https://twitter.com/#!/abdellahbelghou/status/1164525627543904257"/>
    <hyperlink ref="X54" r:id="rId239" display="https://twitter.com/#!/elmass3oudy/status/1164533392152629248"/>
    <hyperlink ref="X55" r:id="rId240" display="https://twitter.com/#!/hicham_albs/status/1160954147706933248"/>
    <hyperlink ref="X56" r:id="rId241" display="https://twitter.com/#!/hicham_albs/status/1161035060679774210"/>
    <hyperlink ref="X57" r:id="rId242" display="https://twitter.com/#!/hicham_albs/status/1161760722650566656"/>
    <hyperlink ref="X58" r:id="rId243" display="https://twitter.com/#!/hicham_albs/status/1164651832934895621"/>
    <hyperlink ref="X59" r:id="rId244" display="https://twitter.com/#!/salmathaleb/status/1164660378158161922"/>
    <hyperlink ref="X60" r:id="rId245" display="https://twitter.com/#!/mansriahm/status/1164664520641536000"/>
    <hyperlink ref="X61" r:id="rId246" display="https://twitter.com/#!/josefyroyaliste/status/1164575542290649088"/>
    <hyperlink ref="X62" r:id="rId247" display="https://twitter.com/#!/shoocov/status/1164572929725784065"/>
    <hyperlink ref="X63" r:id="rId248" display="https://twitter.com/#!/shoocov/status/1164850782405058560"/>
    <hyperlink ref="X64" r:id="rId249" display="https://twitter.com/#!/mobel30/status/1162347532388904960"/>
    <hyperlink ref="X65" r:id="rId250" display="https://twitter.com/#!/mobel30/status/1164863792813133824"/>
    <hyperlink ref="X66" r:id="rId251" display="https://twitter.com/#!/mohamedbouhaja3/status/1164871197961666563"/>
    <hyperlink ref="X67" r:id="rId252" display="https://twitter.com/#!/abdou_ramdaoui/status/1164902603504967680"/>
    <hyperlink ref="X68" r:id="rId253" display="https://twitter.com/#!/haddataha/status/1164938613643186178"/>
    <hyperlink ref="X69" r:id="rId254" display="https://twitter.com/#!/josefyroyaliste/status/1164711467075194885"/>
    <hyperlink ref="X70" r:id="rId255" display="https://twitter.com/#!/kaswid2019/status/1164982127148097536"/>
    <hyperlink ref="X71" r:id="rId256" display="https://twitter.com/#!/khenelmaleh/status/1161894493064507392"/>
    <hyperlink ref="X72" r:id="rId257" display="https://twitter.com/#!/maghrebvoices/status/1161624103842930691"/>
    <hyperlink ref="X73" r:id="rId258" display="https://twitter.com/#!/maghrebvoices/status/1161993450037886977"/>
    <hyperlink ref="X74" r:id="rId259" display="https://twitter.com/#!/maghrebvoices/status/1162020735818379264"/>
    <hyperlink ref="X75" r:id="rId260" display="https://twitter.com/#!/maghrebvoices/status/1162038802065629184"/>
    <hyperlink ref="X76" r:id="rId261" display="https://twitter.com/#!/maghrebvoices/status/1162344826324574208"/>
    <hyperlink ref="X77" r:id="rId262" display="https://twitter.com/#!/maghrebvoices/status/1162359626177941504"/>
    <hyperlink ref="X78" r:id="rId263" display="https://twitter.com/#!/maghrebvoices/status/1162391427759988743"/>
    <hyperlink ref="X79" r:id="rId264" display="https://twitter.com/#!/maghrebvoices/status/1162411212484808705"/>
    <hyperlink ref="X80" r:id="rId265" display="https://twitter.com/#!/maghrebvoices/status/1162726083436957696"/>
    <hyperlink ref="X81" r:id="rId266" display="https://twitter.com/#!/maghrebvoices/status/1162746286317158400"/>
    <hyperlink ref="X82" r:id="rId267" display="https://twitter.com/#!/maghrebvoices/status/1162772246194196481"/>
    <hyperlink ref="X83" r:id="rId268" display="https://twitter.com/#!/maghrebvoices/status/1163800979206234112"/>
    <hyperlink ref="X84" r:id="rId269" display="https://twitter.com/#!/maghrebvoices/status/1163847226830934016"/>
    <hyperlink ref="X85" r:id="rId270" display="https://twitter.com/#!/maghrebvoices/status/1164183198710075395"/>
    <hyperlink ref="X86" r:id="rId271" display="https://twitter.com/#!/maghrebvoices/status/1164225585729679360"/>
    <hyperlink ref="X87" r:id="rId272" display="https://twitter.com/#!/maghrebvoices/status/1164231614131527680"/>
    <hyperlink ref="X88" r:id="rId273" display="https://twitter.com/#!/maghrebvoices/status/1164522437104586752"/>
    <hyperlink ref="X89" r:id="rId274" display="https://twitter.com/#!/maghrebvoices/status/1164545291388968960"/>
    <hyperlink ref="X90" r:id="rId275" display="https://twitter.com/#!/maghrebvoices/status/1164581874775101440"/>
    <hyperlink ref="X91" r:id="rId276" display="https://twitter.com/#!/maghrebvoices/status/1164589463357534209"/>
    <hyperlink ref="X92" r:id="rId277" display="https://twitter.com/#!/maghrebvoices/status/1164899483362168834"/>
    <hyperlink ref="X93" r:id="rId278" display="https://twitter.com/#!/maghrebvoices/status/1164911974368579584"/>
    <hyperlink ref="X94" r:id="rId279" display="https://twitter.com/#!/maghrebvoices/status/1164959405248602112"/>
    <hyperlink ref="X95" r:id="rId280" display="https://twitter.com/#!/azizelomari/status/1165353758248898560"/>
    <hyperlink ref="AZ54" r:id="rId281" display="https://api.twitter.com/1.1/geo/id/5ddc8b97bfa4fa9d.json"/>
  </hyperlinks>
  <printOptions/>
  <pageMargins left="0.7" right="0.7" top="0.75" bottom="0.75" header="0.3" footer="0.3"/>
  <pageSetup horizontalDpi="600" verticalDpi="600" orientation="portrait" r:id="rId285"/>
  <legacyDrawing r:id="rId283"/>
  <tableParts>
    <tablePart r:id="rId28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1534</v>
      </c>
      <c r="B1" s="13" t="s">
        <v>34</v>
      </c>
    </row>
    <row r="2" spans="1:2" ht="15">
      <c r="A2" s="124" t="s">
        <v>257</v>
      </c>
      <c r="B2" s="85">
        <v>28</v>
      </c>
    </row>
    <row r="3" spans="1:2" ht="15">
      <c r="A3" s="124" t="s">
        <v>242</v>
      </c>
      <c r="B3" s="85">
        <v>20</v>
      </c>
    </row>
    <row r="4" spans="1:2" ht="15">
      <c r="A4" s="124" t="s">
        <v>249</v>
      </c>
      <c r="B4" s="85">
        <v>18</v>
      </c>
    </row>
    <row r="5" spans="1:2" ht="15">
      <c r="A5" s="124" t="s">
        <v>217</v>
      </c>
      <c r="B5" s="85">
        <v>12</v>
      </c>
    </row>
    <row r="6" spans="1:2" ht="15">
      <c r="A6" s="124" t="s">
        <v>250</v>
      </c>
      <c r="B6" s="85">
        <v>8</v>
      </c>
    </row>
    <row r="7" spans="1:2" ht="15">
      <c r="A7" s="124" t="s">
        <v>241</v>
      </c>
      <c r="B7" s="85">
        <v>2</v>
      </c>
    </row>
    <row r="8" spans="1:2" ht="15">
      <c r="A8" s="124" t="s">
        <v>239</v>
      </c>
      <c r="B8" s="85">
        <v>0</v>
      </c>
    </row>
    <row r="9" spans="1:2" ht="15">
      <c r="A9" s="124" t="s">
        <v>263</v>
      </c>
      <c r="B9" s="85">
        <v>0</v>
      </c>
    </row>
    <row r="10" spans="1:2" ht="15">
      <c r="A10" s="124" t="s">
        <v>243</v>
      </c>
      <c r="B10" s="85">
        <v>0</v>
      </c>
    </row>
    <row r="11" spans="1:2" ht="15">
      <c r="A11" s="124" t="s">
        <v>264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1536</v>
      </c>
      <c r="B25" t="s">
        <v>1535</v>
      </c>
    </row>
    <row r="26" spans="1:2" ht="15">
      <c r="A26" s="136" t="s">
        <v>1439</v>
      </c>
      <c r="B26" s="3"/>
    </row>
    <row r="27" spans="1:2" ht="15">
      <c r="A27" s="137" t="s">
        <v>1538</v>
      </c>
      <c r="B27" s="3"/>
    </row>
    <row r="28" spans="1:2" ht="15">
      <c r="A28" s="138" t="s">
        <v>1539</v>
      </c>
      <c r="B28" s="3"/>
    </row>
    <row r="29" spans="1:2" ht="15">
      <c r="A29" s="139" t="s">
        <v>1540</v>
      </c>
      <c r="B29" s="3">
        <v>1</v>
      </c>
    </row>
    <row r="30" spans="1:2" ht="15">
      <c r="A30" s="137" t="s">
        <v>1541</v>
      </c>
      <c r="B30" s="3"/>
    </row>
    <row r="31" spans="1:2" ht="15">
      <c r="A31" s="138" t="s">
        <v>1542</v>
      </c>
      <c r="B31" s="3"/>
    </row>
    <row r="32" spans="1:2" ht="15">
      <c r="A32" s="139" t="s">
        <v>1543</v>
      </c>
      <c r="B32" s="3">
        <v>1</v>
      </c>
    </row>
    <row r="33" spans="1:2" ht="15">
      <c r="A33" s="138" t="s">
        <v>1544</v>
      </c>
      <c r="B33" s="3"/>
    </row>
    <row r="34" spans="1:2" ht="15">
      <c r="A34" s="139" t="s">
        <v>1545</v>
      </c>
      <c r="B34" s="3">
        <v>1</v>
      </c>
    </row>
    <row r="35" spans="1:2" ht="15">
      <c r="A35" s="139" t="s">
        <v>1546</v>
      </c>
      <c r="B35" s="3">
        <v>2</v>
      </c>
    </row>
    <row r="36" spans="1:2" ht="15">
      <c r="A36" s="139" t="s">
        <v>1547</v>
      </c>
      <c r="B36" s="3">
        <v>2</v>
      </c>
    </row>
    <row r="37" spans="1:2" ht="15">
      <c r="A37" s="139" t="s">
        <v>1548</v>
      </c>
      <c r="B37" s="3">
        <v>1</v>
      </c>
    </row>
    <row r="38" spans="1:2" ht="15">
      <c r="A38" s="139" t="s">
        <v>1549</v>
      </c>
      <c r="B38" s="3">
        <v>1</v>
      </c>
    </row>
    <row r="39" spans="1:2" ht="15">
      <c r="A39" s="138" t="s">
        <v>1550</v>
      </c>
      <c r="B39" s="3"/>
    </row>
    <row r="40" spans="1:2" ht="15">
      <c r="A40" s="139" t="s">
        <v>1551</v>
      </c>
      <c r="B40" s="3">
        <v>1</v>
      </c>
    </row>
    <row r="41" spans="1:2" ht="15">
      <c r="A41" s="139" t="s">
        <v>1545</v>
      </c>
      <c r="B41" s="3">
        <v>1</v>
      </c>
    </row>
    <row r="42" spans="1:2" ht="15">
      <c r="A42" s="139" t="s">
        <v>1546</v>
      </c>
      <c r="B42" s="3">
        <v>2</v>
      </c>
    </row>
    <row r="43" spans="1:2" ht="15">
      <c r="A43" s="139" t="s">
        <v>1552</v>
      </c>
      <c r="B43" s="3">
        <v>1</v>
      </c>
    </row>
    <row r="44" spans="1:2" ht="15">
      <c r="A44" s="139" t="s">
        <v>1553</v>
      </c>
      <c r="B44" s="3">
        <v>1</v>
      </c>
    </row>
    <row r="45" spans="1:2" ht="15">
      <c r="A45" s="138" t="s">
        <v>1554</v>
      </c>
      <c r="B45" s="3"/>
    </row>
    <row r="46" spans="1:2" ht="15">
      <c r="A46" s="139" t="s">
        <v>1555</v>
      </c>
      <c r="B46" s="3">
        <v>2</v>
      </c>
    </row>
    <row r="47" spans="1:2" ht="15">
      <c r="A47" s="139" t="s">
        <v>1551</v>
      </c>
      <c r="B47" s="3">
        <v>1</v>
      </c>
    </row>
    <row r="48" spans="1:2" ht="15">
      <c r="A48" s="139" t="s">
        <v>1545</v>
      </c>
      <c r="B48" s="3">
        <v>1</v>
      </c>
    </row>
    <row r="49" spans="1:2" ht="15">
      <c r="A49" s="139" t="s">
        <v>1546</v>
      </c>
      <c r="B49" s="3">
        <v>1</v>
      </c>
    </row>
    <row r="50" spans="1:2" ht="15">
      <c r="A50" s="139" t="s">
        <v>1553</v>
      </c>
      <c r="B50" s="3">
        <v>1</v>
      </c>
    </row>
    <row r="51" spans="1:2" ht="15">
      <c r="A51" s="139" t="s">
        <v>1547</v>
      </c>
      <c r="B51" s="3">
        <v>1</v>
      </c>
    </row>
    <row r="52" spans="1:2" ht="15">
      <c r="A52" s="139" t="s">
        <v>1548</v>
      </c>
      <c r="B52" s="3">
        <v>1</v>
      </c>
    </row>
    <row r="53" spans="1:2" ht="15">
      <c r="A53" s="139" t="s">
        <v>1549</v>
      </c>
      <c r="B53" s="3">
        <v>1</v>
      </c>
    </row>
    <row r="54" spans="1:2" ht="15">
      <c r="A54" s="138" t="s">
        <v>1556</v>
      </c>
      <c r="B54" s="3"/>
    </row>
    <row r="55" spans="1:2" ht="15">
      <c r="A55" s="139" t="s">
        <v>1557</v>
      </c>
      <c r="B55" s="3">
        <v>1</v>
      </c>
    </row>
    <row r="56" spans="1:2" ht="15">
      <c r="A56" s="139" t="s">
        <v>1558</v>
      </c>
      <c r="B56" s="3">
        <v>1</v>
      </c>
    </row>
    <row r="57" spans="1:2" ht="15">
      <c r="A57" s="139" t="s">
        <v>1555</v>
      </c>
      <c r="B57" s="3">
        <v>2</v>
      </c>
    </row>
    <row r="58" spans="1:2" ht="15">
      <c r="A58" s="139" t="s">
        <v>1545</v>
      </c>
      <c r="B58" s="3">
        <v>2</v>
      </c>
    </row>
    <row r="59" spans="1:2" ht="15">
      <c r="A59" s="139" t="s">
        <v>1546</v>
      </c>
      <c r="B59" s="3">
        <v>2</v>
      </c>
    </row>
    <row r="60" spans="1:2" ht="15">
      <c r="A60" s="139" t="s">
        <v>1553</v>
      </c>
      <c r="B60" s="3">
        <v>1</v>
      </c>
    </row>
    <row r="61" spans="1:2" ht="15">
      <c r="A61" s="138" t="s">
        <v>1559</v>
      </c>
      <c r="B61" s="3"/>
    </row>
    <row r="62" spans="1:2" ht="15">
      <c r="A62" s="139" t="s">
        <v>1560</v>
      </c>
      <c r="B62" s="3">
        <v>1</v>
      </c>
    </row>
    <row r="63" spans="1:2" ht="15">
      <c r="A63" s="139" t="s">
        <v>1561</v>
      </c>
      <c r="B63" s="3">
        <v>3</v>
      </c>
    </row>
    <row r="64" spans="1:2" ht="15">
      <c r="A64" s="139" t="s">
        <v>1555</v>
      </c>
      <c r="B64" s="3">
        <v>1</v>
      </c>
    </row>
    <row r="65" spans="1:2" ht="15">
      <c r="A65" s="139" t="s">
        <v>1545</v>
      </c>
      <c r="B65" s="3">
        <v>1</v>
      </c>
    </row>
    <row r="66" spans="1:2" ht="15">
      <c r="A66" s="139" t="s">
        <v>1552</v>
      </c>
      <c r="B66" s="3">
        <v>1</v>
      </c>
    </row>
    <row r="67" spans="1:2" ht="15">
      <c r="A67" s="139" t="s">
        <v>1540</v>
      </c>
      <c r="B67" s="3">
        <v>2</v>
      </c>
    </row>
    <row r="68" spans="1:2" ht="15">
      <c r="A68" s="138" t="s">
        <v>1562</v>
      </c>
      <c r="B68" s="3"/>
    </row>
    <row r="69" spans="1:2" ht="15">
      <c r="A69" s="139" t="s">
        <v>1563</v>
      </c>
      <c r="B69" s="3">
        <v>1</v>
      </c>
    </row>
    <row r="70" spans="1:2" ht="15">
      <c r="A70" s="139" t="s">
        <v>1551</v>
      </c>
      <c r="B70" s="3">
        <v>1</v>
      </c>
    </row>
    <row r="71" spans="1:2" ht="15">
      <c r="A71" s="139" t="s">
        <v>1545</v>
      </c>
      <c r="B71" s="3">
        <v>1</v>
      </c>
    </row>
    <row r="72" spans="1:2" ht="15">
      <c r="A72" s="139" t="s">
        <v>1552</v>
      </c>
      <c r="B72" s="3">
        <v>1</v>
      </c>
    </row>
    <row r="73" spans="1:2" ht="15">
      <c r="A73" s="139" t="s">
        <v>1540</v>
      </c>
      <c r="B73" s="3">
        <v>1</v>
      </c>
    </row>
    <row r="74" spans="1:2" ht="15">
      <c r="A74" s="138" t="s">
        <v>1564</v>
      </c>
      <c r="B74" s="3"/>
    </row>
    <row r="75" spans="1:2" ht="15">
      <c r="A75" s="139" t="s">
        <v>1548</v>
      </c>
      <c r="B75" s="3">
        <v>1</v>
      </c>
    </row>
    <row r="76" spans="1:2" ht="15">
      <c r="A76" s="138" t="s">
        <v>1565</v>
      </c>
      <c r="B76" s="3"/>
    </row>
    <row r="77" spans="1:2" ht="15">
      <c r="A77" s="139" t="s">
        <v>1566</v>
      </c>
      <c r="B77" s="3">
        <v>1</v>
      </c>
    </row>
    <row r="78" spans="1:2" ht="15">
      <c r="A78" s="139" t="s">
        <v>1561</v>
      </c>
      <c r="B78" s="3">
        <v>1</v>
      </c>
    </row>
    <row r="79" spans="1:2" ht="15">
      <c r="A79" s="138" t="s">
        <v>1567</v>
      </c>
      <c r="B79" s="3"/>
    </row>
    <row r="80" spans="1:2" ht="15">
      <c r="A80" s="139" t="s">
        <v>1555</v>
      </c>
      <c r="B80" s="3">
        <v>1</v>
      </c>
    </row>
    <row r="81" spans="1:2" ht="15">
      <c r="A81" s="139" t="s">
        <v>1546</v>
      </c>
      <c r="B81" s="3">
        <v>2</v>
      </c>
    </row>
    <row r="82" spans="1:2" ht="15">
      <c r="A82" s="139" t="s">
        <v>1552</v>
      </c>
      <c r="B82" s="3">
        <v>1</v>
      </c>
    </row>
    <row r="83" spans="1:2" ht="15">
      <c r="A83" s="139" t="s">
        <v>1548</v>
      </c>
      <c r="B83" s="3">
        <v>1</v>
      </c>
    </row>
    <row r="84" spans="1:2" ht="15">
      <c r="A84" s="138" t="s">
        <v>1568</v>
      </c>
      <c r="B84" s="3"/>
    </row>
    <row r="85" spans="1:2" ht="15">
      <c r="A85" s="139" t="s">
        <v>1543</v>
      </c>
      <c r="B85" s="3">
        <v>1</v>
      </c>
    </row>
    <row r="86" spans="1:2" ht="15">
      <c r="A86" s="139" t="s">
        <v>1551</v>
      </c>
      <c r="B86" s="3">
        <v>1</v>
      </c>
    </row>
    <row r="87" spans="1:2" ht="15">
      <c r="A87" s="139" t="s">
        <v>1552</v>
      </c>
      <c r="B87" s="3">
        <v>4</v>
      </c>
    </row>
    <row r="88" spans="1:2" ht="15">
      <c r="A88" s="139" t="s">
        <v>1553</v>
      </c>
      <c r="B88" s="3">
        <v>2</v>
      </c>
    </row>
    <row r="89" spans="1:2" ht="15">
      <c r="A89" s="139" t="s">
        <v>1547</v>
      </c>
      <c r="B89" s="3">
        <v>2</v>
      </c>
    </row>
    <row r="90" spans="1:2" ht="15">
      <c r="A90" s="139" t="s">
        <v>1548</v>
      </c>
      <c r="B90" s="3">
        <v>1</v>
      </c>
    </row>
    <row r="91" spans="1:2" ht="15">
      <c r="A91" s="139" t="s">
        <v>1549</v>
      </c>
      <c r="B91" s="3">
        <v>1</v>
      </c>
    </row>
    <row r="92" spans="1:2" ht="15">
      <c r="A92" s="138" t="s">
        <v>1569</v>
      </c>
      <c r="B92" s="3"/>
    </row>
    <row r="93" spans="1:2" ht="15">
      <c r="A93" s="139" t="s">
        <v>1566</v>
      </c>
      <c r="B93" s="3">
        <v>1</v>
      </c>
    </row>
    <row r="94" spans="1:2" ht="15">
      <c r="A94" s="139" t="s">
        <v>1570</v>
      </c>
      <c r="B94" s="3">
        <v>1</v>
      </c>
    </row>
    <row r="95" spans="1:2" ht="15">
      <c r="A95" s="139" t="s">
        <v>1557</v>
      </c>
      <c r="B95" s="3">
        <v>2</v>
      </c>
    </row>
    <row r="96" spans="1:2" ht="15">
      <c r="A96" s="139" t="s">
        <v>1561</v>
      </c>
      <c r="B96" s="3">
        <v>1</v>
      </c>
    </row>
    <row r="97" spans="1:2" ht="15">
      <c r="A97" s="139" t="s">
        <v>1555</v>
      </c>
      <c r="B97" s="3">
        <v>2</v>
      </c>
    </row>
    <row r="98" spans="1:2" ht="15">
      <c r="A98" s="139" t="s">
        <v>1551</v>
      </c>
      <c r="B98" s="3">
        <v>1</v>
      </c>
    </row>
    <row r="99" spans="1:2" ht="15">
      <c r="A99" s="139" t="s">
        <v>1546</v>
      </c>
      <c r="B99" s="3">
        <v>3</v>
      </c>
    </row>
    <row r="100" spans="1:2" ht="15">
      <c r="A100" s="139" t="s">
        <v>1552</v>
      </c>
      <c r="B100" s="3">
        <v>1</v>
      </c>
    </row>
    <row r="101" spans="1:2" ht="15">
      <c r="A101" s="139" t="s">
        <v>1548</v>
      </c>
      <c r="B101" s="3">
        <v>1</v>
      </c>
    </row>
    <row r="102" spans="1:2" ht="15">
      <c r="A102" s="139" t="s">
        <v>1549</v>
      </c>
      <c r="B102" s="3">
        <v>2</v>
      </c>
    </row>
    <row r="103" spans="1:2" ht="15">
      <c r="A103" s="138" t="s">
        <v>1571</v>
      </c>
      <c r="B103" s="3"/>
    </row>
    <row r="104" spans="1:2" ht="15">
      <c r="A104" s="139" t="s">
        <v>1566</v>
      </c>
      <c r="B104" s="3">
        <v>1</v>
      </c>
    </row>
    <row r="105" spans="1:2" ht="15">
      <c r="A105" s="139" t="s">
        <v>1572</v>
      </c>
      <c r="B105" s="3">
        <v>1</v>
      </c>
    </row>
    <row r="106" spans="1:2" ht="15">
      <c r="A106" s="139" t="s">
        <v>1558</v>
      </c>
      <c r="B106" s="3">
        <v>1</v>
      </c>
    </row>
    <row r="107" spans="1:2" ht="15">
      <c r="A107" s="139" t="s">
        <v>1561</v>
      </c>
      <c r="B107" s="3">
        <v>1</v>
      </c>
    </row>
    <row r="108" spans="1:2" ht="15">
      <c r="A108" s="139" t="s">
        <v>1555</v>
      </c>
      <c r="B108" s="3">
        <v>1</v>
      </c>
    </row>
    <row r="109" spans="1:2" ht="15">
      <c r="A109" s="139" t="s">
        <v>1551</v>
      </c>
      <c r="B109" s="3">
        <v>2</v>
      </c>
    </row>
    <row r="110" spans="1:2" ht="15">
      <c r="A110" s="139" t="s">
        <v>1546</v>
      </c>
      <c r="B110" s="3">
        <v>1</v>
      </c>
    </row>
    <row r="111" spans="1:2" ht="15">
      <c r="A111" s="139" t="s">
        <v>1552</v>
      </c>
      <c r="B111" s="3">
        <v>1</v>
      </c>
    </row>
    <row r="112" spans="1:2" ht="15">
      <c r="A112" s="139" t="s">
        <v>1547</v>
      </c>
      <c r="B112" s="3">
        <v>1</v>
      </c>
    </row>
    <row r="113" spans="1:2" ht="15">
      <c r="A113" s="138" t="s">
        <v>1573</v>
      </c>
      <c r="B113" s="3"/>
    </row>
    <row r="114" spans="1:2" ht="15">
      <c r="A114" s="139" t="s">
        <v>1540</v>
      </c>
      <c r="B114" s="3">
        <v>1</v>
      </c>
    </row>
    <row r="115" spans="1:2" ht="15">
      <c r="A115" s="136" t="s">
        <v>1537</v>
      </c>
      <c r="B115"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680</v>
      </c>
      <c r="AE2" s="13" t="s">
        <v>681</v>
      </c>
      <c r="AF2" s="13" t="s">
        <v>682</v>
      </c>
      <c r="AG2" s="13" t="s">
        <v>683</v>
      </c>
      <c r="AH2" s="13" t="s">
        <v>684</v>
      </c>
      <c r="AI2" s="13" t="s">
        <v>685</v>
      </c>
      <c r="AJ2" s="13" t="s">
        <v>686</v>
      </c>
      <c r="AK2" s="13" t="s">
        <v>687</v>
      </c>
      <c r="AL2" s="13" t="s">
        <v>688</v>
      </c>
      <c r="AM2" s="13" t="s">
        <v>689</v>
      </c>
      <c r="AN2" s="13" t="s">
        <v>690</v>
      </c>
      <c r="AO2" s="13" t="s">
        <v>691</v>
      </c>
      <c r="AP2" s="13" t="s">
        <v>692</v>
      </c>
      <c r="AQ2" s="13" t="s">
        <v>693</v>
      </c>
      <c r="AR2" s="13" t="s">
        <v>694</v>
      </c>
      <c r="AS2" s="13" t="s">
        <v>192</v>
      </c>
      <c r="AT2" s="13" t="s">
        <v>695</v>
      </c>
      <c r="AU2" s="13" t="s">
        <v>696</v>
      </c>
      <c r="AV2" s="13" t="s">
        <v>697</v>
      </c>
      <c r="AW2" s="13" t="s">
        <v>698</v>
      </c>
      <c r="AX2" s="13" t="s">
        <v>699</v>
      </c>
      <c r="AY2" s="13" t="s">
        <v>700</v>
      </c>
      <c r="AZ2" s="13" t="s">
        <v>1037</v>
      </c>
      <c r="BA2" s="127" t="s">
        <v>1302</v>
      </c>
      <c r="BB2" s="127" t="s">
        <v>1307</v>
      </c>
      <c r="BC2" s="127" t="s">
        <v>1308</v>
      </c>
      <c r="BD2" s="127" t="s">
        <v>1310</v>
      </c>
      <c r="BE2" s="127" t="s">
        <v>1312</v>
      </c>
      <c r="BF2" s="127" t="s">
        <v>1313</v>
      </c>
      <c r="BG2" s="127" t="s">
        <v>1314</v>
      </c>
      <c r="BH2" s="127" t="s">
        <v>1349</v>
      </c>
      <c r="BI2" s="127" t="s">
        <v>1352</v>
      </c>
      <c r="BJ2" s="127" t="s">
        <v>1387</v>
      </c>
      <c r="BK2" s="127" t="s">
        <v>1503</v>
      </c>
      <c r="BL2" s="127" t="s">
        <v>1504</v>
      </c>
      <c r="BM2" s="127" t="s">
        <v>1505</v>
      </c>
      <c r="BN2" s="127" t="s">
        <v>1506</v>
      </c>
      <c r="BO2" s="127" t="s">
        <v>1507</v>
      </c>
      <c r="BP2" s="127" t="s">
        <v>1508</v>
      </c>
      <c r="BQ2" s="127" t="s">
        <v>1509</v>
      </c>
      <c r="BR2" s="127" t="s">
        <v>1510</v>
      </c>
      <c r="BS2" s="127" t="s">
        <v>1512</v>
      </c>
      <c r="BT2" s="3"/>
      <c r="BU2" s="3"/>
    </row>
    <row r="3" spans="1:73" ht="15" customHeight="1">
      <c r="A3" s="50" t="s">
        <v>212</v>
      </c>
      <c r="B3" s="53"/>
      <c r="C3" s="53" t="s">
        <v>64</v>
      </c>
      <c r="D3" s="54">
        <v>167.01973220577872</v>
      </c>
      <c r="E3" s="55"/>
      <c r="F3" s="112" t="s">
        <v>428</v>
      </c>
      <c r="G3" s="53"/>
      <c r="H3" s="57" t="s">
        <v>212</v>
      </c>
      <c r="I3" s="56"/>
      <c r="J3" s="56"/>
      <c r="K3" s="114" t="s">
        <v>927</v>
      </c>
      <c r="L3" s="59">
        <v>1</v>
      </c>
      <c r="M3" s="60">
        <v>1508.1339111328125</v>
      </c>
      <c r="N3" s="60">
        <v>3140.8623046875</v>
      </c>
      <c r="O3" s="58"/>
      <c r="P3" s="61"/>
      <c r="Q3" s="61"/>
      <c r="R3" s="51"/>
      <c r="S3" s="51">
        <v>1</v>
      </c>
      <c r="T3" s="51">
        <v>1</v>
      </c>
      <c r="U3" s="52">
        <v>0</v>
      </c>
      <c r="V3" s="52">
        <v>0</v>
      </c>
      <c r="W3" s="52">
        <v>0</v>
      </c>
      <c r="X3" s="52">
        <v>0.99999</v>
      </c>
      <c r="Y3" s="52">
        <v>0</v>
      </c>
      <c r="Z3" s="52" t="s">
        <v>1040</v>
      </c>
      <c r="AA3" s="62">
        <v>3</v>
      </c>
      <c r="AB3" s="62"/>
      <c r="AC3" s="63"/>
      <c r="AD3" s="85" t="s">
        <v>701</v>
      </c>
      <c r="AE3" s="85">
        <v>191</v>
      </c>
      <c r="AF3" s="85">
        <v>17</v>
      </c>
      <c r="AG3" s="85">
        <v>1147</v>
      </c>
      <c r="AH3" s="85">
        <v>1</v>
      </c>
      <c r="AI3" s="85"/>
      <c r="AJ3" s="85"/>
      <c r="AK3" s="85" t="s">
        <v>784</v>
      </c>
      <c r="AL3" s="85"/>
      <c r="AM3" s="85"/>
      <c r="AN3" s="87">
        <v>42748.62159722222</v>
      </c>
      <c r="AO3" s="85"/>
      <c r="AP3" s="85" t="b">
        <v>1</v>
      </c>
      <c r="AQ3" s="85" t="b">
        <v>0</v>
      </c>
      <c r="AR3" s="85" t="b">
        <v>0</v>
      </c>
      <c r="AS3" s="85"/>
      <c r="AT3" s="85">
        <v>0</v>
      </c>
      <c r="AU3" s="85"/>
      <c r="AV3" s="85" t="b">
        <v>0</v>
      </c>
      <c r="AW3" s="85" t="s">
        <v>873</v>
      </c>
      <c r="AX3" s="91" t="s">
        <v>874</v>
      </c>
      <c r="AY3" s="85" t="s">
        <v>66</v>
      </c>
      <c r="AZ3" s="85" t="str">
        <f>REPLACE(INDEX(GroupVertices[Group],MATCH(Vertices[[#This Row],[Vertex]],GroupVertices[Vertex],0)),1,1,"")</f>
        <v>1</v>
      </c>
      <c r="BA3" s="51" t="s">
        <v>352</v>
      </c>
      <c r="BB3" s="51" t="s">
        <v>352</v>
      </c>
      <c r="BC3" s="51" t="s">
        <v>415</v>
      </c>
      <c r="BD3" s="51" t="s">
        <v>415</v>
      </c>
      <c r="BE3" s="51"/>
      <c r="BF3" s="51"/>
      <c r="BG3" s="128" t="s">
        <v>1315</v>
      </c>
      <c r="BH3" s="128" t="s">
        <v>1315</v>
      </c>
      <c r="BI3" s="128" t="s">
        <v>1353</v>
      </c>
      <c r="BJ3" s="128" t="s">
        <v>1353</v>
      </c>
      <c r="BK3" s="128">
        <v>0</v>
      </c>
      <c r="BL3" s="131">
        <v>0</v>
      </c>
      <c r="BM3" s="128">
        <v>0</v>
      </c>
      <c r="BN3" s="131">
        <v>0</v>
      </c>
      <c r="BO3" s="128">
        <v>0</v>
      </c>
      <c r="BP3" s="131">
        <v>0</v>
      </c>
      <c r="BQ3" s="128">
        <v>7</v>
      </c>
      <c r="BR3" s="131">
        <v>100</v>
      </c>
      <c r="BS3" s="128">
        <v>7</v>
      </c>
      <c r="BT3" s="3"/>
      <c r="BU3" s="3"/>
    </row>
    <row r="4" spans="1:76" ht="15">
      <c r="A4" s="14" t="s">
        <v>213</v>
      </c>
      <c r="B4" s="15"/>
      <c r="C4" s="15" t="s">
        <v>64</v>
      </c>
      <c r="D4" s="93">
        <v>322.33615221987316</v>
      </c>
      <c r="E4" s="81"/>
      <c r="F4" s="112" t="s">
        <v>429</v>
      </c>
      <c r="G4" s="15"/>
      <c r="H4" s="16" t="s">
        <v>213</v>
      </c>
      <c r="I4" s="66"/>
      <c r="J4" s="66"/>
      <c r="K4" s="114" t="s">
        <v>928</v>
      </c>
      <c r="L4" s="94">
        <v>1</v>
      </c>
      <c r="M4" s="95">
        <v>2383.61474609375</v>
      </c>
      <c r="N4" s="95">
        <v>3140.8623046875</v>
      </c>
      <c r="O4" s="77"/>
      <c r="P4" s="96"/>
      <c r="Q4" s="96"/>
      <c r="R4" s="97"/>
      <c r="S4" s="51">
        <v>1</v>
      </c>
      <c r="T4" s="51">
        <v>1</v>
      </c>
      <c r="U4" s="52">
        <v>0</v>
      </c>
      <c r="V4" s="52">
        <v>0</v>
      </c>
      <c r="W4" s="52">
        <v>0</v>
      </c>
      <c r="X4" s="52">
        <v>0.99999</v>
      </c>
      <c r="Y4" s="52">
        <v>0</v>
      </c>
      <c r="Z4" s="52" t="s">
        <v>1040</v>
      </c>
      <c r="AA4" s="82">
        <v>4</v>
      </c>
      <c r="AB4" s="82"/>
      <c r="AC4" s="98"/>
      <c r="AD4" s="85" t="s">
        <v>213</v>
      </c>
      <c r="AE4" s="85">
        <v>443</v>
      </c>
      <c r="AF4" s="85">
        <v>543</v>
      </c>
      <c r="AG4" s="85">
        <v>6593</v>
      </c>
      <c r="AH4" s="85">
        <v>6529</v>
      </c>
      <c r="AI4" s="85"/>
      <c r="AJ4" s="85" t="s">
        <v>751</v>
      </c>
      <c r="AK4" s="85" t="s">
        <v>785</v>
      </c>
      <c r="AL4" s="85"/>
      <c r="AM4" s="85"/>
      <c r="AN4" s="87">
        <v>42536.71061342592</v>
      </c>
      <c r="AO4" s="91" t="s">
        <v>819</v>
      </c>
      <c r="AP4" s="85" t="b">
        <v>0</v>
      </c>
      <c r="AQ4" s="85" t="b">
        <v>0</v>
      </c>
      <c r="AR4" s="85" t="b">
        <v>1</v>
      </c>
      <c r="AS4" s="85"/>
      <c r="AT4" s="85">
        <v>1</v>
      </c>
      <c r="AU4" s="91" t="s">
        <v>855</v>
      </c>
      <c r="AV4" s="85" t="b">
        <v>0</v>
      </c>
      <c r="AW4" s="85" t="s">
        <v>873</v>
      </c>
      <c r="AX4" s="91" t="s">
        <v>875</v>
      </c>
      <c r="AY4" s="85" t="s">
        <v>66</v>
      </c>
      <c r="AZ4" s="85" t="str">
        <f>REPLACE(INDEX(GroupVertices[Group],MATCH(Vertices[[#This Row],[Vertex]],GroupVertices[Vertex],0)),1,1,"")</f>
        <v>1</v>
      </c>
      <c r="BA4" s="51" t="s">
        <v>353</v>
      </c>
      <c r="BB4" s="51" t="s">
        <v>353</v>
      </c>
      <c r="BC4" s="51" t="s">
        <v>415</v>
      </c>
      <c r="BD4" s="51" t="s">
        <v>415</v>
      </c>
      <c r="BE4" s="51"/>
      <c r="BF4" s="51"/>
      <c r="BG4" s="128" t="s">
        <v>1316</v>
      </c>
      <c r="BH4" s="128" t="s">
        <v>1316</v>
      </c>
      <c r="BI4" s="128" t="s">
        <v>1354</v>
      </c>
      <c r="BJ4" s="128" t="s">
        <v>1354</v>
      </c>
      <c r="BK4" s="128">
        <v>0</v>
      </c>
      <c r="BL4" s="131">
        <v>0</v>
      </c>
      <c r="BM4" s="128">
        <v>0</v>
      </c>
      <c r="BN4" s="131">
        <v>0</v>
      </c>
      <c r="BO4" s="128">
        <v>0</v>
      </c>
      <c r="BP4" s="131">
        <v>0</v>
      </c>
      <c r="BQ4" s="128">
        <v>11</v>
      </c>
      <c r="BR4" s="131">
        <v>100</v>
      </c>
      <c r="BS4" s="128">
        <v>11</v>
      </c>
      <c r="BT4" s="2"/>
      <c r="BU4" s="3"/>
      <c r="BV4" s="3"/>
      <c r="BW4" s="3"/>
      <c r="BX4" s="3"/>
    </row>
    <row r="5" spans="1:76" ht="15">
      <c r="A5" s="14" t="s">
        <v>214</v>
      </c>
      <c r="B5" s="15"/>
      <c r="C5" s="15" t="s">
        <v>64</v>
      </c>
      <c r="D5" s="93">
        <v>203.04369274136715</v>
      </c>
      <c r="E5" s="81"/>
      <c r="F5" s="112" t="s">
        <v>430</v>
      </c>
      <c r="G5" s="15"/>
      <c r="H5" s="16" t="s">
        <v>214</v>
      </c>
      <c r="I5" s="66"/>
      <c r="J5" s="66"/>
      <c r="K5" s="114" t="s">
        <v>929</v>
      </c>
      <c r="L5" s="94">
        <v>1</v>
      </c>
      <c r="M5" s="95">
        <v>632.6527709960938</v>
      </c>
      <c r="N5" s="95">
        <v>3140.8623046875</v>
      </c>
      <c r="O5" s="77"/>
      <c r="P5" s="96"/>
      <c r="Q5" s="96"/>
      <c r="R5" s="97"/>
      <c r="S5" s="51">
        <v>1</v>
      </c>
      <c r="T5" s="51">
        <v>1</v>
      </c>
      <c r="U5" s="52">
        <v>0</v>
      </c>
      <c r="V5" s="52">
        <v>0</v>
      </c>
      <c r="W5" s="52">
        <v>0</v>
      </c>
      <c r="X5" s="52">
        <v>0.99999</v>
      </c>
      <c r="Y5" s="52">
        <v>0</v>
      </c>
      <c r="Z5" s="52" t="s">
        <v>1040</v>
      </c>
      <c r="AA5" s="82">
        <v>5</v>
      </c>
      <c r="AB5" s="82"/>
      <c r="AC5" s="98"/>
      <c r="AD5" s="85" t="s">
        <v>702</v>
      </c>
      <c r="AE5" s="85">
        <v>569</v>
      </c>
      <c r="AF5" s="85">
        <v>139</v>
      </c>
      <c r="AG5" s="85">
        <v>103207</v>
      </c>
      <c r="AH5" s="85">
        <v>4755</v>
      </c>
      <c r="AI5" s="85"/>
      <c r="AJ5" s="85"/>
      <c r="AK5" s="85" t="s">
        <v>786</v>
      </c>
      <c r="AL5" s="85"/>
      <c r="AM5" s="85"/>
      <c r="AN5" s="87">
        <v>39988.470972222225</v>
      </c>
      <c r="AO5" s="85"/>
      <c r="AP5" s="85" t="b">
        <v>1</v>
      </c>
      <c r="AQ5" s="85" t="b">
        <v>0</v>
      </c>
      <c r="AR5" s="85" t="b">
        <v>1</v>
      </c>
      <c r="AS5" s="85"/>
      <c r="AT5" s="85">
        <v>0</v>
      </c>
      <c r="AU5" s="91" t="s">
        <v>855</v>
      </c>
      <c r="AV5" s="85" t="b">
        <v>0</v>
      </c>
      <c r="AW5" s="85" t="s">
        <v>873</v>
      </c>
      <c r="AX5" s="91" t="s">
        <v>876</v>
      </c>
      <c r="AY5" s="85" t="s">
        <v>66</v>
      </c>
      <c r="AZ5" s="85" t="str">
        <f>REPLACE(INDEX(GroupVertices[Group],MATCH(Vertices[[#This Row],[Vertex]],GroupVertices[Vertex],0)),1,1,"")</f>
        <v>1</v>
      </c>
      <c r="BA5" s="51" t="s">
        <v>354</v>
      </c>
      <c r="BB5" s="51" t="s">
        <v>354</v>
      </c>
      <c r="BC5" s="51" t="s">
        <v>415</v>
      </c>
      <c r="BD5" s="51" t="s">
        <v>415</v>
      </c>
      <c r="BE5" s="51"/>
      <c r="BF5" s="51"/>
      <c r="BG5" s="128" t="s">
        <v>1317</v>
      </c>
      <c r="BH5" s="128" t="s">
        <v>1317</v>
      </c>
      <c r="BI5" s="128" t="s">
        <v>1355</v>
      </c>
      <c r="BJ5" s="128" t="s">
        <v>1355</v>
      </c>
      <c r="BK5" s="128">
        <v>0</v>
      </c>
      <c r="BL5" s="131">
        <v>0</v>
      </c>
      <c r="BM5" s="128">
        <v>0</v>
      </c>
      <c r="BN5" s="131">
        <v>0</v>
      </c>
      <c r="BO5" s="128">
        <v>0</v>
      </c>
      <c r="BP5" s="131">
        <v>0</v>
      </c>
      <c r="BQ5" s="128">
        <v>8</v>
      </c>
      <c r="BR5" s="131">
        <v>100</v>
      </c>
      <c r="BS5" s="128">
        <v>8</v>
      </c>
      <c r="BT5" s="2"/>
      <c r="BU5" s="3"/>
      <c r="BV5" s="3"/>
      <c r="BW5" s="3"/>
      <c r="BX5" s="3"/>
    </row>
    <row r="6" spans="1:76" ht="15">
      <c r="A6" s="14" t="s">
        <v>215</v>
      </c>
      <c r="B6" s="15"/>
      <c r="C6" s="15" t="s">
        <v>64</v>
      </c>
      <c r="D6" s="93">
        <v>167.61028893587033</v>
      </c>
      <c r="E6" s="81"/>
      <c r="F6" s="112" t="s">
        <v>431</v>
      </c>
      <c r="G6" s="15"/>
      <c r="H6" s="16" t="s">
        <v>215</v>
      </c>
      <c r="I6" s="66"/>
      <c r="J6" s="66"/>
      <c r="K6" s="114" t="s">
        <v>930</v>
      </c>
      <c r="L6" s="94">
        <v>1</v>
      </c>
      <c r="M6" s="95">
        <v>2383.61474609375</v>
      </c>
      <c r="N6" s="95">
        <v>4999.5</v>
      </c>
      <c r="O6" s="77"/>
      <c r="P6" s="96"/>
      <c r="Q6" s="96"/>
      <c r="R6" s="97"/>
      <c r="S6" s="51">
        <v>1</v>
      </c>
      <c r="T6" s="51">
        <v>1</v>
      </c>
      <c r="U6" s="52">
        <v>0</v>
      </c>
      <c r="V6" s="52">
        <v>0</v>
      </c>
      <c r="W6" s="52">
        <v>0</v>
      </c>
      <c r="X6" s="52">
        <v>0.99999</v>
      </c>
      <c r="Y6" s="52">
        <v>0</v>
      </c>
      <c r="Z6" s="52" t="s">
        <v>1040</v>
      </c>
      <c r="AA6" s="82">
        <v>6</v>
      </c>
      <c r="AB6" s="82"/>
      <c r="AC6" s="98"/>
      <c r="AD6" s="85" t="s">
        <v>703</v>
      </c>
      <c r="AE6" s="85">
        <v>10</v>
      </c>
      <c r="AF6" s="85">
        <v>19</v>
      </c>
      <c r="AG6" s="85">
        <v>1178</v>
      </c>
      <c r="AH6" s="85">
        <v>16</v>
      </c>
      <c r="AI6" s="85"/>
      <c r="AJ6" s="85" t="s">
        <v>752</v>
      </c>
      <c r="AK6" s="85" t="s">
        <v>787</v>
      </c>
      <c r="AL6" s="85"/>
      <c r="AM6" s="85"/>
      <c r="AN6" s="87">
        <v>41573.98695601852</v>
      </c>
      <c r="AO6" s="85"/>
      <c r="AP6" s="85" t="b">
        <v>1</v>
      </c>
      <c r="AQ6" s="85" t="b">
        <v>0</v>
      </c>
      <c r="AR6" s="85" t="b">
        <v>0</v>
      </c>
      <c r="AS6" s="85"/>
      <c r="AT6" s="85">
        <v>1</v>
      </c>
      <c r="AU6" s="91" t="s">
        <v>855</v>
      </c>
      <c r="AV6" s="85" t="b">
        <v>0</v>
      </c>
      <c r="AW6" s="85" t="s">
        <v>873</v>
      </c>
      <c r="AX6" s="91" t="s">
        <v>877</v>
      </c>
      <c r="AY6" s="85" t="s">
        <v>66</v>
      </c>
      <c r="AZ6" s="85" t="str">
        <f>REPLACE(INDEX(GroupVertices[Group],MATCH(Vertices[[#This Row],[Vertex]],GroupVertices[Vertex],0)),1,1,"")</f>
        <v>1</v>
      </c>
      <c r="BA6" s="51" t="s">
        <v>354</v>
      </c>
      <c r="BB6" s="51" t="s">
        <v>354</v>
      </c>
      <c r="BC6" s="51" t="s">
        <v>415</v>
      </c>
      <c r="BD6" s="51" t="s">
        <v>415</v>
      </c>
      <c r="BE6" s="51"/>
      <c r="BF6" s="51"/>
      <c r="BG6" s="128" t="s">
        <v>1317</v>
      </c>
      <c r="BH6" s="128" t="s">
        <v>1317</v>
      </c>
      <c r="BI6" s="128" t="s">
        <v>1355</v>
      </c>
      <c r="BJ6" s="128" t="s">
        <v>1355</v>
      </c>
      <c r="BK6" s="128">
        <v>0</v>
      </c>
      <c r="BL6" s="131">
        <v>0</v>
      </c>
      <c r="BM6" s="128">
        <v>0</v>
      </c>
      <c r="BN6" s="131">
        <v>0</v>
      </c>
      <c r="BO6" s="128">
        <v>0</v>
      </c>
      <c r="BP6" s="131">
        <v>0</v>
      </c>
      <c r="BQ6" s="128">
        <v>8</v>
      </c>
      <c r="BR6" s="131">
        <v>100</v>
      </c>
      <c r="BS6" s="128">
        <v>8</v>
      </c>
      <c r="BT6" s="2"/>
      <c r="BU6" s="3"/>
      <c r="BV6" s="3"/>
      <c r="BW6" s="3"/>
      <c r="BX6" s="3"/>
    </row>
    <row r="7" spans="1:76" ht="15">
      <c r="A7" s="14" t="s">
        <v>216</v>
      </c>
      <c r="B7" s="15"/>
      <c r="C7" s="15" t="s">
        <v>64</v>
      </c>
      <c r="D7" s="93">
        <v>297.53276955602536</v>
      </c>
      <c r="E7" s="81"/>
      <c r="F7" s="112" t="s">
        <v>432</v>
      </c>
      <c r="G7" s="15"/>
      <c r="H7" s="16" t="s">
        <v>216</v>
      </c>
      <c r="I7" s="66"/>
      <c r="J7" s="66"/>
      <c r="K7" s="114" t="s">
        <v>931</v>
      </c>
      <c r="L7" s="94">
        <v>1</v>
      </c>
      <c r="M7" s="95">
        <v>8254.53515625</v>
      </c>
      <c r="N7" s="95">
        <v>3884.905517578125</v>
      </c>
      <c r="O7" s="77"/>
      <c r="P7" s="96"/>
      <c r="Q7" s="96"/>
      <c r="R7" s="97"/>
      <c r="S7" s="51">
        <v>0</v>
      </c>
      <c r="T7" s="51">
        <v>1</v>
      </c>
      <c r="U7" s="52">
        <v>0</v>
      </c>
      <c r="V7" s="52">
        <v>1</v>
      </c>
      <c r="W7" s="52">
        <v>0</v>
      </c>
      <c r="X7" s="52">
        <v>0.701748</v>
      </c>
      <c r="Y7" s="52">
        <v>0</v>
      </c>
      <c r="Z7" s="52">
        <v>0</v>
      </c>
      <c r="AA7" s="82">
        <v>7</v>
      </c>
      <c r="AB7" s="82"/>
      <c r="AC7" s="98"/>
      <c r="AD7" s="85" t="s">
        <v>704</v>
      </c>
      <c r="AE7" s="85">
        <v>191</v>
      </c>
      <c r="AF7" s="85">
        <v>459</v>
      </c>
      <c r="AG7" s="85">
        <v>28547</v>
      </c>
      <c r="AH7" s="85">
        <v>1407</v>
      </c>
      <c r="AI7" s="85"/>
      <c r="AJ7" s="85" t="s">
        <v>753</v>
      </c>
      <c r="AK7" s="85" t="s">
        <v>788</v>
      </c>
      <c r="AL7" s="85"/>
      <c r="AM7" s="85"/>
      <c r="AN7" s="87">
        <v>40948.64969907407</v>
      </c>
      <c r="AO7" s="85"/>
      <c r="AP7" s="85" t="b">
        <v>0</v>
      </c>
      <c r="AQ7" s="85" t="b">
        <v>0</v>
      </c>
      <c r="AR7" s="85" t="b">
        <v>1</v>
      </c>
      <c r="AS7" s="85"/>
      <c r="AT7" s="85">
        <v>0</v>
      </c>
      <c r="AU7" s="91" t="s">
        <v>855</v>
      </c>
      <c r="AV7" s="85" t="b">
        <v>0</v>
      </c>
      <c r="AW7" s="85" t="s">
        <v>873</v>
      </c>
      <c r="AX7" s="91" t="s">
        <v>878</v>
      </c>
      <c r="AY7" s="85" t="s">
        <v>66</v>
      </c>
      <c r="AZ7" s="85" t="str">
        <f>REPLACE(INDEX(GroupVertices[Group],MATCH(Vertices[[#This Row],[Vertex]],GroupVertices[Vertex],0)),1,1,"")</f>
        <v>9</v>
      </c>
      <c r="BA7" s="51" t="s">
        <v>355</v>
      </c>
      <c r="BB7" s="51" t="s">
        <v>355</v>
      </c>
      <c r="BC7" s="51" t="s">
        <v>415</v>
      </c>
      <c r="BD7" s="51" t="s">
        <v>415</v>
      </c>
      <c r="BE7" s="51"/>
      <c r="BF7" s="51"/>
      <c r="BG7" s="128" t="s">
        <v>1318</v>
      </c>
      <c r="BH7" s="128" t="s">
        <v>1318</v>
      </c>
      <c r="BI7" s="128" t="s">
        <v>1356</v>
      </c>
      <c r="BJ7" s="128" t="s">
        <v>1356</v>
      </c>
      <c r="BK7" s="128">
        <v>0</v>
      </c>
      <c r="BL7" s="131">
        <v>0</v>
      </c>
      <c r="BM7" s="128">
        <v>0</v>
      </c>
      <c r="BN7" s="131">
        <v>0</v>
      </c>
      <c r="BO7" s="128">
        <v>0</v>
      </c>
      <c r="BP7" s="131">
        <v>0</v>
      </c>
      <c r="BQ7" s="128">
        <v>5</v>
      </c>
      <c r="BR7" s="131">
        <v>100</v>
      </c>
      <c r="BS7" s="128">
        <v>5</v>
      </c>
      <c r="BT7" s="2"/>
      <c r="BU7" s="3"/>
      <c r="BV7" s="3"/>
      <c r="BW7" s="3"/>
      <c r="BX7" s="3"/>
    </row>
    <row r="8" spans="1:76" ht="15">
      <c r="A8" s="14" t="s">
        <v>228</v>
      </c>
      <c r="B8" s="15"/>
      <c r="C8" s="15" t="s">
        <v>64</v>
      </c>
      <c r="D8" s="93">
        <v>1000</v>
      </c>
      <c r="E8" s="81"/>
      <c r="F8" s="112" t="s">
        <v>442</v>
      </c>
      <c r="G8" s="15"/>
      <c r="H8" s="16" t="s">
        <v>228</v>
      </c>
      <c r="I8" s="66"/>
      <c r="J8" s="66"/>
      <c r="K8" s="114" t="s">
        <v>932</v>
      </c>
      <c r="L8" s="94">
        <v>1</v>
      </c>
      <c r="M8" s="95">
        <v>8254.53515625</v>
      </c>
      <c r="N8" s="95">
        <v>2973.232177734375</v>
      </c>
      <c r="O8" s="77"/>
      <c r="P8" s="96"/>
      <c r="Q8" s="96"/>
      <c r="R8" s="97"/>
      <c r="S8" s="51">
        <v>2</v>
      </c>
      <c r="T8" s="51">
        <v>1</v>
      </c>
      <c r="U8" s="52">
        <v>0</v>
      </c>
      <c r="V8" s="52">
        <v>1</v>
      </c>
      <c r="W8" s="52">
        <v>0</v>
      </c>
      <c r="X8" s="52">
        <v>1.298233</v>
      </c>
      <c r="Y8" s="52">
        <v>0</v>
      </c>
      <c r="Z8" s="52">
        <v>0</v>
      </c>
      <c r="AA8" s="82">
        <v>8</v>
      </c>
      <c r="AB8" s="82"/>
      <c r="AC8" s="98"/>
      <c r="AD8" s="85" t="s">
        <v>705</v>
      </c>
      <c r="AE8" s="85">
        <v>1655</v>
      </c>
      <c r="AF8" s="85">
        <v>9935</v>
      </c>
      <c r="AG8" s="85">
        <v>15635</v>
      </c>
      <c r="AH8" s="85">
        <v>629</v>
      </c>
      <c r="AI8" s="85"/>
      <c r="AJ8" s="85" t="s">
        <v>754</v>
      </c>
      <c r="AK8" s="85" t="s">
        <v>789</v>
      </c>
      <c r="AL8" s="91" t="s">
        <v>811</v>
      </c>
      <c r="AM8" s="85"/>
      <c r="AN8" s="87">
        <v>41136.67256944445</v>
      </c>
      <c r="AO8" s="91" t="s">
        <v>820</v>
      </c>
      <c r="AP8" s="85" t="b">
        <v>0</v>
      </c>
      <c r="AQ8" s="85" t="b">
        <v>0</v>
      </c>
      <c r="AR8" s="85" t="b">
        <v>1</v>
      </c>
      <c r="AS8" s="85"/>
      <c r="AT8" s="85">
        <v>86</v>
      </c>
      <c r="AU8" s="91" t="s">
        <v>856</v>
      </c>
      <c r="AV8" s="85" t="b">
        <v>1</v>
      </c>
      <c r="AW8" s="85" t="s">
        <v>873</v>
      </c>
      <c r="AX8" s="91" t="s">
        <v>879</v>
      </c>
      <c r="AY8" s="85" t="s">
        <v>66</v>
      </c>
      <c r="AZ8" s="85" t="str">
        <f>REPLACE(INDEX(GroupVertices[Group],MATCH(Vertices[[#This Row],[Vertex]],GroupVertices[Vertex],0)),1,1,"")</f>
        <v>9</v>
      </c>
      <c r="BA8" s="51" t="s">
        <v>1303</v>
      </c>
      <c r="BB8" s="51" t="s">
        <v>1303</v>
      </c>
      <c r="BC8" s="51" t="s">
        <v>415</v>
      </c>
      <c r="BD8" s="51" t="s">
        <v>415</v>
      </c>
      <c r="BE8" s="51"/>
      <c r="BF8" s="51"/>
      <c r="BG8" s="128" t="s">
        <v>1319</v>
      </c>
      <c r="BH8" s="128" t="s">
        <v>1319</v>
      </c>
      <c r="BI8" s="128" t="s">
        <v>1357</v>
      </c>
      <c r="BJ8" s="128" t="s">
        <v>1357</v>
      </c>
      <c r="BK8" s="128">
        <v>0</v>
      </c>
      <c r="BL8" s="131">
        <v>0</v>
      </c>
      <c r="BM8" s="128">
        <v>0</v>
      </c>
      <c r="BN8" s="131">
        <v>0</v>
      </c>
      <c r="BO8" s="128">
        <v>0</v>
      </c>
      <c r="BP8" s="131">
        <v>0</v>
      </c>
      <c r="BQ8" s="128">
        <v>126</v>
      </c>
      <c r="BR8" s="131">
        <v>100</v>
      </c>
      <c r="BS8" s="128">
        <v>126</v>
      </c>
      <c r="BT8" s="2"/>
      <c r="BU8" s="3"/>
      <c r="BV8" s="3"/>
      <c r="BW8" s="3"/>
      <c r="BX8" s="3"/>
    </row>
    <row r="9" spans="1:76" ht="15">
      <c r="A9" s="14" t="s">
        <v>217</v>
      </c>
      <c r="B9" s="15"/>
      <c r="C9" s="15" t="s">
        <v>64</v>
      </c>
      <c r="D9" s="93">
        <v>191.2325581395349</v>
      </c>
      <c r="E9" s="81"/>
      <c r="F9" s="112" t="s">
        <v>433</v>
      </c>
      <c r="G9" s="15"/>
      <c r="H9" s="16" t="s">
        <v>217</v>
      </c>
      <c r="I9" s="66"/>
      <c r="J9" s="66"/>
      <c r="K9" s="114" t="s">
        <v>933</v>
      </c>
      <c r="L9" s="94">
        <v>4285.857142857143</v>
      </c>
      <c r="M9" s="95">
        <v>9060.1728515625</v>
      </c>
      <c r="N9" s="95">
        <v>7169.87109375</v>
      </c>
      <c r="O9" s="77"/>
      <c r="P9" s="96"/>
      <c r="Q9" s="96"/>
      <c r="R9" s="97"/>
      <c r="S9" s="51">
        <v>0</v>
      </c>
      <c r="T9" s="51">
        <v>4</v>
      </c>
      <c r="U9" s="52">
        <v>12</v>
      </c>
      <c r="V9" s="52">
        <v>0.25</v>
      </c>
      <c r="W9" s="52">
        <v>0</v>
      </c>
      <c r="X9" s="52">
        <v>2.378354</v>
      </c>
      <c r="Y9" s="52">
        <v>0</v>
      </c>
      <c r="Z9" s="52">
        <v>0</v>
      </c>
      <c r="AA9" s="82">
        <v>9</v>
      </c>
      <c r="AB9" s="82"/>
      <c r="AC9" s="98"/>
      <c r="AD9" s="85" t="s">
        <v>706</v>
      </c>
      <c r="AE9" s="85">
        <v>482</v>
      </c>
      <c r="AF9" s="85">
        <v>99</v>
      </c>
      <c r="AG9" s="85">
        <v>21428</v>
      </c>
      <c r="AH9" s="85">
        <v>11633</v>
      </c>
      <c r="AI9" s="85"/>
      <c r="AJ9" s="85"/>
      <c r="AK9" s="85"/>
      <c r="AL9" s="85"/>
      <c r="AM9" s="85"/>
      <c r="AN9" s="87">
        <v>42876.78414351852</v>
      </c>
      <c r="AO9" s="91" t="s">
        <v>821</v>
      </c>
      <c r="AP9" s="85" t="b">
        <v>1</v>
      </c>
      <c r="AQ9" s="85" t="b">
        <v>0</v>
      </c>
      <c r="AR9" s="85" t="b">
        <v>0</v>
      </c>
      <c r="AS9" s="85"/>
      <c r="AT9" s="85">
        <v>4</v>
      </c>
      <c r="AU9" s="85"/>
      <c r="AV9" s="85" t="b">
        <v>0</v>
      </c>
      <c r="AW9" s="85" t="s">
        <v>873</v>
      </c>
      <c r="AX9" s="91" t="s">
        <v>880</v>
      </c>
      <c r="AY9" s="85" t="s">
        <v>66</v>
      </c>
      <c r="AZ9" s="85" t="str">
        <f>REPLACE(INDEX(GroupVertices[Group],MATCH(Vertices[[#This Row],[Vertex]],GroupVertices[Vertex],0)),1,1,"")</f>
        <v>5</v>
      </c>
      <c r="BA9" s="51" t="s">
        <v>356</v>
      </c>
      <c r="BB9" s="51" t="s">
        <v>356</v>
      </c>
      <c r="BC9" s="51" t="s">
        <v>415</v>
      </c>
      <c r="BD9" s="51" t="s">
        <v>415</v>
      </c>
      <c r="BE9" s="51"/>
      <c r="BF9" s="51"/>
      <c r="BG9" s="128" t="s">
        <v>1320</v>
      </c>
      <c r="BH9" s="128" t="s">
        <v>1320</v>
      </c>
      <c r="BI9" s="128" t="s">
        <v>1358</v>
      </c>
      <c r="BJ9" s="128" t="s">
        <v>1358</v>
      </c>
      <c r="BK9" s="128">
        <v>0</v>
      </c>
      <c r="BL9" s="131">
        <v>0</v>
      </c>
      <c r="BM9" s="128">
        <v>0</v>
      </c>
      <c r="BN9" s="131">
        <v>0</v>
      </c>
      <c r="BO9" s="128">
        <v>0</v>
      </c>
      <c r="BP9" s="131">
        <v>0</v>
      </c>
      <c r="BQ9" s="128">
        <v>4</v>
      </c>
      <c r="BR9" s="131">
        <v>100</v>
      </c>
      <c r="BS9" s="128">
        <v>4</v>
      </c>
      <c r="BT9" s="2"/>
      <c r="BU9" s="3"/>
      <c r="BV9" s="3"/>
      <c r="BW9" s="3"/>
      <c r="BX9" s="3"/>
    </row>
    <row r="10" spans="1:76" ht="15">
      <c r="A10" s="14" t="s">
        <v>259</v>
      </c>
      <c r="B10" s="15"/>
      <c r="C10" s="15" t="s">
        <v>64</v>
      </c>
      <c r="D10" s="93">
        <v>1000</v>
      </c>
      <c r="E10" s="81"/>
      <c r="F10" s="112" t="s">
        <v>863</v>
      </c>
      <c r="G10" s="15"/>
      <c r="H10" s="16" t="s">
        <v>259</v>
      </c>
      <c r="I10" s="66"/>
      <c r="J10" s="66"/>
      <c r="K10" s="114" t="s">
        <v>934</v>
      </c>
      <c r="L10" s="94">
        <v>1</v>
      </c>
      <c r="M10" s="95">
        <v>8805.6689453125</v>
      </c>
      <c r="N10" s="95">
        <v>4693.6484375</v>
      </c>
      <c r="O10" s="77"/>
      <c r="P10" s="96"/>
      <c r="Q10" s="96"/>
      <c r="R10" s="97"/>
      <c r="S10" s="51">
        <v>1</v>
      </c>
      <c r="T10" s="51">
        <v>0</v>
      </c>
      <c r="U10" s="52">
        <v>0</v>
      </c>
      <c r="V10" s="52">
        <v>0.142857</v>
      </c>
      <c r="W10" s="52">
        <v>0</v>
      </c>
      <c r="X10" s="52">
        <v>0.6554</v>
      </c>
      <c r="Y10" s="52">
        <v>0</v>
      </c>
      <c r="Z10" s="52">
        <v>0</v>
      </c>
      <c r="AA10" s="82">
        <v>10</v>
      </c>
      <c r="AB10" s="82"/>
      <c r="AC10" s="98"/>
      <c r="AD10" s="85" t="s">
        <v>707</v>
      </c>
      <c r="AE10" s="85">
        <v>67</v>
      </c>
      <c r="AF10" s="85">
        <v>4340</v>
      </c>
      <c r="AG10" s="85">
        <v>3417</v>
      </c>
      <c r="AH10" s="85">
        <v>540</v>
      </c>
      <c r="AI10" s="85"/>
      <c r="AJ10" s="85" t="s">
        <v>755</v>
      </c>
      <c r="AK10" s="85" t="s">
        <v>790</v>
      </c>
      <c r="AL10" s="91" t="s">
        <v>812</v>
      </c>
      <c r="AM10" s="85"/>
      <c r="AN10" s="87">
        <v>43469.298055555555</v>
      </c>
      <c r="AO10" s="85"/>
      <c r="AP10" s="85" t="b">
        <v>1</v>
      </c>
      <c r="AQ10" s="85" t="b">
        <v>0</v>
      </c>
      <c r="AR10" s="85" t="b">
        <v>0</v>
      </c>
      <c r="AS10" s="85"/>
      <c r="AT10" s="85">
        <v>13</v>
      </c>
      <c r="AU10" s="85"/>
      <c r="AV10" s="85" t="b">
        <v>0</v>
      </c>
      <c r="AW10" s="85" t="s">
        <v>873</v>
      </c>
      <c r="AX10" s="91" t="s">
        <v>881</v>
      </c>
      <c r="AY10" s="85" t="s">
        <v>65</v>
      </c>
      <c r="AZ10" s="85" t="str">
        <f>REPLACE(INDEX(GroupVertices[Group],MATCH(Vertices[[#This Row],[Vertex]],GroupVertices[Vertex],0)),1,1,"")</f>
        <v>5</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260</v>
      </c>
      <c r="B11" s="15"/>
      <c r="C11" s="15" t="s">
        <v>64</v>
      </c>
      <c r="D11" s="93">
        <v>1000</v>
      </c>
      <c r="E11" s="81"/>
      <c r="F11" s="112" t="s">
        <v>864</v>
      </c>
      <c r="G11" s="15"/>
      <c r="H11" s="16" t="s">
        <v>260</v>
      </c>
      <c r="I11" s="66"/>
      <c r="J11" s="66"/>
      <c r="K11" s="114" t="s">
        <v>935</v>
      </c>
      <c r="L11" s="94">
        <v>1</v>
      </c>
      <c r="M11" s="95">
        <v>9314.67578125</v>
      </c>
      <c r="N11" s="95">
        <v>9330.0078125</v>
      </c>
      <c r="O11" s="77"/>
      <c r="P11" s="96"/>
      <c r="Q11" s="96"/>
      <c r="R11" s="97"/>
      <c r="S11" s="51">
        <v>1</v>
      </c>
      <c r="T11" s="51">
        <v>0</v>
      </c>
      <c r="U11" s="52">
        <v>0</v>
      </c>
      <c r="V11" s="52">
        <v>0.142857</v>
      </c>
      <c r="W11" s="52">
        <v>0</v>
      </c>
      <c r="X11" s="52">
        <v>0.6554</v>
      </c>
      <c r="Y11" s="52">
        <v>0</v>
      </c>
      <c r="Z11" s="52">
        <v>0</v>
      </c>
      <c r="AA11" s="82">
        <v>11</v>
      </c>
      <c r="AB11" s="82"/>
      <c r="AC11" s="98"/>
      <c r="AD11" s="85" t="s">
        <v>708</v>
      </c>
      <c r="AE11" s="85">
        <v>97</v>
      </c>
      <c r="AF11" s="85">
        <v>2838</v>
      </c>
      <c r="AG11" s="85">
        <v>55638</v>
      </c>
      <c r="AH11" s="85">
        <v>25</v>
      </c>
      <c r="AI11" s="85"/>
      <c r="AJ11" s="85"/>
      <c r="AK11" s="85"/>
      <c r="AL11" s="85"/>
      <c r="AM11" s="85"/>
      <c r="AN11" s="87">
        <v>41520.87568287037</v>
      </c>
      <c r="AO11" s="91" t="s">
        <v>822</v>
      </c>
      <c r="AP11" s="85" t="b">
        <v>1</v>
      </c>
      <c r="AQ11" s="85" t="b">
        <v>0</v>
      </c>
      <c r="AR11" s="85" t="b">
        <v>1</v>
      </c>
      <c r="AS11" s="85"/>
      <c r="AT11" s="85">
        <v>5</v>
      </c>
      <c r="AU11" s="91" t="s">
        <v>855</v>
      </c>
      <c r="AV11" s="85" t="b">
        <v>0</v>
      </c>
      <c r="AW11" s="85" t="s">
        <v>873</v>
      </c>
      <c r="AX11" s="91" t="s">
        <v>882</v>
      </c>
      <c r="AY11" s="85" t="s">
        <v>65</v>
      </c>
      <c r="AZ11" s="85" t="str">
        <f>REPLACE(INDEX(GroupVertices[Group],MATCH(Vertices[[#This Row],[Vertex]],GroupVertices[Vertex],0)),1,1,"")</f>
        <v>5</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261</v>
      </c>
      <c r="B12" s="15"/>
      <c r="C12" s="15" t="s">
        <v>64</v>
      </c>
      <c r="D12" s="93">
        <v>210.1303735024665</v>
      </c>
      <c r="E12" s="81"/>
      <c r="F12" s="112" t="s">
        <v>865</v>
      </c>
      <c r="G12" s="15"/>
      <c r="H12" s="16" t="s">
        <v>261</v>
      </c>
      <c r="I12" s="66"/>
      <c r="J12" s="66"/>
      <c r="K12" s="114" t="s">
        <v>936</v>
      </c>
      <c r="L12" s="94">
        <v>1</v>
      </c>
      <c r="M12" s="95">
        <v>8316.2568359375</v>
      </c>
      <c r="N12" s="95">
        <v>8017.0205078125</v>
      </c>
      <c r="O12" s="77"/>
      <c r="P12" s="96"/>
      <c r="Q12" s="96"/>
      <c r="R12" s="97"/>
      <c r="S12" s="51">
        <v>1</v>
      </c>
      <c r="T12" s="51">
        <v>0</v>
      </c>
      <c r="U12" s="52">
        <v>0</v>
      </c>
      <c r="V12" s="52">
        <v>0.142857</v>
      </c>
      <c r="W12" s="52">
        <v>0</v>
      </c>
      <c r="X12" s="52">
        <v>0.6554</v>
      </c>
      <c r="Y12" s="52">
        <v>0</v>
      </c>
      <c r="Z12" s="52">
        <v>0</v>
      </c>
      <c r="AA12" s="82">
        <v>12</v>
      </c>
      <c r="AB12" s="82"/>
      <c r="AC12" s="98"/>
      <c r="AD12" s="85" t="s">
        <v>709</v>
      </c>
      <c r="AE12" s="85">
        <v>257</v>
      </c>
      <c r="AF12" s="85">
        <v>163</v>
      </c>
      <c r="AG12" s="85">
        <v>920</v>
      </c>
      <c r="AH12" s="85">
        <v>1241</v>
      </c>
      <c r="AI12" s="85"/>
      <c r="AJ12" s="85" t="s">
        <v>756</v>
      </c>
      <c r="AK12" s="85" t="s">
        <v>791</v>
      </c>
      <c r="AL12" s="85"/>
      <c r="AM12" s="85"/>
      <c r="AN12" s="87">
        <v>41312.81162037037</v>
      </c>
      <c r="AO12" s="91" t="s">
        <v>823</v>
      </c>
      <c r="AP12" s="85" t="b">
        <v>0</v>
      </c>
      <c r="AQ12" s="85" t="b">
        <v>0</v>
      </c>
      <c r="AR12" s="85" t="b">
        <v>1</v>
      </c>
      <c r="AS12" s="85"/>
      <c r="AT12" s="85">
        <v>0</v>
      </c>
      <c r="AU12" s="91" t="s">
        <v>857</v>
      </c>
      <c r="AV12" s="85" t="b">
        <v>0</v>
      </c>
      <c r="AW12" s="85" t="s">
        <v>873</v>
      </c>
      <c r="AX12" s="91" t="s">
        <v>883</v>
      </c>
      <c r="AY12" s="85" t="s">
        <v>65</v>
      </c>
      <c r="AZ12" s="85" t="str">
        <f>REPLACE(INDEX(GroupVertices[Group],MATCH(Vertices[[#This Row],[Vertex]],GroupVertices[Vertex],0)),1,1,"")</f>
        <v>5</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262</v>
      </c>
      <c r="B13" s="15"/>
      <c r="C13" s="15" t="s">
        <v>64</v>
      </c>
      <c r="D13" s="93">
        <v>163.47639182522903</v>
      </c>
      <c r="E13" s="81"/>
      <c r="F13" s="112" t="s">
        <v>866</v>
      </c>
      <c r="G13" s="15"/>
      <c r="H13" s="16" t="s">
        <v>262</v>
      </c>
      <c r="I13" s="66"/>
      <c r="J13" s="66"/>
      <c r="K13" s="114" t="s">
        <v>937</v>
      </c>
      <c r="L13" s="94">
        <v>1</v>
      </c>
      <c r="M13" s="95">
        <v>9793.0751953125</v>
      </c>
      <c r="N13" s="95">
        <v>6322.7216796875</v>
      </c>
      <c r="O13" s="77"/>
      <c r="P13" s="96"/>
      <c r="Q13" s="96"/>
      <c r="R13" s="97"/>
      <c r="S13" s="51">
        <v>1</v>
      </c>
      <c r="T13" s="51">
        <v>0</v>
      </c>
      <c r="U13" s="52">
        <v>0</v>
      </c>
      <c r="V13" s="52">
        <v>0.142857</v>
      </c>
      <c r="W13" s="52">
        <v>0</v>
      </c>
      <c r="X13" s="52">
        <v>0.6554</v>
      </c>
      <c r="Y13" s="52">
        <v>0</v>
      </c>
      <c r="Z13" s="52">
        <v>0</v>
      </c>
      <c r="AA13" s="82">
        <v>13</v>
      </c>
      <c r="AB13" s="82"/>
      <c r="AC13" s="98"/>
      <c r="AD13" s="85" t="s">
        <v>710</v>
      </c>
      <c r="AE13" s="85">
        <v>9</v>
      </c>
      <c r="AF13" s="85">
        <v>5</v>
      </c>
      <c r="AG13" s="85">
        <v>156</v>
      </c>
      <c r="AH13" s="85">
        <v>3</v>
      </c>
      <c r="AI13" s="85"/>
      <c r="AJ13" s="85" t="s">
        <v>757</v>
      </c>
      <c r="AK13" s="85"/>
      <c r="AL13" s="85"/>
      <c r="AM13" s="85"/>
      <c r="AN13" s="87">
        <v>43631.96142361111</v>
      </c>
      <c r="AO13" s="85"/>
      <c r="AP13" s="85" t="b">
        <v>1</v>
      </c>
      <c r="AQ13" s="85" t="b">
        <v>0</v>
      </c>
      <c r="AR13" s="85" t="b">
        <v>0</v>
      </c>
      <c r="AS13" s="85"/>
      <c r="AT13" s="85">
        <v>0</v>
      </c>
      <c r="AU13" s="85"/>
      <c r="AV13" s="85" t="b">
        <v>0</v>
      </c>
      <c r="AW13" s="85" t="s">
        <v>873</v>
      </c>
      <c r="AX13" s="91" t="s">
        <v>884</v>
      </c>
      <c r="AY13" s="85" t="s">
        <v>65</v>
      </c>
      <c r="AZ13" s="85" t="str">
        <f>REPLACE(INDEX(GroupVertices[Group],MATCH(Vertices[[#This Row],[Vertex]],GroupVertices[Vertex],0)),1,1,"")</f>
        <v>5</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169.08668076109936</v>
      </c>
      <c r="E14" s="81"/>
      <c r="F14" s="112" t="s">
        <v>434</v>
      </c>
      <c r="G14" s="15"/>
      <c r="H14" s="16" t="s">
        <v>218</v>
      </c>
      <c r="I14" s="66"/>
      <c r="J14" s="66"/>
      <c r="K14" s="114" t="s">
        <v>938</v>
      </c>
      <c r="L14" s="94">
        <v>1</v>
      </c>
      <c r="M14" s="95">
        <v>3259.095947265625</v>
      </c>
      <c r="N14" s="95">
        <v>4999.5</v>
      </c>
      <c r="O14" s="77"/>
      <c r="P14" s="96"/>
      <c r="Q14" s="96"/>
      <c r="R14" s="97"/>
      <c r="S14" s="51">
        <v>1</v>
      </c>
      <c r="T14" s="51">
        <v>1</v>
      </c>
      <c r="U14" s="52">
        <v>0</v>
      </c>
      <c r="V14" s="52">
        <v>0</v>
      </c>
      <c r="W14" s="52">
        <v>0</v>
      </c>
      <c r="X14" s="52">
        <v>0.99999</v>
      </c>
      <c r="Y14" s="52">
        <v>0</v>
      </c>
      <c r="Z14" s="52" t="s">
        <v>1040</v>
      </c>
      <c r="AA14" s="82">
        <v>14</v>
      </c>
      <c r="AB14" s="82"/>
      <c r="AC14" s="98"/>
      <c r="AD14" s="85" t="s">
        <v>711</v>
      </c>
      <c r="AE14" s="85">
        <v>132</v>
      </c>
      <c r="AF14" s="85">
        <v>24</v>
      </c>
      <c r="AG14" s="85">
        <v>8136</v>
      </c>
      <c r="AH14" s="85">
        <v>1256</v>
      </c>
      <c r="AI14" s="85"/>
      <c r="AJ14" s="85"/>
      <c r="AK14" s="85" t="s">
        <v>785</v>
      </c>
      <c r="AL14" s="85"/>
      <c r="AM14" s="85"/>
      <c r="AN14" s="87">
        <v>41405.54439814815</v>
      </c>
      <c r="AO14" s="91" t="s">
        <v>824</v>
      </c>
      <c r="AP14" s="85" t="b">
        <v>0</v>
      </c>
      <c r="AQ14" s="85" t="b">
        <v>0</v>
      </c>
      <c r="AR14" s="85" t="b">
        <v>1</v>
      </c>
      <c r="AS14" s="85"/>
      <c r="AT14" s="85">
        <v>0</v>
      </c>
      <c r="AU14" s="91" t="s">
        <v>855</v>
      </c>
      <c r="AV14" s="85" t="b">
        <v>0</v>
      </c>
      <c r="AW14" s="85" t="s">
        <v>873</v>
      </c>
      <c r="AX14" s="91" t="s">
        <v>885</v>
      </c>
      <c r="AY14" s="85" t="s">
        <v>66</v>
      </c>
      <c r="AZ14" s="85" t="str">
        <f>REPLACE(INDEX(GroupVertices[Group],MATCH(Vertices[[#This Row],[Vertex]],GroupVertices[Vertex],0)),1,1,"")</f>
        <v>1</v>
      </c>
      <c r="BA14" s="51" t="s">
        <v>357</v>
      </c>
      <c r="BB14" s="51" t="s">
        <v>357</v>
      </c>
      <c r="BC14" s="51" t="s">
        <v>415</v>
      </c>
      <c r="BD14" s="51" t="s">
        <v>415</v>
      </c>
      <c r="BE14" s="51"/>
      <c r="BF14" s="51"/>
      <c r="BG14" s="128" t="s">
        <v>1321</v>
      </c>
      <c r="BH14" s="128" t="s">
        <v>1321</v>
      </c>
      <c r="BI14" s="128" t="s">
        <v>1359</v>
      </c>
      <c r="BJ14" s="128" t="s">
        <v>1359</v>
      </c>
      <c r="BK14" s="128">
        <v>0</v>
      </c>
      <c r="BL14" s="131">
        <v>0</v>
      </c>
      <c r="BM14" s="128">
        <v>0</v>
      </c>
      <c r="BN14" s="131">
        <v>0</v>
      </c>
      <c r="BO14" s="128">
        <v>0</v>
      </c>
      <c r="BP14" s="131">
        <v>0</v>
      </c>
      <c r="BQ14" s="128">
        <v>5</v>
      </c>
      <c r="BR14" s="131">
        <v>100</v>
      </c>
      <c r="BS14" s="128">
        <v>5</v>
      </c>
      <c r="BT14" s="2"/>
      <c r="BU14" s="3"/>
      <c r="BV14" s="3"/>
      <c r="BW14" s="3"/>
      <c r="BX14" s="3"/>
    </row>
    <row r="15" spans="1:76" ht="15">
      <c r="A15" s="14" t="s">
        <v>219</v>
      </c>
      <c r="B15" s="15"/>
      <c r="C15" s="15" t="s">
        <v>64</v>
      </c>
      <c r="D15" s="93">
        <v>701.1782945736434</v>
      </c>
      <c r="E15" s="81"/>
      <c r="F15" s="112" t="s">
        <v>435</v>
      </c>
      <c r="G15" s="15"/>
      <c r="H15" s="16" t="s">
        <v>219</v>
      </c>
      <c r="I15" s="66"/>
      <c r="J15" s="66"/>
      <c r="K15" s="114" t="s">
        <v>939</v>
      </c>
      <c r="L15" s="94">
        <v>1</v>
      </c>
      <c r="M15" s="95">
        <v>6107.25146484375</v>
      </c>
      <c r="N15" s="95">
        <v>8035.36962890625</v>
      </c>
      <c r="O15" s="77"/>
      <c r="P15" s="96"/>
      <c r="Q15" s="96"/>
      <c r="R15" s="97"/>
      <c r="S15" s="51">
        <v>0</v>
      </c>
      <c r="T15" s="51">
        <v>1</v>
      </c>
      <c r="U15" s="52">
        <v>0</v>
      </c>
      <c r="V15" s="52">
        <v>0.090909</v>
      </c>
      <c r="W15" s="52">
        <v>0.094475</v>
      </c>
      <c r="X15" s="52">
        <v>0.50054</v>
      </c>
      <c r="Y15" s="52">
        <v>0</v>
      </c>
      <c r="Z15" s="52">
        <v>0</v>
      </c>
      <c r="AA15" s="82">
        <v>15</v>
      </c>
      <c r="AB15" s="82"/>
      <c r="AC15" s="98"/>
      <c r="AD15" s="85" t="s">
        <v>712</v>
      </c>
      <c r="AE15" s="85">
        <v>1503</v>
      </c>
      <c r="AF15" s="85">
        <v>1826</v>
      </c>
      <c r="AG15" s="85">
        <v>3187</v>
      </c>
      <c r="AH15" s="85">
        <v>114</v>
      </c>
      <c r="AI15" s="85"/>
      <c r="AJ15" s="85"/>
      <c r="AK15" s="85"/>
      <c r="AL15" s="85"/>
      <c r="AM15" s="85"/>
      <c r="AN15" s="87">
        <v>42176.07472222222</v>
      </c>
      <c r="AO15" s="85"/>
      <c r="AP15" s="85" t="b">
        <v>0</v>
      </c>
      <c r="AQ15" s="85" t="b">
        <v>0</v>
      </c>
      <c r="AR15" s="85" t="b">
        <v>0</v>
      </c>
      <c r="AS15" s="85"/>
      <c r="AT15" s="85">
        <v>0</v>
      </c>
      <c r="AU15" s="91" t="s">
        <v>855</v>
      </c>
      <c r="AV15" s="85" t="b">
        <v>0</v>
      </c>
      <c r="AW15" s="85" t="s">
        <v>873</v>
      </c>
      <c r="AX15" s="91" t="s">
        <v>886</v>
      </c>
      <c r="AY15" s="85" t="s">
        <v>66</v>
      </c>
      <c r="AZ15" s="85" t="str">
        <f>REPLACE(INDEX(GroupVertices[Group],MATCH(Vertices[[#This Row],[Vertex]],GroupVertices[Vertex],0)),1,1,"")</f>
        <v>2</v>
      </c>
      <c r="BA15" s="51" t="s">
        <v>358</v>
      </c>
      <c r="BB15" s="51" t="s">
        <v>358</v>
      </c>
      <c r="BC15" s="51" t="s">
        <v>416</v>
      </c>
      <c r="BD15" s="51" t="s">
        <v>416</v>
      </c>
      <c r="BE15" s="51" t="s">
        <v>420</v>
      </c>
      <c r="BF15" s="51" t="s">
        <v>420</v>
      </c>
      <c r="BG15" s="128" t="s">
        <v>1322</v>
      </c>
      <c r="BH15" s="128" t="s">
        <v>1322</v>
      </c>
      <c r="BI15" s="128" t="s">
        <v>1360</v>
      </c>
      <c r="BJ15" s="128" t="s">
        <v>1360</v>
      </c>
      <c r="BK15" s="128">
        <v>0</v>
      </c>
      <c r="BL15" s="131">
        <v>0</v>
      </c>
      <c r="BM15" s="128">
        <v>0</v>
      </c>
      <c r="BN15" s="131">
        <v>0</v>
      </c>
      <c r="BO15" s="128">
        <v>0</v>
      </c>
      <c r="BP15" s="131">
        <v>0</v>
      </c>
      <c r="BQ15" s="128">
        <v>13</v>
      </c>
      <c r="BR15" s="131">
        <v>100</v>
      </c>
      <c r="BS15" s="128">
        <v>13</v>
      </c>
      <c r="BT15" s="2"/>
      <c r="BU15" s="3"/>
      <c r="BV15" s="3"/>
      <c r="BW15" s="3"/>
      <c r="BX15" s="3"/>
    </row>
    <row r="16" spans="1:76" ht="15">
      <c r="A16" s="14" t="s">
        <v>257</v>
      </c>
      <c r="B16" s="15"/>
      <c r="C16" s="15" t="s">
        <v>64</v>
      </c>
      <c r="D16" s="93">
        <v>1000</v>
      </c>
      <c r="E16" s="81"/>
      <c r="F16" s="112" t="s">
        <v>468</v>
      </c>
      <c r="G16" s="15"/>
      <c r="H16" s="16" t="s">
        <v>257</v>
      </c>
      <c r="I16" s="66"/>
      <c r="J16" s="66"/>
      <c r="K16" s="114" t="s">
        <v>940</v>
      </c>
      <c r="L16" s="94">
        <v>9999</v>
      </c>
      <c r="M16" s="95">
        <v>4999.720703125</v>
      </c>
      <c r="N16" s="95">
        <v>7215.55517578125</v>
      </c>
      <c r="O16" s="77"/>
      <c r="P16" s="96"/>
      <c r="Q16" s="96"/>
      <c r="R16" s="97"/>
      <c r="S16" s="51">
        <v>7</v>
      </c>
      <c r="T16" s="51">
        <v>1</v>
      </c>
      <c r="U16" s="52">
        <v>28</v>
      </c>
      <c r="V16" s="52">
        <v>0.166667</v>
      </c>
      <c r="W16" s="52">
        <v>0.307366</v>
      </c>
      <c r="X16" s="52">
        <v>2.886804</v>
      </c>
      <c r="Y16" s="52">
        <v>0.03333333333333333</v>
      </c>
      <c r="Z16" s="52">
        <v>0</v>
      </c>
      <c r="AA16" s="82">
        <v>16</v>
      </c>
      <c r="AB16" s="82"/>
      <c r="AC16" s="98"/>
      <c r="AD16" s="85" t="s">
        <v>713</v>
      </c>
      <c r="AE16" s="85">
        <v>12</v>
      </c>
      <c r="AF16" s="85">
        <v>5826</v>
      </c>
      <c r="AG16" s="85">
        <v>11129</v>
      </c>
      <c r="AH16" s="85">
        <v>7</v>
      </c>
      <c r="AI16" s="85"/>
      <c r="AJ16" s="85" t="s">
        <v>758</v>
      </c>
      <c r="AK16" s="85" t="s">
        <v>792</v>
      </c>
      <c r="AL16" s="91" t="s">
        <v>813</v>
      </c>
      <c r="AM16" s="85"/>
      <c r="AN16" s="87">
        <v>42707.43209490741</v>
      </c>
      <c r="AO16" s="91" t="s">
        <v>825</v>
      </c>
      <c r="AP16" s="85" t="b">
        <v>0</v>
      </c>
      <c r="AQ16" s="85" t="b">
        <v>0</v>
      </c>
      <c r="AR16" s="85" t="b">
        <v>0</v>
      </c>
      <c r="AS16" s="85"/>
      <c r="AT16" s="85">
        <v>29</v>
      </c>
      <c r="AU16" s="91" t="s">
        <v>855</v>
      </c>
      <c r="AV16" s="85" t="b">
        <v>0</v>
      </c>
      <c r="AW16" s="85" t="s">
        <v>873</v>
      </c>
      <c r="AX16" s="91" t="s">
        <v>887</v>
      </c>
      <c r="AY16" s="85" t="s">
        <v>66</v>
      </c>
      <c r="AZ16" s="85" t="str">
        <f>REPLACE(INDEX(GroupVertices[Group],MATCH(Vertices[[#This Row],[Vertex]],GroupVertices[Vertex],0)),1,1,"")</f>
        <v>2</v>
      </c>
      <c r="BA16" s="51" t="s">
        <v>1304</v>
      </c>
      <c r="BB16" s="51" t="s">
        <v>1304</v>
      </c>
      <c r="BC16" s="51" t="s">
        <v>1309</v>
      </c>
      <c r="BD16" s="51" t="s">
        <v>1311</v>
      </c>
      <c r="BE16" s="51"/>
      <c r="BF16" s="51"/>
      <c r="BG16" s="128" t="s">
        <v>1323</v>
      </c>
      <c r="BH16" s="128" t="s">
        <v>1323</v>
      </c>
      <c r="BI16" s="128" t="s">
        <v>1361</v>
      </c>
      <c r="BJ16" s="128" t="s">
        <v>1361</v>
      </c>
      <c r="BK16" s="128">
        <v>0</v>
      </c>
      <c r="BL16" s="131">
        <v>0</v>
      </c>
      <c r="BM16" s="128">
        <v>0</v>
      </c>
      <c r="BN16" s="131">
        <v>0</v>
      </c>
      <c r="BO16" s="128">
        <v>0</v>
      </c>
      <c r="BP16" s="131">
        <v>0</v>
      </c>
      <c r="BQ16" s="128">
        <v>172</v>
      </c>
      <c r="BR16" s="131">
        <v>100</v>
      </c>
      <c r="BS16" s="128">
        <v>172</v>
      </c>
      <c r="BT16" s="2"/>
      <c r="BU16" s="3"/>
      <c r="BV16" s="3"/>
      <c r="BW16" s="3"/>
      <c r="BX16" s="3"/>
    </row>
    <row r="17" spans="1:76" ht="15">
      <c r="A17" s="14" t="s">
        <v>220</v>
      </c>
      <c r="B17" s="15"/>
      <c r="C17" s="15" t="s">
        <v>64</v>
      </c>
      <c r="D17" s="93">
        <v>569.1888653981678</v>
      </c>
      <c r="E17" s="81"/>
      <c r="F17" s="112" t="s">
        <v>436</v>
      </c>
      <c r="G17" s="15"/>
      <c r="H17" s="16" t="s">
        <v>220</v>
      </c>
      <c r="I17" s="66"/>
      <c r="J17" s="66"/>
      <c r="K17" s="114" t="s">
        <v>941</v>
      </c>
      <c r="L17" s="94">
        <v>1</v>
      </c>
      <c r="M17" s="95">
        <v>2383.61474609375</v>
      </c>
      <c r="N17" s="95">
        <v>1282.2247314453125</v>
      </c>
      <c r="O17" s="77"/>
      <c r="P17" s="96"/>
      <c r="Q17" s="96"/>
      <c r="R17" s="97"/>
      <c r="S17" s="51">
        <v>1</v>
      </c>
      <c r="T17" s="51">
        <v>1</v>
      </c>
      <c r="U17" s="52">
        <v>0</v>
      </c>
      <c r="V17" s="52">
        <v>0</v>
      </c>
      <c r="W17" s="52">
        <v>0</v>
      </c>
      <c r="X17" s="52">
        <v>0.99999</v>
      </c>
      <c r="Y17" s="52">
        <v>0</v>
      </c>
      <c r="Z17" s="52" t="s">
        <v>1040</v>
      </c>
      <c r="AA17" s="82">
        <v>17</v>
      </c>
      <c r="AB17" s="82"/>
      <c r="AC17" s="98"/>
      <c r="AD17" s="85" t="s">
        <v>714</v>
      </c>
      <c r="AE17" s="85">
        <v>1154</v>
      </c>
      <c r="AF17" s="85">
        <v>1379</v>
      </c>
      <c r="AG17" s="85">
        <v>23746</v>
      </c>
      <c r="AH17" s="85">
        <v>32561</v>
      </c>
      <c r="AI17" s="85"/>
      <c r="AJ17" s="85" t="s">
        <v>759</v>
      </c>
      <c r="AK17" s="85" t="s">
        <v>793</v>
      </c>
      <c r="AL17" s="91" t="s">
        <v>814</v>
      </c>
      <c r="AM17" s="85"/>
      <c r="AN17" s="87">
        <v>41122.10530092593</v>
      </c>
      <c r="AO17" s="91" t="s">
        <v>826</v>
      </c>
      <c r="AP17" s="85" t="b">
        <v>0</v>
      </c>
      <c r="AQ17" s="85" t="b">
        <v>0</v>
      </c>
      <c r="AR17" s="85" t="b">
        <v>1</v>
      </c>
      <c r="AS17" s="85"/>
      <c r="AT17" s="85">
        <v>9</v>
      </c>
      <c r="AU17" s="91" t="s">
        <v>855</v>
      </c>
      <c r="AV17" s="85" t="b">
        <v>0</v>
      </c>
      <c r="AW17" s="85" t="s">
        <v>873</v>
      </c>
      <c r="AX17" s="91" t="s">
        <v>888</v>
      </c>
      <c r="AY17" s="85" t="s">
        <v>66</v>
      </c>
      <c r="AZ17" s="85" t="str">
        <f>REPLACE(INDEX(GroupVertices[Group],MATCH(Vertices[[#This Row],[Vertex]],GroupVertices[Vertex],0)),1,1,"")</f>
        <v>1</v>
      </c>
      <c r="BA17" s="51" t="s">
        <v>359</v>
      </c>
      <c r="BB17" s="51" t="s">
        <v>359</v>
      </c>
      <c r="BC17" s="51" t="s">
        <v>415</v>
      </c>
      <c r="BD17" s="51" t="s">
        <v>415</v>
      </c>
      <c r="BE17" s="51"/>
      <c r="BF17" s="51"/>
      <c r="BG17" s="128" t="s">
        <v>1324</v>
      </c>
      <c r="BH17" s="128" t="s">
        <v>1324</v>
      </c>
      <c r="BI17" s="128" t="s">
        <v>1362</v>
      </c>
      <c r="BJ17" s="128" t="s">
        <v>1362</v>
      </c>
      <c r="BK17" s="128">
        <v>0</v>
      </c>
      <c r="BL17" s="131">
        <v>0</v>
      </c>
      <c r="BM17" s="128">
        <v>0</v>
      </c>
      <c r="BN17" s="131">
        <v>0</v>
      </c>
      <c r="BO17" s="128">
        <v>0</v>
      </c>
      <c r="BP17" s="131">
        <v>0</v>
      </c>
      <c r="BQ17" s="128">
        <v>9</v>
      </c>
      <c r="BR17" s="131">
        <v>100</v>
      </c>
      <c r="BS17" s="128">
        <v>9</v>
      </c>
      <c r="BT17" s="2"/>
      <c r="BU17" s="3"/>
      <c r="BV17" s="3"/>
      <c r="BW17" s="3"/>
      <c r="BX17" s="3"/>
    </row>
    <row r="18" spans="1:76" ht="15">
      <c r="A18" s="14" t="s">
        <v>221</v>
      </c>
      <c r="B18" s="15"/>
      <c r="C18" s="15" t="s">
        <v>64</v>
      </c>
      <c r="D18" s="93">
        <v>278.3396758280479</v>
      </c>
      <c r="E18" s="81"/>
      <c r="F18" s="112" t="s">
        <v>437</v>
      </c>
      <c r="G18" s="15"/>
      <c r="H18" s="16" t="s">
        <v>221</v>
      </c>
      <c r="I18" s="66"/>
      <c r="J18" s="66"/>
      <c r="K18" s="114" t="s">
        <v>942</v>
      </c>
      <c r="L18" s="94">
        <v>1</v>
      </c>
      <c r="M18" s="95">
        <v>3259.095947265625</v>
      </c>
      <c r="N18" s="95">
        <v>1282.2247314453125</v>
      </c>
      <c r="O18" s="77"/>
      <c r="P18" s="96"/>
      <c r="Q18" s="96"/>
      <c r="R18" s="97"/>
      <c r="S18" s="51">
        <v>1</v>
      </c>
      <c r="T18" s="51">
        <v>1</v>
      </c>
      <c r="U18" s="52">
        <v>0</v>
      </c>
      <c r="V18" s="52">
        <v>0</v>
      </c>
      <c r="W18" s="52">
        <v>0</v>
      </c>
      <c r="X18" s="52">
        <v>0.99999</v>
      </c>
      <c r="Y18" s="52">
        <v>0</v>
      </c>
      <c r="Z18" s="52" t="s">
        <v>1040</v>
      </c>
      <c r="AA18" s="82">
        <v>18</v>
      </c>
      <c r="AB18" s="82"/>
      <c r="AC18" s="98"/>
      <c r="AD18" s="85" t="s">
        <v>715</v>
      </c>
      <c r="AE18" s="85">
        <v>422</v>
      </c>
      <c r="AF18" s="85">
        <v>394</v>
      </c>
      <c r="AG18" s="85">
        <v>29758</v>
      </c>
      <c r="AH18" s="85">
        <v>3427</v>
      </c>
      <c r="AI18" s="85"/>
      <c r="AJ18" s="85" t="s">
        <v>760</v>
      </c>
      <c r="AK18" s="85" t="s">
        <v>794</v>
      </c>
      <c r="AL18" s="91" t="s">
        <v>815</v>
      </c>
      <c r="AM18" s="85"/>
      <c r="AN18" s="87">
        <v>43548.93817129629</v>
      </c>
      <c r="AO18" s="91" t="s">
        <v>827</v>
      </c>
      <c r="AP18" s="85" t="b">
        <v>1</v>
      </c>
      <c r="AQ18" s="85" t="b">
        <v>0</v>
      </c>
      <c r="AR18" s="85" t="b">
        <v>0</v>
      </c>
      <c r="AS18" s="85"/>
      <c r="AT18" s="85">
        <v>0</v>
      </c>
      <c r="AU18" s="85"/>
      <c r="AV18" s="85" t="b">
        <v>0</v>
      </c>
      <c r="AW18" s="85" t="s">
        <v>873</v>
      </c>
      <c r="AX18" s="91" t="s">
        <v>889</v>
      </c>
      <c r="AY18" s="85" t="s">
        <v>66</v>
      </c>
      <c r="AZ18" s="85" t="str">
        <f>REPLACE(INDEX(GroupVertices[Group],MATCH(Vertices[[#This Row],[Vertex]],GroupVertices[Vertex],0)),1,1,"")</f>
        <v>1</v>
      </c>
      <c r="BA18" s="51" t="s">
        <v>360</v>
      </c>
      <c r="BB18" s="51" t="s">
        <v>360</v>
      </c>
      <c r="BC18" s="51" t="s">
        <v>415</v>
      </c>
      <c r="BD18" s="51" t="s">
        <v>415</v>
      </c>
      <c r="BE18" s="51"/>
      <c r="BF18" s="51"/>
      <c r="BG18" s="128" t="s">
        <v>1325</v>
      </c>
      <c r="BH18" s="128" t="s">
        <v>1325</v>
      </c>
      <c r="BI18" s="128" t="s">
        <v>1363</v>
      </c>
      <c r="BJ18" s="128" t="s">
        <v>1363</v>
      </c>
      <c r="BK18" s="128">
        <v>0</v>
      </c>
      <c r="BL18" s="131">
        <v>0</v>
      </c>
      <c r="BM18" s="128">
        <v>0</v>
      </c>
      <c r="BN18" s="131">
        <v>0</v>
      </c>
      <c r="BO18" s="128">
        <v>0</v>
      </c>
      <c r="BP18" s="131">
        <v>0</v>
      </c>
      <c r="BQ18" s="128">
        <v>13</v>
      </c>
      <c r="BR18" s="131">
        <v>100</v>
      </c>
      <c r="BS18" s="128">
        <v>13</v>
      </c>
      <c r="BT18" s="2"/>
      <c r="BU18" s="3"/>
      <c r="BV18" s="3"/>
      <c r="BW18" s="3"/>
      <c r="BX18" s="3"/>
    </row>
    <row r="19" spans="1:76" ht="15">
      <c r="A19" s="14" t="s">
        <v>222</v>
      </c>
      <c r="B19" s="15"/>
      <c r="C19" s="15" t="s">
        <v>64</v>
      </c>
      <c r="D19" s="93">
        <v>173.81113460183226</v>
      </c>
      <c r="E19" s="81"/>
      <c r="F19" s="112" t="s">
        <v>438</v>
      </c>
      <c r="G19" s="15"/>
      <c r="H19" s="16" t="s">
        <v>222</v>
      </c>
      <c r="I19" s="66"/>
      <c r="J19" s="66"/>
      <c r="K19" s="114" t="s">
        <v>943</v>
      </c>
      <c r="L19" s="94">
        <v>1</v>
      </c>
      <c r="M19" s="95">
        <v>5652.7412109375</v>
      </c>
      <c r="N19" s="95">
        <v>4799.52001953125</v>
      </c>
      <c r="O19" s="77"/>
      <c r="P19" s="96"/>
      <c r="Q19" s="96"/>
      <c r="R19" s="97"/>
      <c r="S19" s="51">
        <v>0</v>
      </c>
      <c r="T19" s="51">
        <v>1</v>
      </c>
      <c r="U19" s="52">
        <v>0</v>
      </c>
      <c r="V19" s="52">
        <v>0.090909</v>
      </c>
      <c r="W19" s="52">
        <v>0.094475</v>
      </c>
      <c r="X19" s="52">
        <v>0.50054</v>
      </c>
      <c r="Y19" s="52">
        <v>0</v>
      </c>
      <c r="Z19" s="52">
        <v>0</v>
      </c>
      <c r="AA19" s="82">
        <v>19</v>
      </c>
      <c r="AB19" s="82"/>
      <c r="AC19" s="98"/>
      <c r="AD19" s="85" t="s">
        <v>716</v>
      </c>
      <c r="AE19" s="85">
        <v>247</v>
      </c>
      <c r="AF19" s="85">
        <v>40</v>
      </c>
      <c r="AG19" s="85">
        <v>2894</v>
      </c>
      <c r="AH19" s="85">
        <v>1921</v>
      </c>
      <c r="AI19" s="85"/>
      <c r="AJ19" s="85" t="s">
        <v>761</v>
      </c>
      <c r="AK19" s="85"/>
      <c r="AL19" s="85"/>
      <c r="AM19" s="85"/>
      <c r="AN19" s="87">
        <v>43604.197650462964</v>
      </c>
      <c r="AO19" s="91" t="s">
        <v>828</v>
      </c>
      <c r="AP19" s="85" t="b">
        <v>1</v>
      </c>
      <c r="AQ19" s="85" t="b">
        <v>0</v>
      </c>
      <c r="AR19" s="85" t="b">
        <v>0</v>
      </c>
      <c r="AS19" s="85"/>
      <c r="AT19" s="85">
        <v>0</v>
      </c>
      <c r="AU19" s="85"/>
      <c r="AV19" s="85" t="b">
        <v>0</v>
      </c>
      <c r="AW19" s="85" t="s">
        <v>873</v>
      </c>
      <c r="AX19" s="91" t="s">
        <v>890</v>
      </c>
      <c r="AY19" s="85" t="s">
        <v>66</v>
      </c>
      <c r="AZ19" s="85" t="str">
        <f>REPLACE(INDEX(GroupVertices[Group],MATCH(Vertices[[#This Row],[Vertex]],GroupVertices[Vertex],0)),1,1,"")</f>
        <v>2</v>
      </c>
      <c r="BA19" s="51"/>
      <c r="BB19" s="51"/>
      <c r="BC19" s="51"/>
      <c r="BD19" s="51"/>
      <c r="BE19" s="51"/>
      <c r="BF19" s="51"/>
      <c r="BG19" s="128" t="s">
        <v>1326</v>
      </c>
      <c r="BH19" s="128" t="s">
        <v>1326</v>
      </c>
      <c r="BI19" s="128" t="s">
        <v>1364</v>
      </c>
      <c r="BJ19" s="128" t="s">
        <v>1364</v>
      </c>
      <c r="BK19" s="128">
        <v>0</v>
      </c>
      <c r="BL19" s="131">
        <v>0</v>
      </c>
      <c r="BM19" s="128">
        <v>0</v>
      </c>
      <c r="BN19" s="131">
        <v>0</v>
      </c>
      <c r="BO19" s="128">
        <v>0</v>
      </c>
      <c r="BP19" s="131">
        <v>0</v>
      </c>
      <c r="BQ19" s="128">
        <v>23</v>
      </c>
      <c r="BR19" s="131">
        <v>100</v>
      </c>
      <c r="BS19" s="128">
        <v>23</v>
      </c>
      <c r="BT19" s="2"/>
      <c r="BU19" s="3"/>
      <c r="BV19" s="3"/>
      <c r="BW19" s="3"/>
      <c r="BX19" s="3"/>
    </row>
    <row r="20" spans="1:76" ht="15">
      <c r="A20" s="14" t="s">
        <v>223</v>
      </c>
      <c r="B20" s="15"/>
      <c r="C20" s="15" t="s">
        <v>64</v>
      </c>
      <c r="D20" s="93">
        <v>373.4193093727978</v>
      </c>
      <c r="E20" s="81"/>
      <c r="F20" s="112" t="s">
        <v>439</v>
      </c>
      <c r="G20" s="15"/>
      <c r="H20" s="16" t="s">
        <v>223</v>
      </c>
      <c r="I20" s="66"/>
      <c r="J20" s="66"/>
      <c r="K20" s="114" t="s">
        <v>944</v>
      </c>
      <c r="L20" s="94">
        <v>1</v>
      </c>
      <c r="M20" s="95">
        <v>1508.1339111328125</v>
      </c>
      <c r="N20" s="95">
        <v>1282.2247314453125</v>
      </c>
      <c r="O20" s="77"/>
      <c r="P20" s="96"/>
      <c r="Q20" s="96"/>
      <c r="R20" s="97"/>
      <c r="S20" s="51">
        <v>1</v>
      </c>
      <c r="T20" s="51">
        <v>1</v>
      </c>
      <c r="U20" s="52">
        <v>0</v>
      </c>
      <c r="V20" s="52">
        <v>0</v>
      </c>
      <c r="W20" s="52">
        <v>0</v>
      </c>
      <c r="X20" s="52">
        <v>0.99999</v>
      </c>
      <c r="Y20" s="52">
        <v>0</v>
      </c>
      <c r="Z20" s="52" t="s">
        <v>1040</v>
      </c>
      <c r="AA20" s="82">
        <v>20</v>
      </c>
      <c r="AB20" s="82"/>
      <c r="AC20" s="98"/>
      <c r="AD20" s="85" t="s">
        <v>717</v>
      </c>
      <c r="AE20" s="85">
        <v>1084</v>
      </c>
      <c r="AF20" s="85">
        <v>716</v>
      </c>
      <c r="AG20" s="85">
        <v>4634</v>
      </c>
      <c r="AH20" s="85">
        <v>1959</v>
      </c>
      <c r="AI20" s="85"/>
      <c r="AJ20" s="85"/>
      <c r="AK20" s="85"/>
      <c r="AL20" s="85"/>
      <c r="AM20" s="85"/>
      <c r="AN20" s="87">
        <v>41022.46471064815</v>
      </c>
      <c r="AO20" s="85"/>
      <c r="AP20" s="85" t="b">
        <v>1</v>
      </c>
      <c r="AQ20" s="85" t="b">
        <v>0</v>
      </c>
      <c r="AR20" s="85" t="b">
        <v>1</v>
      </c>
      <c r="AS20" s="85"/>
      <c r="AT20" s="85">
        <v>0</v>
      </c>
      <c r="AU20" s="91" t="s">
        <v>855</v>
      </c>
      <c r="AV20" s="85" t="b">
        <v>0</v>
      </c>
      <c r="AW20" s="85" t="s">
        <v>873</v>
      </c>
      <c r="AX20" s="91" t="s">
        <v>891</v>
      </c>
      <c r="AY20" s="85" t="s">
        <v>66</v>
      </c>
      <c r="AZ20" s="85" t="str">
        <f>REPLACE(INDEX(GroupVertices[Group],MATCH(Vertices[[#This Row],[Vertex]],GroupVertices[Vertex],0)),1,1,"")</f>
        <v>1</v>
      </c>
      <c r="BA20" s="51" t="s">
        <v>360</v>
      </c>
      <c r="BB20" s="51" t="s">
        <v>360</v>
      </c>
      <c r="BC20" s="51" t="s">
        <v>415</v>
      </c>
      <c r="BD20" s="51" t="s">
        <v>415</v>
      </c>
      <c r="BE20" s="51"/>
      <c r="BF20" s="51"/>
      <c r="BG20" s="128" t="s">
        <v>1327</v>
      </c>
      <c r="BH20" s="128" t="s">
        <v>1327</v>
      </c>
      <c r="BI20" s="128" t="s">
        <v>1365</v>
      </c>
      <c r="BJ20" s="128" t="s">
        <v>1365</v>
      </c>
      <c r="BK20" s="128">
        <v>0</v>
      </c>
      <c r="BL20" s="131">
        <v>0</v>
      </c>
      <c r="BM20" s="128">
        <v>0</v>
      </c>
      <c r="BN20" s="131">
        <v>0</v>
      </c>
      <c r="BO20" s="128">
        <v>0</v>
      </c>
      <c r="BP20" s="131">
        <v>0</v>
      </c>
      <c r="BQ20" s="128">
        <v>2</v>
      </c>
      <c r="BR20" s="131">
        <v>100</v>
      </c>
      <c r="BS20" s="128">
        <v>2</v>
      </c>
      <c r="BT20" s="2"/>
      <c r="BU20" s="3"/>
      <c r="BV20" s="3"/>
      <c r="BW20" s="3"/>
      <c r="BX20" s="3"/>
    </row>
    <row r="21" spans="1:76" ht="15">
      <c r="A21" s="14" t="s">
        <v>224</v>
      </c>
      <c r="B21" s="15"/>
      <c r="C21" s="15" t="s">
        <v>64</v>
      </c>
      <c r="D21" s="93">
        <v>638.2840028188866</v>
      </c>
      <c r="E21" s="81"/>
      <c r="F21" s="112" t="s">
        <v>440</v>
      </c>
      <c r="G21" s="15"/>
      <c r="H21" s="16" t="s">
        <v>224</v>
      </c>
      <c r="I21" s="66"/>
      <c r="J21" s="66"/>
      <c r="K21" s="114" t="s">
        <v>945</v>
      </c>
      <c r="L21" s="94">
        <v>1</v>
      </c>
      <c r="M21" s="95">
        <v>3259.095947265625</v>
      </c>
      <c r="N21" s="95">
        <v>3140.8623046875</v>
      </c>
      <c r="O21" s="77"/>
      <c r="P21" s="96"/>
      <c r="Q21" s="96"/>
      <c r="R21" s="97"/>
      <c r="S21" s="51">
        <v>1</v>
      </c>
      <c r="T21" s="51">
        <v>1</v>
      </c>
      <c r="U21" s="52">
        <v>0</v>
      </c>
      <c r="V21" s="52">
        <v>0</v>
      </c>
      <c r="W21" s="52">
        <v>0</v>
      </c>
      <c r="X21" s="52">
        <v>0.99999</v>
      </c>
      <c r="Y21" s="52">
        <v>0</v>
      </c>
      <c r="Z21" s="52" t="s">
        <v>1040</v>
      </c>
      <c r="AA21" s="82">
        <v>21</v>
      </c>
      <c r="AB21" s="82"/>
      <c r="AC21" s="98"/>
      <c r="AD21" s="85" t="s">
        <v>718</v>
      </c>
      <c r="AE21" s="85">
        <v>763</v>
      </c>
      <c r="AF21" s="85">
        <v>1613</v>
      </c>
      <c r="AG21" s="85">
        <v>3697</v>
      </c>
      <c r="AH21" s="85">
        <v>3150</v>
      </c>
      <c r="AI21" s="85"/>
      <c r="AJ21" s="85" t="s">
        <v>762</v>
      </c>
      <c r="AK21" s="85"/>
      <c r="AL21" s="85"/>
      <c r="AM21" s="85"/>
      <c r="AN21" s="87">
        <v>43050.79387731481</v>
      </c>
      <c r="AO21" s="91" t="s">
        <v>829</v>
      </c>
      <c r="AP21" s="85" t="b">
        <v>1</v>
      </c>
      <c r="AQ21" s="85" t="b">
        <v>0</v>
      </c>
      <c r="AR21" s="85" t="b">
        <v>0</v>
      </c>
      <c r="AS21" s="85"/>
      <c r="AT21" s="85">
        <v>5</v>
      </c>
      <c r="AU21" s="85"/>
      <c r="AV21" s="85" t="b">
        <v>0</v>
      </c>
      <c r="AW21" s="85" t="s">
        <v>873</v>
      </c>
      <c r="AX21" s="91" t="s">
        <v>892</v>
      </c>
      <c r="AY21" s="85" t="s">
        <v>66</v>
      </c>
      <c r="AZ21" s="85" t="str">
        <f>REPLACE(INDEX(GroupVertices[Group],MATCH(Vertices[[#This Row],[Vertex]],GroupVertices[Vertex],0)),1,1,"")</f>
        <v>1</v>
      </c>
      <c r="BA21" s="51" t="s">
        <v>361</v>
      </c>
      <c r="BB21" s="51" t="s">
        <v>361</v>
      </c>
      <c r="BC21" s="51" t="s">
        <v>415</v>
      </c>
      <c r="BD21" s="51" t="s">
        <v>415</v>
      </c>
      <c r="BE21" s="51"/>
      <c r="BF21" s="51"/>
      <c r="BG21" s="128" t="s">
        <v>1328</v>
      </c>
      <c r="BH21" s="128" t="s">
        <v>1328</v>
      </c>
      <c r="BI21" s="128" t="s">
        <v>1366</v>
      </c>
      <c r="BJ21" s="128" t="s">
        <v>1366</v>
      </c>
      <c r="BK21" s="128">
        <v>0</v>
      </c>
      <c r="BL21" s="131">
        <v>0</v>
      </c>
      <c r="BM21" s="128">
        <v>0</v>
      </c>
      <c r="BN21" s="131">
        <v>0</v>
      </c>
      <c r="BO21" s="128">
        <v>0</v>
      </c>
      <c r="BP21" s="131">
        <v>0</v>
      </c>
      <c r="BQ21" s="128">
        <v>9</v>
      </c>
      <c r="BR21" s="131">
        <v>100</v>
      </c>
      <c r="BS21" s="128">
        <v>9</v>
      </c>
      <c r="BT21" s="2"/>
      <c r="BU21" s="3"/>
      <c r="BV21" s="3"/>
      <c r="BW21" s="3"/>
      <c r="BX21" s="3"/>
    </row>
    <row r="22" spans="1:76" ht="15">
      <c r="A22" s="14" t="s">
        <v>225</v>
      </c>
      <c r="B22" s="15"/>
      <c r="C22" s="15" t="s">
        <v>64</v>
      </c>
      <c r="D22" s="93">
        <v>736.9069767441861</v>
      </c>
      <c r="E22" s="81"/>
      <c r="F22" s="112" t="s">
        <v>867</v>
      </c>
      <c r="G22" s="15"/>
      <c r="H22" s="16" t="s">
        <v>225</v>
      </c>
      <c r="I22" s="66"/>
      <c r="J22" s="66"/>
      <c r="K22" s="114" t="s">
        <v>946</v>
      </c>
      <c r="L22" s="94">
        <v>1</v>
      </c>
      <c r="M22" s="95">
        <v>8254.53515625</v>
      </c>
      <c r="N22" s="95">
        <v>1711.593505859375</v>
      </c>
      <c r="O22" s="77"/>
      <c r="P22" s="96"/>
      <c r="Q22" s="96"/>
      <c r="R22" s="97"/>
      <c r="S22" s="51">
        <v>2</v>
      </c>
      <c r="T22" s="51">
        <v>1</v>
      </c>
      <c r="U22" s="52">
        <v>0</v>
      </c>
      <c r="V22" s="52">
        <v>1</v>
      </c>
      <c r="W22" s="52">
        <v>0</v>
      </c>
      <c r="X22" s="52">
        <v>1.298233</v>
      </c>
      <c r="Y22" s="52">
        <v>0</v>
      </c>
      <c r="Z22" s="52">
        <v>0</v>
      </c>
      <c r="AA22" s="82">
        <v>22</v>
      </c>
      <c r="AB22" s="82"/>
      <c r="AC22" s="98"/>
      <c r="AD22" s="85" t="s">
        <v>719</v>
      </c>
      <c r="AE22" s="85">
        <v>2315</v>
      </c>
      <c r="AF22" s="85">
        <v>1947</v>
      </c>
      <c r="AG22" s="85">
        <v>347</v>
      </c>
      <c r="AH22" s="85">
        <v>436</v>
      </c>
      <c r="AI22" s="85"/>
      <c r="AJ22" s="85" t="s">
        <v>763</v>
      </c>
      <c r="AK22" s="85" t="s">
        <v>795</v>
      </c>
      <c r="AL22" s="85"/>
      <c r="AM22" s="85"/>
      <c r="AN22" s="87">
        <v>41733.36486111111</v>
      </c>
      <c r="AO22" s="91" t="s">
        <v>830</v>
      </c>
      <c r="AP22" s="85" t="b">
        <v>1</v>
      </c>
      <c r="AQ22" s="85" t="b">
        <v>0</v>
      </c>
      <c r="AR22" s="85" t="b">
        <v>1</v>
      </c>
      <c r="AS22" s="85" t="s">
        <v>663</v>
      </c>
      <c r="AT22" s="85">
        <v>2</v>
      </c>
      <c r="AU22" s="91" t="s">
        <v>855</v>
      </c>
      <c r="AV22" s="85" t="b">
        <v>0</v>
      </c>
      <c r="AW22" s="85" t="s">
        <v>873</v>
      </c>
      <c r="AX22" s="91" t="s">
        <v>893</v>
      </c>
      <c r="AY22" s="85" t="s">
        <v>66</v>
      </c>
      <c r="AZ22" s="85" t="str">
        <f>REPLACE(INDEX(GroupVertices[Group],MATCH(Vertices[[#This Row],[Vertex]],GroupVertices[Vertex],0)),1,1,"")</f>
        <v>8</v>
      </c>
      <c r="BA22" s="51" t="s">
        <v>362</v>
      </c>
      <c r="BB22" s="51" t="s">
        <v>362</v>
      </c>
      <c r="BC22" s="51" t="s">
        <v>415</v>
      </c>
      <c r="BD22" s="51" t="s">
        <v>415</v>
      </c>
      <c r="BE22" s="51"/>
      <c r="BF22" s="51"/>
      <c r="BG22" s="128" t="s">
        <v>1175</v>
      </c>
      <c r="BH22" s="128" t="s">
        <v>1175</v>
      </c>
      <c r="BI22" s="128" t="s">
        <v>1255</v>
      </c>
      <c r="BJ22" s="128" t="s">
        <v>1255</v>
      </c>
      <c r="BK22" s="128">
        <v>0</v>
      </c>
      <c r="BL22" s="131">
        <v>0</v>
      </c>
      <c r="BM22" s="128">
        <v>0</v>
      </c>
      <c r="BN22" s="131">
        <v>0</v>
      </c>
      <c r="BO22" s="128">
        <v>0</v>
      </c>
      <c r="BP22" s="131">
        <v>0</v>
      </c>
      <c r="BQ22" s="128">
        <v>11</v>
      </c>
      <c r="BR22" s="131">
        <v>100</v>
      </c>
      <c r="BS22" s="128">
        <v>11</v>
      </c>
      <c r="BT22" s="2"/>
      <c r="BU22" s="3"/>
      <c r="BV22" s="3"/>
      <c r="BW22" s="3"/>
      <c r="BX22" s="3"/>
    </row>
    <row r="23" spans="1:76" ht="15">
      <c r="A23" s="14" t="s">
        <v>226</v>
      </c>
      <c r="B23" s="15"/>
      <c r="C23" s="15" t="s">
        <v>64</v>
      </c>
      <c r="D23" s="93">
        <v>164.36222692036645</v>
      </c>
      <c r="E23" s="81"/>
      <c r="F23" s="112" t="s">
        <v>868</v>
      </c>
      <c r="G23" s="15"/>
      <c r="H23" s="16" t="s">
        <v>226</v>
      </c>
      <c r="I23" s="66"/>
      <c r="J23" s="66"/>
      <c r="K23" s="114" t="s">
        <v>947</v>
      </c>
      <c r="L23" s="94">
        <v>1</v>
      </c>
      <c r="M23" s="95">
        <v>8254.53515625</v>
      </c>
      <c r="N23" s="95">
        <v>805.8017578125</v>
      </c>
      <c r="O23" s="77"/>
      <c r="P23" s="96"/>
      <c r="Q23" s="96"/>
      <c r="R23" s="97"/>
      <c r="S23" s="51">
        <v>0</v>
      </c>
      <c r="T23" s="51">
        <v>1</v>
      </c>
      <c r="U23" s="52">
        <v>0</v>
      </c>
      <c r="V23" s="52">
        <v>1</v>
      </c>
      <c r="W23" s="52">
        <v>0</v>
      </c>
      <c r="X23" s="52">
        <v>0.701748</v>
      </c>
      <c r="Y23" s="52">
        <v>0</v>
      </c>
      <c r="Z23" s="52">
        <v>0</v>
      </c>
      <c r="AA23" s="82">
        <v>23</v>
      </c>
      <c r="AB23" s="82"/>
      <c r="AC23" s="98"/>
      <c r="AD23" s="85" t="s">
        <v>720</v>
      </c>
      <c r="AE23" s="85">
        <v>21</v>
      </c>
      <c r="AF23" s="85">
        <v>8</v>
      </c>
      <c r="AG23" s="85">
        <v>2366</v>
      </c>
      <c r="AH23" s="85">
        <v>2536</v>
      </c>
      <c r="AI23" s="85"/>
      <c r="AJ23" s="85"/>
      <c r="AK23" s="85"/>
      <c r="AL23" s="85"/>
      <c r="AM23" s="85"/>
      <c r="AN23" s="87">
        <v>43670.069756944446</v>
      </c>
      <c r="AO23" s="85"/>
      <c r="AP23" s="85" t="b">
        <v>1</v>
      </c>
      <c r="AQ23" s="85" t="b">
        <v>0</v>
      </c>
      <c r="AR23" s="85" t="b">
        <v>0</v>
      </c>
      <c r="AS23" s="85"/>
      <c r="AT23" s="85">
        <v>0</v>
      </c>
      <c r="AU23" s="85"/>
      <c r="AV23" s="85" t="b">
        <v>0</v>
      </c>
      <c r="AW23" s="85" t="s">
        <v>873</v>
      </c>
      <c r="AX23" s="91" t="s">
        <v>894</v>
      </c>
      <c r="AY23" s="85" t="s">
        <v>66</v>
      </c>
      <c r="AZ23" s="85" t="str">
        <f>REPLACE(INDEX(GroupVertices[Group],MATCH(Vertices[[#This Row],[Vertex]],GroupVertices[Vertex],0)),1,1,"")</f>
        <v>8</v>
      </c>
      <c r="BA23" s="51" t="s">
        <v>362</v>
      </c>
      <c r="BB23" s="51" t="s">
        <v>362</v>
      </c>
      <c r="BC23" s="51" t="s">
        <v>415</v>
      </c>
      <c r="BD23" s="51" t="s">
        <v>415</v>
      </c>
      <c r="BE23" s="51"/>
      <c r="BF23" s="51"/>
      <c r="BG23" s="128" t="s">
        <v>1329</v>
      </c>
      <c r="BH23" s="128" t="s">
        <v>1329</v>
      </c>
      <c r="BI23" s="128" t="s">
        <v>1367</v>
      </c>
      <c r="BJ23" s="128" t="s">
        <v>1367</v>
      </c>
      <c r="BK23" s="128">
        <v>0</v>
      </c>
      <c r="BL23" s="131">
        <v>0</v>
      </c>
      <c r="BM23" s="128">
        <v>0</v>
      </c>
      <c r="BN23" s="131">
        <v>0</v>
      </c>
      <c r="BO23" s="128">
        <v>0</v>
      </c>
      <c r="BP23" s="131">
        <v>0</v>
      </c>
      <c r="BQ23" s="128">
        <v>13</v>
      </c>
      <c r="BR23" s="131">
        <v>100</v>
      </c>
      <c r="BS23" s="128">
        <v>13</v>
      </c>
      <c r="BT23" s="2"/>
      <c r="BU23" s="3"/>
      <c r="BV23" s="3"/>
      <c r="BW23" s="3"/>
      <c r="BX23" s="3"/>
    </row>
    <row r="24" spans="1:76" ht="15">
      <c r="A24" s="14" t="s">
        <v>227</v>
      </c>
      <c r="B24" s="15"/>
      <c r="C24" s="15" t="s">
        <v>64</v>
      </c>
      <c r="D24" s="93">
        <v>478.2431289640592</v>
      </c>
      <c r="E24" s="81"/>
      <c r="F24" s="112" t="s">
        <v>441</v>
      </c>
      <c r="G24" s="15"/>
      <c r="H24" s="16" t="s">
        <v>227</v>
      </c>
      <c r="I24" s="66"/>
      <c r="J24" s="66"/>
      <c r="K24" s="114" t="s">
        <v>948</v>
      </c>
      <c r="L24" s="94">
        <v>1</v>
      </c>
      <c r="M24" s="95">
        <v>632.6527709960938</v>
      </c>
      <c r="N24" s="95">
        <v>1282.2247314453125</v>
      </c>
      <c r="O24" s="77"/>
      <c r="P24" s="96"/>
      <c r="Q24" s="96"/>
      <c r="R24" s="97"/>
      <c r="S24" s="51">
        <v>1</v>
      </c>
      <c r="T24" s="51">
        <v>1</v>
      </c>
      <c r="U24" s="52">
        <v>0</v>
      </c>
      <c r="V24" s="52">
        <v>0</v>
      </c>
      <c r="W24" s="52">
        <v>0</v>
      </c>
      <c r="X24" s="52">
        <v>0.99999</v>
      </c>
      <c r="Y24" s="52">
        <v>0</v>
      </c>
      <c r="Z24" s="52" t="s">
        <v>1040</v>
      </c>
      <c r="AA24" s="82">
        <v>24</v>
      </c>
      <c r="AB24" s="82"/>
      <c r="AC24" s="98"/>
      <c r="AD24" s="85" t="s">
        <v>721</v>
      </c>
      <c r="AE24" s="85">
        <v>2333</v>
      </c>
      <c r="AF24" s="85">
        <v>1071</v>
      </c>
      <c r="AG24" s="85">
        <v>5613</v>
      </c>
      <c r="AH24" s="85">
        <v>252</v>
      </c>
      <c r="AI24" s="85"/>
      <c r="AJ24" s="85" t="s">
        <v>764</v>
      </c>
      <c r="AK24" s="85" t="s">
        <v>796</v>
      </c>
      <c r="AL24" s="85"/>
      <c r="AM24" s="85"/>
      <c r="AN24" s="87">
        <v>40156.60034722222</v>
      </c>
      <c r="AO24" s="91" t="s">
        <v>831</v>
      </c>
      <c r="AP24" s="85" t="b">
        <v>0</v>
      </c>
      <c r="AQ24" s="85" t="b">
        <v>0</v>
      </c>
      <c r="AR24" s="85" t="b">
        <v>1</v>
      </c>
      <c r="AS24" s="85"/>
      <c r="AT24" s="85">
        <v>4</v>
      </c>
      <c r="AU24" s="91" t="s">
        <v>858</v>
      </c>
      <c r="AV24" s="85" t="b">
        <v>0</v>
      </c>
      <c r="AW24" s="85" t="s">
        <v>873</v>
      </c>
      <c r="AX24" s="91" t="s">
        <v>895</v>
      </c>
      <c r="AY24" s="85" t="s">
        <v>66</v>
      </c>
      <c r="AZ24" s="85" t="str">
        <f>REPLACE(INDEX(GroupVertices[Group],MATCH(Vertices[[#This Row],[Vertex]],GroupVertices[Vertex],0)),1,1,"")</f>
        <v>1</v>
      </c>
      <c r="BA24" s="51" t="s">
        <v>363</v>
      </c>
      <c r="BB24" s="51" t="s">
        <v>363</v>
      </c>
      <c r="BC24" s="51" t="s">
        <v>415</v>
      </c>
      <c r="BD24" s="51" t="s">
        <v>415</v>
      </c>
      <c r="BE24" s="51"/>
      <c r="BF24" s="51"/>
      <c r="BG24" s="128" t="s">
        <v>1330</v>
      </c>
      <c r="BH24" s="128" t="s">
        <v>1330</v>
      </c>
      <c r="BI24" s="128" t="s">
        <v>1368</v>
      </c>
      <c r="BJ24" s="128" t="s">
        <v>1368</v>
      </c>
      <c r="BK24" s="128">
        <v>0</v>
      </c>
      <c r="BL24" s="131">
        <v>0</v>
      </c>
      <c r="BM24" s="128">
        <v>0</v>
      </c>
      <c r="BN24" s="131">
        <v>0</v>
      </c>
      <c r="BO24" s="128">
        <v>0</v>
      </c>
      <c r="BP24" s="131">
        <v>0</v>
      </c>
      <c r="BQ24" s="128">
        <v>12</v>
      </c>
      <c r="BR24" s="131">
        <v>100</v>
      </c>
      <c r="BS24" s="128">
        <v>12</v>
      </c>
      <c r="BT24" s="2"/>
      <c r="BU24" s="3"/>
      <c r="BV24" s="3"/>
      <c r="BW24" s="3"/>
      <c r="BX24" s="3"/>
    </row>
    <row r="25" spans="1:76" ht="15">
      <c r="A25" s="14" t="s">
        <v>229</v>
      </c>
      <c r="B25" s="15"/>
      <c r="C25" s="15" t="s">
        <v>64</v>
      </c>
      <c r="D25" s="93">
        <v>314.954193093728</v>
      </c>
      <c r="E25" s="81"/>
      <c r="F25" s="112" t="s">
        <v>443</v>
      </c>
      <c r="G25" s="15"/>
      <c r="H25" s="16" t="s">
        <v>229</v>
      </c>
      <c r="I25" s="66"/>
      <c r="J25" s="66"/>
      <c r="K25" s="114" t="s">
        <v>949</v>
      </c>
      <c r="L25" s="94">
        <v>1</v>
      </c>
      <c r="M25" s="95">
        <v>4351.86181640625</v>
      </c>
      <c r="N25" s="95">
        <v>9548.220703125</v>
      </c>
      <c r="O25" s="77"/>
      <c r="P25" s="96"/>
      <c r="Q25" s="96"/>
      <c r="R25" s="97"/>
      <c r="S25" s="51">
        <v>0</v>
      </c>
      <c r="T25" s="51">
        <v>1</v>
      </c>
      <c r="U25" s="52">
        <v>0</v>
      </c>
      <c r="V25" s="52">
        <v>0.090909</v>
      </c>
      <c r="W25" s="52">
        <v>0.094475</v>
      </c>
      <c r="X25" s="52">
        <v>0.50054</v>
      </c>
      <c r="Y25" s="52">
        <v>0</v>
      </c>
      <c r="Z25" s="52">
        <v>0</v>
      </c>
      <c r="AA25" s="82">
        <v>25</v>
      </c>
      <c r="AB25" s="82"/>
      <c r="AC25" s="98"/>
      <c r="AD25" s="85" t="s">
        <v>722</v>
      </c>
      <c r="AE25" s="85">
        <v>301</v>
      </c>
      <c r="AF25" s="85">
        <v>518</v>
      </c>
      <c r="AG25" s="85">
        <v>45966</v>
      </c>
      <c r="AH25" s="85">
        <v>6125</v>
      </c>
      <c r="AI25" s="85"/>
      <c r="AJ25" s="85" t="s">
        <v>765</v>
      </c>
      <c r="AK25" s="85" t="s">
        <v>797</v>
      </c>
      <c r="AL25" s="85"/>
      <c r="AM25" s="85"/>
      <c r="AN25" s="87">
        <v>40646.653344907405</v>
      </c>
      <c r="AO25" s="91" t="s">
        <v>832</v>
      </c>
      <c r="AP25" s="85" t="b">
        <v>0</v>
      </c>
      <c r="AQ25" s="85" t="b">
        <v>0</v>
      </c>
      <c r="AR25" s="85" t="b">
        <v>1</v>
      </c>
      <c r="AS25" s="85"/>
      <c r="AT25" s="85">
        <v>220</v>
      </c>
      <c r="AU25" s="91" t="s">
        <v>855</v>
      </c>
      <c r="AV25" s="85" t="b">
        <v>0</v>
      </c>
      <c r="AW25" s="85" t="s">
        <v>873</v>
      </c>
      <c r="AX25" s="91" t="s">
        <v>896</v>
      </c>
      <c r="AY25" s="85" t="s">
        <v>66</v>
      </c>
      <c r="AZ25" s="85" t="str">
        <f>REPLACE(INDEX(GroupVertices[Group],MATCH(Vertices[[#This Row],[Vertex]],GroupVertices[Vertex],0)),1,1,"")</f>
        <v>2</v>
      </c>
      <c r="BA25" s="51" t="s">
        <v>380</v>
      </c>
      <c r="BB25" s="51" t="s">
        <v>380</v>
      </c>
      <c r="BC25" s="51" t="s">
        <v>415</v>
      </c>
      <c r="BD25" s="51" t="s">
        <v>415</v>
      </c>
      <c r="BE25" s="51"/>
      <c r="BF25" s="51"/>
      <c r="BG25" s="128" t="s">
        <v>1331</v>
      </c>
      <c r="BH25" s="128" t="s">
        <v>1331</v>
      </c>
      <c r="BI25" s="128" t="s">
        <v>1369</v>
      </c>
      <c r="BJ25" s="128" t="s">
        <v>1369</v>
      </c>
      <c r="BK25" s="128">
        <v>0</v>
      </c>
      <c r="BL25" s="131">
        <v>0</v>
      </c>
      <c r="BM25" s="128">
        <v>0</v>
      </c>
      <c r="BN25" s="131">
        <v>0</v>
      </c>
      <c r="BO25" s="128">
        <v>0</v>
      </c>
      <c r="BP25" s="131">
        <v>0</v>
      </c>
      <c r="BQ25" s="128">
        <v>11</v>
      </c>
      <c r="BR25" s="131">
        <v>100</v>
      </c>
      <c r="BS25" s="128">
        <v>11</v>
      </c>
      <c r="BT25" s="2"/>
      <c r="BU25" s="3"/>
      <c r="BV25" s="3"/>
      <c r="BW25" s="3"/>
      <c r="BX25" s="3"/>
    </row>
    <row r="26" spans="1:76" ht="15">
      <c r="A26" s="14" t="s">
        <v>230</v>
      </c>
      <c r="B26" s="15"/>
      <c r="C26" s="15" t="s">
        <v>64</v>
      </c>
      <c r="D26" s="93">
        <v>422.4355179704017</v>
      </c>
      <c r="E26" s="81"/>
      <c r="F26" s="112" t="s">
        <v>444</v>
      </c>
      <c r="G26" s="15"/>
      <c r="H26" s="16" t="s">
        <v>230</v>
      </c>
      <c r="I26" s="66"/>
      <c r="J26" s="66"/>
      <c r="K26" s="114" t="s">
        <v>950</v>
      </c>
      <c r="L26" s="94">
        <v>1</v>
      </c>
      <c r="M26" s="95">
        <v>3259.095947265625</v>
      </c>
      <c r="N26" s="95">
        <v>8716.775390625</v>
      </c>
      <c r="O26" s="77"/>
      <c r="P26" s="96"/>
      <c r="Q26" s="96"/>
      <c r="R26" s="97"/>
      <c r="S26" s="51">
        <v>1</v>
      </c>
      <c r="T26" s="51">
        <v>1</v>
      </c>
      <c r="U26" s="52">
        <v>0</v>
      </c>
      <c r="V26" s="52">
        <v>0</v>
      </c>
      <c r="W26" s="52">
        <v>0</v>
      </c>
      <c r="X26" s="52">
        <v>0.99999</v>
      </c>
      <c r="Y26" s="52">
        <v>0</v>
      </c>
      <c r="Z26" s="52" t="s">
        <v>1040</v>
      </c>
      <c r="AA26" s="82">
        <v>26</v>
      </c>
      <c r="AB26" s="82"/>
      <c r="AC26" s="98"/>
      <c r="AD26" s="85" t="s">
        <v>723</v>
      </c>
      <c r="AE26" s="85">
        <v>3261</v>
      </c>
      <c r="AF26" s="85">
        <v>882</v>
      </c>
      <c r="AG26" s="85">
        <v>5525</v>
      </c>
      <c r="AH26" s="85">
        <v>4978</v>
      </c>
      <c r="AI26" s="85"/>
      <c r="AJ26" s="85" t="s">
        <v>766</v>
      </c>
      <c r="AK26" s="85" t="s">
        <v>798</v>
      </c>
      <c r="AL26" s="91" t="s">
        <v>816</v>
      </c>
      <c r="AM26" s="85"/>
      <c r="AN26" s="87">
        <v>42346.40526620371</v>
      </c>
      <c r="AO26" s="91" t="s">
        <v>833</v>
      </c>
      <c r="AP26" s="85" t="b">
        <v>0</v>
      </c>
      <c r="AQ26" s="85" t="b">
        <v>0</v>
      </c>
      <c r="AR26" s="85" t="b">
        <v>0</v>
      </c>
      <c r="AS26" s="85"/>
      <c r="AT26" s="85">
        <v>1</v>
      </c>
      <c r="AU26" s="91" t="s">
        <v>859</v>
      </c>
      <c r="AV26" s="85" t="b">
        <v>0</v>
      </c>
      <c r="AW26" s="85" t="s">
        <v>873</v>
      </c>
      <c r="AX26" s="91" t="s">
        <v>897</v>
      </c>
      <c r="AY26" s="85" t="s">
        <v>66</v>
      </c>
      <c r="AZ26" s="85" t="str">
        <f>REPLACE(INDEX(GroupVertices[Group],MATCH(Vertices[[#This Row],[Vertex]],GroupVertices[Vertex],0)),1,1,"")</f>
        <v>1</v>
      </c>
      <c r="BA26" s="51" t="s">
        <v>381</v>
      </c>
      <c r="BB26" s="51" t="s">
        <v>381</v>
      </c>
      <c r="BC26" s="51" t="s">
        <v>415</v>
      </c>
      <c r="BD26" s="51" t="s">
        <v>415</v>
      </c>
      <c r="BE26" s="51"/>
      <c r="BF26" s="51"/>
      <c r="BG26" s="128" t="s">
        <v>1332</v>
      </c>
      <c r="BH26" s="128" t="s">
        <v>1332</v>
      </c>
      <c r="BI26" s="128" t="s">
        <v>1370</v>
      </c>
      <c r="BJ26" s="128" t="s">
        <v>1370</v>
      </c>
      <c r="BK26" s="128">
        <v>0</v>
      </c>
      <c r="BL26" s="131">
        <v>0</v>
      </c>
      <c r="BM26" s="128">
        <v>0</v>
      </c>
      <c r="BN26" s="131">
        <v>0</v>
      </c>
      <c r="BO26" s="128">
        <v>0</v>
      </c>
      <c r="BP26" s="131">
        <v>0</v>
      </c>
      <c r="BQ26" s="128">
        <v>8</v>
      </c>
      <c r="BR26" s="131">
        <v>100</v>
      </c>
      <c r="BS26" s="128">
        <v>8</v>
      </c>
      <c r="BT26" s="2"/>
      <c r="BU26" s="3"/>
      <c r="BV26" s="3"/>
      <c r="BW26" s="3"/>
      <c r="BX26" s="3"/>
    </row>
    <row r="27" spans="1:76" ht="15">
      <c r="A27" s="14" t="s">
        <v>231</v>
      </c>
      <c r="B27" s="15"/>
      <c r="C27" s="15" t="s">
        <v>64</v>
      </c>
      <c r="D27" s="93">
        <v>182.07892882311486</v>
      </c>
      <c r="E27" s="81"/>
      <c r="F27" s="112" t="s">
        <v>445</v>
      </c>
      <c r="G27" s="15"/>
      <c r="H27" s="16" t="s">
        <v>231</v>
      </c>
      <c r="I27" s="66"/>
      <c r="J27" s="66"/>
      <c r="K27" s="114" t="s">
        <v>951</v>
      </c>
      <c r="L27" s="94">
        <v>1</v>
      </c>
      <c r="M27" s="95">
        <v>632.6527709960938</v>
      </c>
      <c r="N27" s="95">
        <v>6858.1376953125</v>
      </c>
      <c r="O27" s="77"/>
      <c r="P27" s="96"/>
      <c r="Q27" s="96"/>
      <c r="R27" s="97"/>
      <c r="S27" s="51">
        <v>1</v>
      </c>
      <c r="T27" s="51">
        <v>1</v>
      </c>
      <c r="U27" s="52">
        <v>0</v>
      </c>
      <c r="V27" s="52">
        <v>0</v>
      </c>
      <c r="W27" s="52">
        <v>0</v>
      </c>
      <c r="X27" s="52">
        <v>0.99999</v>
      </c>
      <c r="Y27" s="52">
        <v>0</v>
      </c>
      <c r="Z27" s="52" t="s">
        <v>1040</v>
      </c>
      <c r="AA27" s="82">
        <v>27</v>
      </c>
      <c r="AB27" s="82"/>
      <c r="AC27" s="98"/>
      <c r="AD27" s="85" t="s">
        <v>724</v>
      </c>
      <c r="AE27" s="85">
        <v>3</v>
      </c>
      <c r="AF27" s="85">
        <v>68</v>
      </c>
      <c r="AG27" s="85">
        <v>237</v>
      </c>
      <c r="AH27" s="85">
        <v>20</v>
      </c>
      <c r="AI27" s="85"/>
      <c r="AJ27" s="85" t="s">
        <v>767</v>
      </c>
      <c r="AK27" s="85"/>
      <c r="AL27" s="85"/>
      <c r="AM27" s="85"/>
      <c r="AN27" s="87">
        <v>43624.55559027778</v>
      </c>
      <c r="AO27" s="91" t="s">
        <v>834</v>
      </c>
      <c r="AP27" s="85" t="b">
        <v>1</v>
      </c>
      <c r="AQ27" s="85" t="b">
        <v>0</v>
      </c>
      <c r="AR27" s="85" t="b">
        <v>0</v>
      </c>
      <c r="AS27" s="85"/>
      <c r="AT27" s="85">
        <v>0</v>
      </c>
      <c r="AU27" s="85"/>
      <c r="AV27" s="85" t="b">
        <v>0</v>
      </c>
      <c r="AW27" s="85" t="s">
        <v>873</v>
      </c>
      <c r="AX27" s="91" t="s">
        <v>898</v>
      </c>
      <c r="AY27" s="85" t="s">
        <v>66</v>
      </c>
      <c r="AZ27" s="85" t="str">
        <f>REPLACE(INDEX(GroupVertices[Group],MATCH(Vertices[[#This Row],[Vertex]],GroupVertices[Vertex],0)),1,1,"")</f>
        <v>1</v>
      </c>
      <c r="BA27" s="51" t="s">
        <v>380</v>
      </c>
      <c r="BB27" s="51" t="s">
        <v>380</v>
      </c>
      <c r="BC27" s="51" t="s">
        <v>415</v>
      </c>
      <c r="BD27" s="51" t="s">
        <v>415</v>
      </c>
      <c r="BE27" s="51"/>
      <c r="BF27" s="51"/>
      <c r="BG27" s="128" t="s">
        <v>1333</v>
      </c>
      <c r="BH27" s="128" t="s">
        <v>1333</v>
      </c>
      <c r="BI27" s="128" t="s">
        <v>1371</v>
      </c>
      <c r="BJ27" s="128" t="s">
        <v>1371</v>
      </c>
      <c r="BK27" s="128">
        <v>0</v>
      </c>
      <c r="BL27" s="131">
        <v>0</v>
      </c>
      <c r="BM27" s="128">
        <v>0</v>
      </c>
      <c r="BN27" s="131">
        <v>0</v>
      </c>
      <c r="BO27" s="128">
        <v>0</v>
      </c>
      <c r="BP27" s="131">
        <v>0</v>
      </c>
      <c r="BQ27" s="128">
        <v>36</v>
      </c>
      <c r="BR27" s="131">
        <v>100</v>
      </c>
      <c r="BS27" s="128">
        <v>36</v>
      </c>
      <c r="BT27" s="2"/>
      <c r="BU27" s="3"/>
      <c r="BV27" s="3"/>
      <c r="BW27" s="3"/>
      <c r="BX27" s="3"/>
    </row>
    <row r="28" spans="1:76" ht="15">
      <c r="A28" s="14" t="s">
        <v>232</v>
      </c>
      <c r="B28" s="15"/>
      <c r="C28" s="15" t="s">
        <v>64</v>
      </c>
      <c r="D28" s="93">
        <v>173.81113460183226</v>
      </c>
      <c r="E28" s="81"/>
      <c r="F28" s="112" t="s">
        <v>446</v>
      </c>
      <c r="G28" s="15"/>
      <c r="H28" s="16" t="s">
        <v>232</v>
      </c>
      <c r="I28" s="66"/>
      <c r="J28" s="66"/>
      <c r="K28" s="114" t="s">
        <v>952</v>
      </c>
      <c r="L28" s="94">
        <v>1</v>
      </c>
      <c r="M28" s="95">
        <v>2383.61474609375</v>
      </c>
      <c r="N28" s="95">
        <v>8716.775390625</v>
      </c>
      <c r="O28" s="77"/>
      <c r="P28" s="96"/>
      <c r="Q28" s="96"/>
      <c r="R28" s="97"/>
      <c r="S28" s="51">
        <v>1</v>
      </c>
      <c r="T28" s="51">
        <v>1</v>
      </c>
      <c r="U28" s="52">
        <v>0</v>
      </c>
      <c r="V28" s="52">
        <v>0</v>
      </c>
      <c r="W28" s="52">
        <v>0</v>
      </c>
      <c r="X28" s="52">
        <v>0.99999</v>
      </c>
      <c r="Y28" s="52">
        <v>0</v>
      </c>
      <c r="Z28" s="52" t="s">
        <v>1040</v>
      </c>
      <c r="AA28" s="82">
        <v>28</v>
      </c>
      <c r="AB28" s="82"/>
      <c r="AC28" s="98"/>
      <c r="AD28" s="85" t="s">
        <v>725</v>
      </c>
      <c r="AE28" s="85">
        <v>799</v>
      </c>
      <c r="AF28" s="85">
        <v>40</v>
      </c>
      <c r="AG28" s="85">
        <v>67</v>
      </c>
      <c r="AH28" s="85">
        <v>3</v>
      </c>
      <c r="AI28" s="85"/>
      <c r="AJ28" s="85"/>
      <c r="AK28" s="85" t="s">
        <v>799</v>
      </c>
      <c r="AL28" s="85"/>
      <c r="AM28" s="85"/>
      <c r="AN28" s="87">
        <v>42913.52280092592</v>
      </c>
      <c r="AO28" s="85"/>
      <c r="AP28" s="85" t="b">
        <v>1</v>
      </c>
      <c r="AQ28" s="85" t="b">
        <v>0</v>
      </c>
      <c r="AR28" s="85" t="b">
        <v>0</v>
      </c>
      <c r="AS28" s="85"/>
      <c r="AT28" s="85">
        <v>0</v>
      </c>
      <c r="AU28" s="85"/>
      <c r="AV28" s="85" t="b">
        <v>0</v>
      </c>
      <c r="AW28" s="85" t="s">
        <v>873</v>
      </c>
      <c r="AX28" s="91" t="s">
        <v>899</v>
      </c>
      <c r="AY28" s="85" t="s">
        <v>66</v>
      </c>
      <c r="AZ28" s="85" t="str">
        <f>REPLACE(INDEX(GroupVertices[Group],MATCH(Vertices[[#This Row],[Vertex]],GroupVertices[Vertex],0)),1,1,"")</f>
        <v>1</v>
      </c>
      <c r="BA28" s="51" t="s">
        <v>382</v>
      </c>
      <c r="BB28" s="51" t="s">
        <v>382</v>
      </c>
      <c r="BC28" s="51" t="s">
        <v>415</v>
      </c>
      <c r="BD28" s="51" t="s">
        <v>415</v>
      </c>
      <c r="BE28" s="51"/>
      <c r="BF28" s="51"/>
      <c r="BG28" s="128" t="s">
        <v>1334</v>
      </c>
      <c r="BH28" s="128" t="s">
        <v>1334</v>
      </c>
      <c r="BI28" s="128" t="s">
        <v>1372</v>
      </c>
      <c r="BJ28" s="128" t="s">
        <v>1372</v>
      </c>
      <c r="BK28" s="128">
        <v>0</v>
      </c>
      <c r="BL28" s="131">
        <v>0</v>
      </c>
      <c r="BM28" s="128">
        <v>0</v>
      </c>
      <c r="BN28" s="131">
        <v>0</v>
      </c>
      <c r="BO28" s="128">
        <v>0</v>
      </c>
      <c r="BP28" s="131">
        <v>0</v>
      </c>
      <c r="BQ28" s="128">
        <v>7</v>
      </c>
      <c r="BR28" s="131">
        <v>100</v>
      </c>
      <c r="BS28" s="128">
        <v>7</v>
      </c>
      <c r="BT28" s="2"/>
      <c r="BU28" s="3"/>
      <c r="BV28" s="3"/>
      <c r="BW28" s="3"/>
      <c r="BX28" s="3"/>
    </row>
    <row r="29" spans="1:76" ht="15">
      <c r="A29" s="14" t="s">
        <v>233</v>
      </c>
      <c r="B29" s="15"/>
      <c r="C29" s="15" t="s">
        <v>64</v>
      </c>
      <c r="D29" s="93">
        <v>177.94503171247356</v>
      </c>
      <c r="E29" s="81"/>
      <c r="F29" s="112" t="s">
        <v>447</v>
      </c>
      <c r="G29" s="15"/>
      <c r="H29" s="16" t="s">
        <v>233</v>
      </c>
      <c r="I29" s="66"/>
      <c r="J29" s="66"/>
      <c r="K29" s="114" t="s">
        <v>953</v>
      </c>
      <c r="L29" s="94">
        <v>1</v>
      </c>
      <c r="M29" s="95">
        <v>632.6527709960938</v>
      </c>
      <c r="N29" s="95">
        <v>8716.775390625</v>
      </c>
      <c r="O29" s="77"/>
      <c r="P29" s="96"/>
      <c r="Q29" s="96"/>
      <c r="R29" s="97"/>
      <c r="S29" s="51">
        <v>1</v>
      </c>
      <c r="T29" s="51">
        <v>1</v>
      </c>
      <c r="U29" s="52">
        <v>0</v>
      </c>
      <c r="V29" s="52">
        <v>0</v>
      </c>
      <c r="W29" s="52">
        <v>0</v>
      </c>
      <c r="X29" s="52">
        <v>0.99999</v>
      </c>
      <c r="Y29" s="52">
        <v>0</v>
      </c>
      <c r="Z29" s="52" t="s">
        <v>1040</v>
      </c>
      <c r="AA29" s="82">
        <v>29</v>
      </c>
      <c r="AB29" s="82"/>
      <c r="AC29" s="98"/>
      <c r="AD29" s="85" t="s">
        <v>726</v>
      </c>
      <c r="AE29" s="85">
        <v>269</v>
      </c>
      <c r="AF29" s="85">
        <v>54</v>
      </c>
      <c r="AG29" s="85">
        <v>33</v>
      </c>
      <c r="AH29" s="85">
        <v>8</v>
      </c>
      <c r="AI29" s="85"/>
      <c r="AJ29" s="85" t="s">
        <v>768</v>
      </c>
      <c r="AK29" s="85"/>
      <c r="AL29" s="85"/>
      <c r="AM29" s="85"/>
      <c r="AN29" s="87">
        <v>40814.561111111114</v>
      </c>
      <c r="AO29" s="91" t="s">
        <v>835</v>
      </c>
      <c r="AP29" s="85" t="b">
        <v>0</v>
      </c>
      <c r="AQ29" s="85" t="b">
        <v>0</v>
      </c>
      <c r="AR29" s="85" t="b">
        <v>0</v>
      </c>
      <c r="AS29" s="85"/>
      <c r="AT29" s="85">
        <v>0</v>
      </c>
      <c r="AU29" s="91" t="s">
        <v>860</v>
      </c>
      <c r="AV29" s="85" t="b">
        <v>0</v>
      </c>
      <c r="AW29" s="85" t="s">
        <v>873</v>
      </c>
      <c r="AX29" s="91" t="s">
        <v>900</v>
      </c>
      <c r="AY29" s="85" t="s">
        <v>66</v>
      </c>
      <c r="AZ29" s="85" t="str">
        <f>REPLACE(INDEX(GroupVertices[Group],MATCH(Vertices[[#This Row],[Vertex]],GroupVertices[Vertex],0)),1,1,"")</f>
        <v>1</v>
      </c>
      <c r="BA29" s="51" t="s">
        <v>383</v>
      </c>
      <c r="BB29" s="51" t="s">
        <v>383</v>
      </c>
      <c r="BC29" s="51" t="s">
        <v>415</v>
      </c>
      <c r="BD29" s="51" t="s">
        <v>415</v>
      </c>
      <c r="BE29" s="51"/>
      <c r="BF29" s="51"/>
      <c r="BG29" s="128" t="s">
        <v>658</v>
      </c>
      <c r="BH29" s="128" t="s">
        <v>658</v>
      </c>
      <c r="BI29" s="128" t="s">
        <v>658</v>
      </c>
      <c r="BJ29" s="128" t="s">
        <v>658</v>
      </c>
      <c r="BK29" s="128">
        <v>0</v>
      </c>
      <c r="BL29" s="131">
        <v>0</v>
      </c>
      <c r="BM29" s="128">
        <v>0</v>
      </c>
      <c r="BN29" s="131">
        <v>0</v>
      </c>
      <c r="BO29" s="128">
        <v>0</v>
      </c>
      <c r="BP29" s="131">
        <v>0</v>
      </c>
      <c r="BQ29" s="128">
        <v>0</v>
      </c>
      <c r="BR29" s="131">
        <v>0</v>
      </c>
      <c r="BS29" s="128">
        <v>0</v>
      </c>
      <c r="BT29" s="2"/>
      <c r="BU29" s="3"/>
      <c r="BV29" s="3"/>
      <c r="BW29" s="3"/>
      <c r="BX29" s="3"/>
    </row>
    <row r="30" spans="1:76" ht="15">
      <c r="A30" s="14" t="s">
        <v>234</v>
      </c>
      <c r="B30" s="15"/>
      <c r="C30" s="15" t="s">
        <v>64</v>
      </c>
      <c r="D30" s="93">
        <v>646.2565186751233</v>
      </c>
      <c r="E30" s="81"/>
      <c r="F30" s="112" t="s">
        <v>448</v>
      </c>
      <c r="G30" s="15"/>
      <c r="H30" s="16" t="s">
        <v>234</v>
      </c>
      <c r="I30" s="66"/>
      <c r="J30" s="66"/>
      <c r="K30" s="114" t="s">
        <v>954</v>
      </c>
      <c r="L30" s="94">
        <v>1</v>
      </c>
      <c r="M30" s="95">
        <v>5294.927734375</v>
      </c>
      <c r="N30" s="95">
        <v>572.3548583984375</v>
      </c>
      <c r="O30" s="77"/>
      <c r="P30" s="96"/>
      <c r="Q30" s="96"/>
      <c r="R30" s="97"/>
      <c r="S30" s="51">
        <v>0</v>
      </c>
      <c r="T30" s="51">
        <v>1</v>
      </c>
      <c r="U30" s="52">
        <v>0</v>
      </c>
      <c r="V30" s="52">
        <v>0.111111</v>
      </c>
      <c r="W30" s="52">
        <v>1E-06</v>
      </c>
      <c r="X30" s="52">
        <v>0.585361</v>
      </c>
      <c r="Y30" s="52">
        <v>0</v>
      </c>
      <c r="Z30" s="52">
        <v>0</v>
      </c>
      <c r="AA30" s="82">
        <v>30</v>
      </c>
      <c r="AB30" s="82"/>
      <c r="AC30" s="98"/>
      <c r="AD30" s="85" t="s">
        <v>727</v>
      </c>
      <c r="AE30" s="85">
        <v>2253</v>
      </c>
      <c r="AF30" s="85">
        <v>1640</v>
      </c>
      <c r="AG30" s="85">
        <v>43859</v>
      </c>
      <c r="AH30" s="85">
        <v>24594</v>
      </c>
      <c r="AI30" s="85"/>
      <c r="AJ30" s="85" t="s">
        <v>769</v>
      </c>
      <c r="AK30" s="85" t="s">
        <v>800</v>
      </c>
      <c r="AL30" s="85"/>
      <c r="AM30" s="85"/>
      <c r="AN30" s="87">
        <v>40073.356724537036</v>
      </c>
      <c r="AO30" s="91" t="s">
        <v>836</v>
      </c>
      <c r="AP30" s="85" t="b">
        <v>1</v>
      </c>
      <c r="AQ30" s="85" t="b">
        <v>0</v>
      </c>
      <c r="AR30" s="85" t="b">
        <v>0</v>
      </c>
      <c r="AS30" s="85"/>
      <c r="AT30" s="85">
        <v>92</v>
      </c>
      <c r="AU30" s="91" t="s">
        <v>855</v>
      </c>
      <c r="AV30" s="85" t="b">
        <v>0</v>
      </c>
      <c r="AW30" s="85" t="s">
        <v>873</v>
      </c>
      <c r="AX30" s="91" t="s">
        <v>901</v>
      </c>
      <c r="AY30" s="85" t="s">
        <v>66</v>
      </c>
      <c r="AZ30" s="85" t="str">
        <f>REPLACE(INDEX(GroupVertices[Group],MATCH(Vertices[[#This Row],[Vertex]],GroupVertices[Vertex],0)),1,1,"")</f>
        <v>4</v>
      </c>
      <c r="BA30" s="51"/>
      <c r="BB30" s="51"/>
      <c r="BC30" s="51"/>
      <c r="BD30" s="51"/>
      <c r="BE30" s="51" t="s">
        <v>421</v>
      </c>
      <c r="BF30" s="51" t="s">
        <v>421</v>
      </c>
      <c r="BG30" s="128" t="s">
        <v>1335</v>
      </c>
      <c r="BH30" s="128" t="s">
        <v>1335</v>
      </c>
      <c r="BI30" s="128" t="s">
        <v>1373</v>
      </c>
      <c r="BJ30" s="128" t="s">
        <v>1373</v>
      </c>
      <c r="BK30" s="128">
        <v>0</v>
      </c>
      <c r="BL30" s="131">
        <v>0</v>
      </c>
      <c r="BM30" s="128">
        <v>1</v>
      </c>
      <c r="BN30" s="131">
        <v>4.166666666666667</v>
      </c>
      <c r="BO30" s="128">
        <v>0</v>
      </c>
      <c r="BP30" s="131">
        <v>0</v>
      </c>
      <c r="BQ30" s="128">
        <v>23</v>
      </c>
      <c r="BR30" s="131">
        <v>95.83333333333333</v>
      </c>
      <c r="BS30" s="128">
        <v>24</v>
      </c>
      <c r="BT30" s="2"/>
      <c r="BU30" s="3"/>
      <c r="BV30" s="3"/>
      <c r="BW30" s="3"/>
      <c r="BX30" s="3"/>
    </row>
    <row r="31" spans="1:76" ht="15">
      <c r="A31" s="14" t="s">
        <v>242</v>
      </c>
      <c r="B31" s="15"/>
      <c r="C31" s="15" t="s">
        <v>64</v>
      </c>
      <c r="D31" s="93">
        <v>658.0676532769555</v>
      </c>
      <c r="E31" s="81"/>
      <c r="F31" s="112" t="s">
        <v>455</v>
      </c>
      <c r="G31" s="15"/>
      <c r="H31" s="16" t="s">
        <v>242</v>
      </c>
      <c r="I31" s="66"/>
      <c r="J31" s="66"/>
      <c r="K31" s="114" t="s">
        <v>955</v>
      </c>
      <c r="L31" s="94">
        <v>7142.428571428572</v>
      </c>
      <c r="M31" s="95">
        <v>4891.927734375</v>
      </c>
      <c r="N31" s="95">
        <v>2383.968505859375</v>
      </c>
      <c r="O31" s="77"/>
      <c r="P31" s="96"/>
      <c r="Q31" s="96"/>
      <c r="R31" s="97"/>
      <c r="S31" s="51">
        <v>6</v>
      </c>
      <c r="T31" s="51">
        <v>1</v>
      </c>
      <c r="U31" s="52">
        <v>20</v>
      </c>
      <c r="V31" s="52">
        <v>0.2</v>
      </c>
      <c r="W31" s="52">
        <v>2E-06</v>
      </c>
      <c r="X31" s="52">
        <v>3.073139</v>
      </c>
      <c r="Y31" s="52">
        <v>0</v>
      </c>
      <c r="Z31" s="52">
        <v>0</v>
      </c>
      <c r="AA31" s="82">
        <v>31</v>
      </c>
      <c r="AB31" s="82"/>
      <c r="AC31" s="98"/>
      <c r="AD31" s="85" t="s">
        <v>728</v>
      </c>
      <c r="AE31" s="85">
        <v>788</v>
      </c>
      <c r="AF31" s="85">
        <v>1680</v>
      </c>
      <c r="AG31" s="85">
        <v>2639</v>
      </c>
      <c r="AH31" s="85">
        <v>651</v>
      </c>
      <c r="AI31" s="85"/>
      <c r="AJ31" s="85" t="s">
        <v>770</v>
      </c>
      <c r="AK31" s="85"/>
      <c r="AL31" s="85"/>
      <c r="AM31" s="85"/>
      <c r="AN31" s="87">
        <v>40970.58560185185</v>
      </c>
      <c r="AO31" s="91" t="s">
        <v>837</v>
      </c>
      <c r="AP31" s="85" t="b">
        <v>1</v>
      </c>
      <c r="AQ31" s="85" t="b">
        <v>0</v>
      </c>
      <c r="AR31" s="85" t="b">
        <v>0</v>
      </c>
      <c r="AS31" s="85"/>
      <c r="AT31" s="85">
        <v>42</v>
      </c>
      <c r="AU31" s="91" t="s">
        <v>855</v>
      </c>
      <c r="AV31" s="85" t="b">
        <v>0</v>
      </c>
      <c r="AW31" s="85" t="s">
        <v>873</v>
      </c>
      <c r="AX31" s="91" t="s">
        <v>902</v>
      </c>
      <c r="AY31" s="85" t="s">
        <v>66</v>
      </c>
      <c r="AZ31" s="85" t="str">
        <f>REPLACE(INDEX(GroupVertices[Group],MATCH(Vertices[[#This Row],[Vertex]],GroupVertices[Vertex],0)),1,1,"")</f>
        <v>4</v>
      </c>
      <c r="BA31" s="51" t="s">
        <v>380</v>
      </c>
      <c r="BB31" s="51" t="s">
        <v>380</v>
      </c>
      <c r="BC31" s="51" t="s">
        <v>415</v>
      </c>
      <c r="BD31" s="51" t="s">
        <v>415</v>
      </c>
      <c r="BE31" s="51" t="s">
        <v>422</v>
      </c>
      <c r="BF31" s="51" t="s">
        <v>422</v>
      </c>
      <c r="BG31" s="128" t="s">
        <v>1336</v>
      </c>
      <c r="BH31" s="128" t="s">
        <v>1336</v>
      </c>
      <c r="BI31" s="128" t="s">
        <v>1374</v>
      </c>
      <c r="BJ31" s="128" t="s">
        <v>1374</v>
      </c>
      <c r="BK31" s="128">
        <v>0</v>
      </c>
      <c r="BL31" s="131">
        <v>0</v>
      </c>
      <c r="BM31" s="128">
        <v>1</v>
      </c>
      <c r="BN31" s="131">
        <v>2.6315789473684212</v>
      </c>
      <c r="BO31" s="128">
        <v>0</v>
      </c>
      <c r="BP31" s="131">
        <v>0</v>
      </c>
      <c r="BQ31" s="128">
        <v>37</v>
      </c>
      <c r="BR31" s="131">
        <v>97.36842105263158</v>
      </c>
      <c r="BS31" s="128">
        <v>38</v>
      </c>
      <c r="BT31" s="2"/>
      <c r="BU31" s="3"/>
      <c r="BV31" s="3"/>
      <c r="BW31" s="3"/>
      <c r="BX31" s="3"/>
    </row>
    <row r="32" spans="1:76" ht="15">
      <c r="A32" s="14" t="s">
        <v>235</v>
      </c>
      <c r="B32" s="15"/>
      <c r="C32" s="15" t="s">
        <v>64</v>
      </c>
      <c r="D32" s="93">
        <v>186.80338266384777</v>
      </c>
      <c r="E32" s="81"/>
      <c r="F32" s="112" t="s">
        <v>449</v>
      </c>
      <c r="G32" s="15"/>
      <c r="H32" s="16" t="s">
        <v>235</v>
      </c>
      <c r="I32" s="66"/>
      <c r="J32" s="66"/>
      <c r="K32" s="114" t="s">
        <v>956</v>
      </c>
      <c r="L32" s="94">
        <v>1</v>
      </c>
      <c r="M32" s="95">
        <v>3891.74853515625</v>
      </c>
      <c r="N32" s="95">
        <v>3607.652587890625</v>
      </c>
      <c r="O32" s="77"/>
      <c r="P32" s="96"/>
      <c r="Q32" s="96"/>
      <c r="R32" s="97"/>
      <c r="S32" s="51">
        <v>0</v>
      </c>
      <c r="T32" s="51">
        <v>1</v>
      </c>
      <c r="U32" s="52">
        <v>0</v>
      </c>
      <c r="V32" s="52">
        <v>0.111111</v>
      </c>
      <c r="W32" s="52">
        <v>1E-06</v>
      </c>
      <c r="X32" s="52">
        <v>0.585361</v>
      </c>
      <c r="Y32" s="52">
        <v>0</v>
      </c>
      <c r="Z32" s="52">
        <v>0</v>
      </c>
      <c r="AA32" s="82">
        <v>32</v>
      </c>
      <c r="AB32" s="82"/>
      <c r="AC32" s="98"/>
      <c r="AD32" s="85" t="s">
        <v>729</v>
      </c>
      <c r="AE32" s="85">
        <v>118</v>
      </c>
      <c r="AF32" s="85">
        <v>84</v>
      </c>
      <c r="AG32" s="85">
        <v>6166</v>
      </c>
      <c r="AH32" s="85">
        <v>3576</v>
      </c>
      <c r="AI32" s="85"/>
      <c r="AJ32" s="85"/>
      <c r="AK32" s="85"/>
      <c r="AL32" s="85"/>
      <c r="AM32" s="85"/>
      <c r="AN32" s="87">
        <v>42321.98716435185</v>
      </c>
      <c r="AO32" s="85"/>
      <c r="AP32" s="85" t="b">
        <v>1</v>
      </c>
      <c r="AQ32" s="85" t="b">
        <v>0</v>
      </c>
      <c r="AR32" s="85" t="b">
        <v>1</v>
      </c>
      <c r="AS32" s="85"/>
      <c r="AT32" s="85">
        <v>6</v>
      </c>
      <c r="AU32" s="91" t="s">
        <v>855</v>
      </c>
      <c r="AV32" s="85" t="b">
        <v>0</v>
      </c>
      <c r="AW32" s="85" t="s">
        <v>873</v>
      </c>
      <c r="AX32" s="91" t="s">
        <v>903</v>
      </c>
      <c r="AY32" s="85" t="s">
        <v>66</v>
      </c>
      <c r="AZ32" s="85" t="str">
        <f>REPLACE(INDEX(GroupVertices[Group],MATCH(Vertices[[#This Row],[Vertex]],GroupVertices[Vertex],0)),1,1,"")</f>
        <v>4</v>
      </c>
      <c r="BA32" s="51"/>
      <c r="BB32" s="51"/>
      <c r="BC32" s="51"/>
      <c r="BD32" s="51"/>
      <c r="BE32" s="51" t="s">
        <v>421</v>
      </c>
      <c r="BF32" s="51" t="s">
        <v>421</v>
      </c>
      <c r="BG32" s="128" t="s">
        <v>1335</v>
      </c>
      <c r="BH32" s="128" t="s">
        <v>1335</v>
      </c>
      <c r="BI32" s="128" t="s">
        <v>1373</v>
      </c>
      <c r="BJ32" s="128" t="s">
        <v>1373</v>
      </c>
      <c r="BK32" s="128">
        <v>0</v>
      </c>
      <c r="BL32" s="131">
        <v>0</v>
      </c>
      <c r="BM32" s="128">
        <v>1</v>
      </c>
      <c r="BN32" s="131">
        <v>4.166666666666667</v>
      </c>
      <c r="BO32" s="128">
        <v>0</v>
      </c>
      <c r="BP32" s="131">
        <v>0</v>
      </c>
      <c r="BQ32" s="128">
        <v>23</v>
      </c>
      <c r="BR32" s="131">
        <v>95.83333333333333</v>
      </c>
      <c r="BS32" s="128">
        <v>24</v>
      </c>
      <c r="BT32" s="2"/>
      <c r="BU32" s="3"/>
      <c r="BV32" s="3"/>
      <c r="BW32" s="3"/>
      <c r="BX32" s="3"/>
    </row>
    <row r="33" spans="1:76" ht="15">
      <c r="A33" s="14" t="s">
        <v>236</v>
      </c>
      <c r="B33" s="15"/>
      <c r="C33" s="15" t="s">
        <v>64</v>
      </c>
      <c r="D33" s="93">
        <v>396.15574348132486</v>
      </c>
      <c r="E33" s="81"/>
      <c r="F33" s="112" t="s">
        <v>450</v>
      </c>
      <c r="G33" s="15"/>
      <c r="H33" s="16" t="s">
        <v>236</v>
      </c>
      <c r="I33" s="66"/>
      <c r="J33" s="66"/>
      <c r="K33" s="114" t="s">
        <v>957</v>
      </c>
      <c r="L33" s="94">
        <v>1</v>
      </c>
      <c r="M33" s="95">
        <v>9488.9794921875</v>
      </c>
      <c r="N33" s="95">
        <v>3343.783203125</v>
      </c>
      <c r="O33" s="77"/>
      <c r="P33" s="96"/>
      <c r="Q33" s="96"/>
      <c r="R33" s="97"/>
      <c r="S33" s="51">
        <v>0</v>
      </c>
      <c r="T33" s="51">
        <v>1</v>
      </c>
      <c r="U33" s="52">
        <v>0</v>
      </c>
      <c r="V33" s="52">
        <v>1</v>
      </c>
      <c r="W33" s="52">
        <v>0</v>
      </c>
      <c r="X33" s="52">
        <v>0.701748</v>
      </c>
      <c r="Y33" s="52">
        <v>0</v>
      </c>
      <c r="Z33" s="52">
        <v>0</v>
      </c>
      <c r="AA33" s="82">
        <v>33</v>
      </c>
      <c r="AB33" s="82"/>
      <c r="AC33" s="98"/>
      <c r="AD33" s="85" t="s">
        <v>730</v>
      </c>
      <c r="AE33" s="85">
        <v>121</v>
      </c>
      <c r="AF33" s="85">
        <v>793</v>
      </c>
      <c r="AG33" s="85">
        <v>64883</v>
      </c>
      <c r="AH33" s="85">
        <v>623</v>
      </c>
      <c r="AI33" s="85"/>
      <c r="AJ33" s="85" t="s">
        <v>771</v>
      </c>
      <c r="AK33" s="85"/>
      <c r="AL33" s="85"/>
      <c r="AM33" s="85"/>
      <c r="AN33" s="87">
        <v>40687.91386574074</v>
      </c>
      <c r="AO33" s="91" t="s">
        <v>838</v>
      </c>
      <c r="AP33" s="85" t="b">
        <v>0</v>
      </c>
      <c r="AQ33" s="85" t="b">
        <v>0</v>
      </c>
      <c r="AR33" s="85" t="b">
        <v>0</v>
      </c>
      <c r="AS33" s="85"/>
      <c r="AT33" s="85">
        <v>54</v>
      </c>
      <c r="AU33" s="91" t="s">
        <v>859</v>
      </c>
      <c r="AV33" s="85" t="b">
        <v>0</v>
      </c>
      <c r="AW33" s="85" t="s">
        <v>873</v>
      </c>
      <c r="AX33" s="91" t="s">
        <v>904</v>
      </c>
      <c r="AY33" s="85" t="s">
        <v>66</v>
      </c>
      <c r="AZ33" s="85" t="str">
        <f>REPLACE(INDEX(GroupVertices[Group],MATCH(Vertices[[#This Row],[Vertex]],GroupVertices[Vertex],0)),1,1,"")</f>
        <v>7</v>
      </c>
      <c r="BA33" s="51"/>
      <c r="BB33" s="51"/>
      <c r="BC33" s="51"/>
      <c r="BD33" s="51"/>
      <c r="BE33" s="51"/>
      <c r="BF33" s="51"/>
      <c r="BG33" s="128" t="s">
        <v>1337</v>
      </c>
      <c r="BH33" s="128" t="s">
        <v>1337</v>
      </c>
      <c r="BI33" s="128" t="s">
        <v>1375</v>
      </c>
      <c r="BJ33" s="128" t="s">
        <v>1375</v>
      </c>
      <c r="BK33" s="128">
        <v>0</v>
      </c>
      <c r="BL33" s="131">
        <v>0</v>
      </c>
      <c r="BM33" s="128">
        <v>0</v>
      </c>
      <c r="BN33" s="131">
        <v>0</v>
      </c>
      <c r="BO33" s="128">
        <v>0</v>
      </c>
      <c r="BP33" s="131">
        <v>0</v>
      </c>
      <c r="BQ33" s="128">
        <v>22</v>
      </c>
      <c r="BR33" s="131">
        <v>100</v>
      </c>
      <c r="BS33" s="128">
        <v>22</v>
      </c>
      <c r="BT33" s="2"/>
      <c r="BU33" s="3"/>
      <c r="BV33" s="3"/>
      <c r="BW33" s="3"/>
      <c r="BX33" s="3"/>
    </row>
    <row r="34" spans="1:76" ht="15">
      <c r="A34" s="14" t="s">
        <v>240</v>
      </c>
      <c r="B34" s="15"/>
      <c r="C34" s="15" t="s">
        <v>64</v>
      </c>
      <c r="D34" s="93">
        <v>347.73009161381253</v>
      </c>
      <c r="E34" s="81"/>
      <c r="F34" s="112" t="s">
        <v>453</v>
      </c>
      <c r="G34" s="15"/>
      <c r="H34" s="16" t="s">
        <v>240</v>
      </c>
      <c r="I34" s="66"/>
      <c r="J34" s="66"/>
      <c r="K34" s="114" t="s">
        <v>958</v>
      </c>
      <c r="L34" s="94">
        <v>1</v>
      </c>
      <c r="M34" s="95">
        <v>9488.9794921875</v>
      </c>
      <c r="N34" s="95">
        <v>1349.864990234375</v>
      </c>
      <c r="O34" s="77"/>
      <c r="P34" s="96"/>
      <c r="Q34" s="96"/>
      <c r="R34" s="97"/>
      <c r="S34" s="51">
        <v>2</v>
      </c>
      <c r="T34" s="51">
        <v>1</v>
      </c>
      <c r="U34" s="52">
        <v>0</v>
      </c>
      <c r="V34" s="52">
        <v>1</v>
      </c>
      <c r="W34" s="52">
        <v>0</v>
      </c>
      <c r="X34" s="52">
        <v>1.298233</v>
      </c>
      <c r="Y34" s="52">
        <v>0</v>
      </c>
      <c r="Z34" s="52">
        <v>0</v>
      </c>
      <c r="AA34" s="82">
        <v>34</v>
      </c>
      <c r="AB34" s="82"/>
      <c r="AC34" s="98"/>
      <c r="AD34" s="85" t="s">
        <v>731</v>
      </c>
      <c r="AE34" s="85">
        <v>210</v>
      </c>
      <c r="AF34" s="85">
        <v>629</v>
      </c>
      <c r="AG34" s="85">
        <v>29491</v>
      </c>
      <c r="AH34" s="85">
        <v>13875</v>
      </c>
      <c r="AI34" s="85"/>
      <c r="AJ34" s="85" t="s">
        <v>772</v>
      </c>
      <c r="AK34" s="85" t="s">
        <v>801</v>
      </c>
      <c r="AL34" s="85"/>
      <c r="AM34" s="85"/>
      <c r="AN34" s="87">
        <v>42765.88686342593</v>
      </c>
      <c r="AO34" s="91" t="s">
        <v>839</v>
      </c>
      <c r="AP34" s="85" t="b">
        <v>1</v>
      </c>
      <c r="AQ34" s="85" t="b">
        <v>0</v>
      </c>
      <c r="AR34" s="85" t="b">
        <v>1</v>
      </c>
      <c r="AS34" s="85"/>
      <c r="AT34" s="85">
        <v>4</v>
      </c>
      <c r="AU34" s="85"/>
      <c r="AV34" s="85" t="b">
        <v>0</v>
      </c>
      <c r="AW34" s="85" t="s">
        <v>873</v>
      </c>
      <c r="AX34" s="91" t="s">
        <v>905</v>
      </c>
      <c r="AY34" s="85" t="s">
        <v>66</v>
      </c>
      <c r="AZ34" s="85" t="str">
        <f>REPLACE(INDEX(GroupVertices[Group],MATCH(Vertices[[#This Row],[Vertex]],GroupVertices[Vertex],0)),1,1,"")</f>
        <v>7</v>
      </c>
      <c r="BA34" s="51" t="s">
        <v>1065</v>
      </c>
      <c r="BB34" s="51" t="s">
        <v>1065</v>
      </c>
      <c r="BC34" s="51" t="s">
        <v>415</v>
      </c>
      <c r="BD34" s="51" t="s">
        <v>415</v>
      </c>
      <c r="BE34" s="51"/>
      <c r="BF34" s="51"/>
      <c r="BG34" s="128" t="s">
        <v>1338</v>
      </c>
      <c r="BH34" s="128" t="s">
        <v>1350</v>
      </c>
      <c r="BI34" s="128" t="s">
        <v>1376</v>
      </c>
      <c r="BJ34" s="128" t="s">
        <v>1376</v>
      </c>
      <c r="BK34" s="128">
        <v>0</v>
      </c>
      <c r="BL34" s="131">
        <v>0</v>
      </c>
      <c r="BM34" s="128">
        <v>0</v>
      </c>
      <c r="BN34" s="131">
        <v>0</v>
      </c>
      <c r="BO34" s="128">
        <v>0</v>
      </c>
      <c r="BP34" s="131">
        <v>0</v>
      </c>
      <c r="BQ34" s="128">
        <v>81</v>
      </c>
      <c r="BR34" s="131">
        <v>100</v>
      </c>
      <c r="BS34" s="128">
        <v>81</v>
      </c>
      <c r="BT34" s="2"/>
      <c r="BU34" s="3"/>
      <c r="BV34" s="3"/>
      <c r="BW34" s="3"/>
      <c r="BX34" s="3"/>
    </row>
    <row r="35" spans="1:76" ht="15">
      <c r="A35" s="14" t="s">
        <v>237</v>
      </c>
      <c r="B35" s="15"/>
      <c r="C35" s="15" t="s">
        <v>64</v>
      </c>
      <c r="D35" s="93">
        <v>285.4263565891473</v>
      </c>
      <c r="E35" s="81"/>
      <c r="F35" s="112" t="s">
        <v>451</v>
      </c>
      <c r="G35" s="15"/>
      <c r="H35" s="16" t="s">
        <v>237</v>
      </c>
      <c r="I35" s="66"/>
      <c r="J35" s="66"/>
      <c r="K35" s="114" t="s">
        <v>959</v>
      </c>
      <c r="L35" s="94">
        <v>1</v>
      </c>
      <c r="M35" s="95">
        <v>3925.671630859375</v>
      </c>
      <c r="N35" s="95">
        <v>1077.6021728515625</v>
      </c>
      <c r="O35" s="77"/>
      <c r="P35" s="96"/>
      <c r="Q35" s="96"/>
      <c r="R35" s="97"/>
      <c r="S35" s="51">
        <v>0</v>
      </c>
      <c r="T35" s="51">
        <v>1</v>
      </c>
      <c r="U35" s="52">
        <v>0</v>
      </c>
      <c r="V35" s="52">
        <v>0.111111</v>
      </c>
      <c r="W35" s="52">
        <v>1E-06</v>
      </c>
      <c r="X35" s="52">
        <v>0.585361</v>
      </c>
      <c r="Y35" s="52">
        <v>0</v>
      </c>
      <c r="Z35" s="52">
        <v>0</v>
      </c>
      <c r="AA35" s="82">
        <v>35</v>
      </c>
      <c r="AB35" s="82"/>
      <c r="AC35" s="98"/>
      <c r="AD35" s="85" t="s">
        <v>732</v>
      </c>
      <c r="AE35" s="85">
        <v>368</v>
      </c>
      <c r="AF35" s="85">
        <v>418</v>
      </c>
      <c r="AG35" s="85">
        <v>16225</v>
      </c>
      <c r="AH35" s="85">
        <v>23975</v>
      </c>
      <c r="AI35" s="85"/>
      <c r="AJ35" s="85" t="s">
        <v>773</v>
      </c>
      <c r="AK35" s="85" t="s">
        <v>802</v>
      </c>
      <c r="AL35" s="85"/>
      <c r="AM35" s="85"/>
      <c r="AN35" s="87">
        <v>43526.90399305556</v>
      </c>
      <c r="AO35" s="91" t="s">
        <v>840</v>
      </c>
      <c r="AP35" s="85" t="b">
        <v>0</v>
      </c>
      <c r="AQ35" s="85" t="b">
        <v>0</v>
      </c>
      <c r="AR35" s="85" t="b">
        <v>0</v>
      </c>
      <c r="AS35" s="85"/>
      <c r="AT35" s="85">
        <v>1</v>
      </c>
      <c r="AU35" s="91" t="s">
        <v>855</v>
      </c>
      <c r="AV35" s="85" t="b">
        <v>0</v>
      </c>
      <c r="AW35" s="85" t="s">
        <v>873</v>
      </c>
      <c r="AX35" s="91" t="s">
        <v>906</v>
      </c>
      <c r="AY35" s="85" t="s">
        <v>66</v>
      </c>
      <c r="AZ35" s="85" t="str">
        <f>REPLACE(INDEX(GroupVertices[Group],MATCH(Vertices[[#This Row],[Vertex]],GroupVertices[Vertex],0)),1,1,"")</f>
        <v>4</v>
      </c>
      <c r="BA35" s="51"/>
      <c r="BB35" s="51"/>
      <c r="BC35" s="51"/>
      <c r="BD35" s="51"/>
      <c r="BE35" s="51" t="s">
        <v>421</v>
      </c>
      <c r="BF35" s="51" t="s">
        <v>421</v>
      </c>
      <c r="BG35" s="128" t="s">
        <v>1335</v>
      </c>
      <c r="BH35" s="128" t="s">
        <v>1335</v>
      </c>
      <c r="BI35" s="128" t="s">
        <v>1373</v>
      </c>
      <c r="BJ35" s="128" t="s">
        <v>1373</v>
      </c>
      <c r="BK35" s="128">
        <v>0</v>
      </c>
      <c r="BL35" s="131">
        <v>0</v>
      </c>
      <c r="BM35" s="128">
        <v>1</v>
      </c>
      <c r="BN35" s="131">
        <v>4.166666666666667</v>
      </c>
      <c r="BO35" s="128">
        <v>0</v>
      </c>
      <c r="BP35" s="131">
        <v>0</v>
      </c>
      <c r="BQ35" s="128">
        <v>23</v>
      </c>
      <c r="BR35" s="131">
        <v>95.83333333333333</v>
      </c>
      <c r="BS35" s="128">
        <v>24</v>
      </c>
      <c r="BT35" s="2"/>
      <c r="BU35" s="3"/>
      <c r="BV35" s="3"/>
      <c r="BW35" s="3"/>
      <c r="BX35" s="3"/>
    </row>
    <row r="36" spans="1:76" ht="15">
      <c r="A36" s="14" t="s">
        <v>238</v>
      </c>
      <c r="B36" s="15"/>
      <c r="C36" s="15" t="s">
        <v>64</v>
      </c>
      <c r="D36" s="93">
        <v>251.1740662438337</v>
      </c>
      <c r="E36" s="81"/>
      <c r="F36" s="112" t="s">
        <v>452</v>
      </c>
      <c r="G36" s="15"/>
      <c r="H36" s="16" t="s">
        <v>238</v>
      </c>
      <c r="I36" s="66"/>
      <c r="J36" s="66"/>
      <c r="K36" s="114" t="s">
        <v>960</v>
      </c>
      <c r="L36" s="94">
        <v>1</v>
      </c>
      <c r="M36" s="95">
        <v>5240.03955078125</v>
      </c>
      <c r="N36" s="95">
        <v>4446.6142578125</v>
      </c>
      <c r="O36" s="77"/>
      <c r="P36" s="96"/>
      <c r="Q36" s="96"/>
      <c r="R36" s="97"/>
      <c r="S36" s="51">
        <v>0</v>
      </c>
      <c r="T36" s="51">
        <v>1</v>
      </c>
      <c r="U36" s="52">
        <v>0</v>
      </c>
      <c r="V36" s="52">
        <v>0.111111</v>
      </c>
      <c r="W36" s="52">
        <v>1E-06</v>
      </c>
      <c r="X36" s="52">
        <v>0.585361</v>
      </c>
      <c r="Y36" s="52">
        <v>0</v>
      </c>
      <c r="Z36" s="52">
        <v>0</v>
      </c>
      <c r="AA36" s="82">
        <v>36</v>
      </c>
      <c r="AB36" s="82"/>
      <c r="AC36" s="98"/>
      <c r="AD36" s="85" t="s">
        <v>733</v>
      </c>
      <c r="AE36" s="85">
        <v>450</v>
      </c>
      <c r="AF36" s="85">
        <v>302</v>
      </c>
      <c r="AG36" s="85">
        <v>17472</v>
      </c>
      <c r="AH36" s="85">
        <v>6783</v>
      </c>
      <c r="AI36" s="85"/>
      <c r="AJ36" s="85" t="s">
        <v>774</v>
      </c>
      <c r="AK36" s="85" t="s">
        <v>792</v>
      </c>
      <c r="AL36" s="85"/>
      <c r="AM36" s="85"/>
      <c r="AN36" s="87">
        <v>40919.80136574074</v>
      </c>
      <c r="AO36" s="91" t="s">
        <v>841</v>
      </c>
      <c r="AP36" s="85" t="b">
        <v>0</v>
      </c>
      <c r="AQ36" s="85" t="b">
        <v>0</v>
      </c>
      <c r="AR36" s="85" t="b">
        <v>1</v>
      </c>
      <c r="AS36" s="85"/>
      <c r="AT36" s="85">
        <v>20</v>
      </c>
      <c r="AU36" s="91" t="s">
        <v>855</v>
      </c>
      <c r="AV36" s="85" t="b">
        <v>0</v>
      </c>
      <c r="AW36" s="85" t="s">
        <v>873</v>
      </c>
      <c r="AX36" s="91" t="s">
        <v>907</v>
      </c>
      <c r="AY36" s="85" t="s">
        <v>66</v>
      </c>
      <c r="AZ36" s="85" t="str">
        <f>REPLACE(INDEX(GroupVertices[Group],MATCH(Vertices[[#This Row],[Vertex]],GroupVertices[Vertex],0)),1,1,"")</f>
        <v>4</v>
      </c>
      <c r="BA36" s="51"/>
      <c r="BB36" s="51"/>
      <c r="BC36" s="51"/>
      <c r="BD36" s="51"/>
      <c r="BE36" s="51" t="s">
        <v>421</v>
      </c>
      <c r="BF36" s="51" t="s">
        <v>421</v>
      </c>
      <c r="BG36" s="128" t="s">
        <v>1335</v>
      </c>
      <c r="BH36" s="128" t="s">
        <v>1335</v>
      </c>
      <c r="BI36" s="128" t="s">
        <v>1373</v>
      </c>
      <c r="BJ36" s="128" t="s">
        <v>1373</v>
      </c>
      <c r="BK36" s="128">
        <v>0</v>
      </c>
      <c r="BL36" s="131">
        <v>0</v>
      </c>
      <c r="BM36" s="128">
        <v>1</v>
      </c>
      <c r="BN36" s="131">
        <v>4.166666666666667</v>
      </c>
      <c r="BO36" s="128">
        <v>0</v>
      </c>
      <c r="BP36" s="131">
        <v>0</v>
      </c>
      <c r="BQ36" s="128">
        <v>23</v>
      </c>
      <c r="BR36" s="131">
        <v>95.83333333333333</v>
      </c>
      <c r="BS36" s="128">
        <v>24</v>
      </c>
      <c r="BT36" s="2"/>
      <c r="BU36" s="3"/>
      <c r="BV36" s="3"/>
      <c r="BW36" s="3"/>
      <c r="BX36" s="3"/>
    </row>
    <row r="37" spans="1:76" ht="15">
      <c r="A37" s="14" t="s">
        <v>239</v>
      </c>
      <c r="B37" s="15"/>
      <c r="C37" s="15" t="s">
        <v>64</v>
      </c>
      <c r="D37" s="93">
        <v>162</v>
      </c>
      <c r="E37" s="81"/>
      <c r="F37" s="112" t="s">
        <v>868</v>
      </c>
      <c r="G37" s="15"/>
      <c r="H37" s="16" t="s">
        <v>239</v>
      </c>
      <c r="I37" s="66"/>
      <c r="J37" s="66"/>
      <c r="K37" s="114" t="s">
        <v>961</v>
      </c>
      <c r="L37" s="94">
        <v>1</v>
      </c>
      <c r="M37" s="95">
        <v>1508.1339111328125</v>
      </c>
      <c r="N37" s="95">
        <v>8716.775390625</v>
      </c>
      <c r="O37" s="77"/>
      <c r="P37" s="96"/>
      <c r="Q37" s="96"/>
      <c r="R37" s="97"/>
      <c r="S37" s="51">
        <v>1</v>
      </c>
      <c r="T37" s="51">
        <v>1</v>
      </c>
      <c r="U37" s="52">
        <v>0</v>
      </c>
      <c r="V37" s="52">
        <v>0</v>
      </c>
      <c r="W37" s="52">
        <v>0</v>
      </c>
      <c r="X37" s="52">
        <v>0.99999</v>
      </c>
      <c r="Y37" s="52">
        <v>0</v>
      </c>
      <c r="Z37" s="52" t="s">
        <v>1040</v>
      </c>
      <c r="AA37" s="82">
        <v>37</v>
      </c>
      <c r="AB37" s="82"/>
      <c r="AC37" s="98"/>
      <c r="AD37" s="85" t="s">
        <v>734</v>
      </c>
      <c r="AE37" s="85">
        <v>1</v>
      </c>
      <c r="AF37" s="85">
        <v>0</v>
      </c>
      <c r="AG37" s="85">
        <v>18</v>
      </c>
      <c r="AH37" s="85">
        <v>0</v>
      </c>
      <c r="AI37" s="85"/>
      <c r="AJ37" s="85"/>
      <c r="AK37" s="85"/>
      <c r="AL37" s="85"/>
      <c r="AM37" s="85"/>
      <c r="AN37" s="87">
        <v>43687.8259375</v>
      </c>
      <c r="AO37" s="85"/>
      <c r="AP37" s="85" t="b">
        <v>1</v>
      </c>
      <c r="AQ37" s="85" t="b">
        <v>1</v>
      </c>
      <c r="AR37" s="85" t="b">
        <v>0</v>
      </c>
      <c r="AS37" s="85"/>
      <c r="AT37" s="85">
        <v>0</v>
      </c>
      <c r="AU37" s="85"/>
      <c r="AV37" s="85" t="b">
        <v>0</v>
      </c>
      <c r="AW37" s="85" t="s">
        <v>873</v>
      </c>
      <c r="AX37" s="91" t="s">
        <v>908</v>
      </c>
      <c r="AY37" s="85" t="s">
        <v>66</v>
      </c>
      <c r="AZ37" s="85" t="str">
        <f>REPLACE(INDEX(GroupVertices[Group],MATCH(Vertices[[#This Row],[Vertex]],GroupVertices[Vertex],0)),1,1,"")</f>
        <v>1</v>
      </c>
      <c r="BA37" s="51" t="s">
        <v>384</v>
      </c>
      <c r="BB37" s="51" t="s">
        <v>384</v>
      </c>
      <c r="BC37" s="51" t="s">
        <v>417</v>
      </c>
      <c r="BD37" s="51" t="s">
        <v>417</v>
      </c>
      <c r="BE37" s="51"/>
      <c r="BF37" s="51"/>
      <c r="BG37" s="128" t="s">
        <v>1339</v>
      </c>
      <c r="BH37" s="128" t="s">
        <v>1339</v>
      </c>
      <c r="BI37" s="128" t="s">
        <v>1377</v>
      </c>
      <c r="BJ37" s="128" t="s">
        <v>1377</v>
      </c>
      <c r="BK37" s="128">
        <v>0</v>
      </c>
      <c r="BL37" s="131">
        <v>0</v>
      </c>
      <c r="BM37" s="128">
        <v>0</v>
      </c>
      <c r="BN37" s="131">
        <v>0</v>
      </c>
      <c r="BO37" s="128">
        <v>0</v>
      </c>
      <c r="BP37" s="131">
        <v>0</v>
      </c>
      <c r="BQ37" s="128">
        <v>37</v>
      </c>
      <c r="BR37" s="131">
        <v>100</v>
      </c>
      <c r="BS37" s="128">
        <v>37</v>
      </c>
      <c r="BT37" s="2"/>
      <c r="BU37" s="3"/>
      <c r="BV37" s="3"/>
      <c r="BW37" s="3"/>
      <c r="BX37" s="3"/>
    </row>
    <row r="38" spans="1:76" ht="15">
      <c r="A38" s="14" t="s">
        <v>241</v>
      </c>
      <c r="B38" s="15"/>
      <c r="C38" s="15" t="s">
        <v>64</v>
      </c>
      <c r="D38" s="93">
        <v>675.1937984496124</v>
      </c>
      <c r="E38" s="81"/>
      <c r="F38" s="112" t="s">
        <v>454</v>
      </c>
      <c r="G38" s="15"/>
      <c r="H38" s="16" t="s">
        <v>241</v>
      </c>
      <c r="I38" s="66"/>
      <c r="J38" s="66"/>
      <c r="K38" s="114" t="s">
        <v>962</v>
      </c>
      <c r="L38" s="94">
        <v>715.1428571428571</v>
      </c>
      <c r="M38" s="95">
        <v>6818.68115234375</v>
      </c>
      <c r="N38" s="95">
        <v>1017.5452880859375</v>
      </c>
      <c r="O38" s="77"/>
      <c r="P38" s="96"/>
      <c r="Q38" s="96"/>
      <c r="R38" s="97"/>
      <c r="S38" s="51">
        <v>0</v>
      </c>
      <c r="T38" s="51">
        <v>2</v>
      </c>
      <c r="U38" s="52">
        <v>2</v>
      </c>
      <c r="V38" s="52">
        <v>0.5</v>
      </c>
      <c r="W38" s="52">
        <v>0</v>
      </c>
      <c r="X38" s="52">
        <v>1.459445</v>
      </c>
      <c r="Y38" s="52">
        <v>0</v>
      </c>
      <c r="Z38" s="52">
        <v>0</v>
      </c>
      <c r="AA38" s="82">
        <v>38</v>
      </c>
      <c r="AB38" s="82"/>
      <c r="AC38" s="98"/>
      <c r="AD38" s="85" t="s">
        <v>735</v>
      </c>
      <c r="AE38" s="85">
        <v>2894</v>
      </c>
      <c r="AF38" s="85">
        <v>1738</v>
      </c>
      <c r="AG38" s="85">
        <v>11618</v>
      </c>
      <c r="AH38" s="85">
        <v>1581</v>
      </c>
      <c r="AI38" s="85"/>
      <c r="AJ38" s="85"/>
      <c r="AK38" s="85"/>
      <c r="AL38" s="85"/>
      <c r="AM38" s="85"/>
      <c r="AN38" s="87">
        <v>41178.91071759259</v>
      </c>
      <c r="AO38" s="91" t="s">
        <v>842</v>
      </c>
      <c r="AP38" s="85" t="b">
        <v>1</v>
      </c>
      <c r="AQ38" s="85" t="b">
        <v>0</v>
      </c>
      <c r="AR38" s="85" t="b">
        <v>1</v>
      </c>
      <c r="AS38" s="85"/>
      <c r="AT38" s="85">
        <v>5</v>
      </c>
      <c r="AU38" s="91" t="s">
        <v>855</v>
      </c>
      <c r="AV38" s="85" t="b">
        <v>0</v>
      </c>
      <c r="AW38" s="85" t="s">
        <v>873</v>
      </c>
      <c r="AX38" s="91" t="s">
        <v>909</v>
      </c>
      <c r="AY38" s="85" t="s">
        <v>66</v>
      </c>
      <c r="AZ38" s="85" t="str">
        <f>REPLACE(INDEX(GroupVertices[Group],MATCH(Vertices[[#This Row],[Vertex]],GroupVertices[Vertex],0)),1,1,"")</f>
        <v>6</v>
      </c>
      <c r="BA38" s="51" t="s">
        <v>385</v>
      </c>
      <c r="BB38" s="51" t="s">
        <v>385</v>
      </c>
      <c r="BC38" s="51" t="s">
        <v>415</v>
      </c>
      <c r="BD38" s="51" t="s">
        <v>415</v>
      </c>
      <c r="BE38" s="51"/>
      <c r="BF38" s="51"/>
      <c r="BG38" s="128" t="s">
        <v>1340</v>
      </c>
      <c r="BH38" s="128" t="s">
        <v>1340</v>
      </c>
      <c r="BI38" s="128" t="s">
        <v>1378</v>
      </c>
      <c r="BJ38" s="128" t="s">
        <v>1378</v>
      </c>
      <c r="BK38" s="128">
        <v>0</v>
      </c>
      <c r="BL38" s="131">
        <v>0</v>
      </c>
      <c r="BM38" s="128">
        <v>0</v>
      </c>
      <c r="BN38" s="131">
        <v>0</v>
      </c>
      <c r="BO38" s="128">
        <v>0</v>
      </c>
      <c r="BP38" s="131">
        <v>0</v>
      </c>
      <c r="BQ38" s="128">
        <v>2</v>
      </c>
      <c r="BR38" s="131">
        <v>100</v>
      </c>
      <c r="BS38" s="128">
        <v>2</v>
      </c>
      <c r="BT38" s="2"/>
      <c r="BU38" s="3"/>
      <c r="BV38" s="3"/>
      <c r="BW38" s="3"/>
      <c r="BX38" s="3"/>
    </row>
    <row r="39" spans="1:76" ht="15">
      <c r="A39" s="14" t="s">
        <v>263</v>
      </c>
      <c r="B39" s="15"/>
      <c r="C39" s="15" t="s">
        <v>64</v>
      </c>
      <c r="D39" s="93">
        <v>211.31148696264975</v>
      </c>
      <c r="E39" s="81"/>
      <c r="F39" s="112" t="s">
        <v>869</v>
      </c>
      <c r="G39" s="15"/>
      <c r="H39" s="16" t="s">
        <v>263</v>
      </c>
      <c r="I39" s="66"/>
      <c r="J39" s="66"/>
      <c r="K39" s="114" t="s">
        <v>963</v>
      </c>
      <c r="L39" s="94">
        <v>1</v>
      </c>
      <c r="M39" s="95">
        <v>6818.68115234375</v>
      </c>
      <c r="N39" s="95">
        <v>3676.10302734375</v>
      </c>
      <c r="O39" s="77"/>
      <c r="P39" s="96"/>
      <c r="Q39" s="96"/>
      <c r="R39" s="97"/>
      <c r="S39" s="51">
        <v>1</v>
      </c>
      <c r="T39" s="51">
        <v>0</v>
      </c>
      <c r="U39" s="52">
        <v>0</v>
      </c>
      <c r="V39" s="52">
        <v>0.333333</v>
      </c>
      <c r="W39" s="52">
        <v>0</v>
      </c>
      <c r="X39" s="52">
        <v>0.770263</v>
      </c>
      <c r="Y39" s="52">
        <v>0</v>
      </c>
      <c r="Z39" s="52">
        <v>0</v>
      </c>
      <c r="AA39" s="82">
        <v>39</v>
      </c>
      <c r="AB39" s="82"/>
      <c r="AC39" s="98"/>
      <c r="AD39" s="85" t="s">
        <v>736</v>
      </c>
      <c r="AE39" s="85">
        <v>167</v>
      </c>
      <c r="AF39" s="85">
        <v>167</v>
      </c>
      <c r="AG39" s="85">
        <v>25</v>
      </c>
      <c r="AH39" s="85">
        <v>133</v>
      </c>
      <c r="AI39" s="85"/>
      <c r="AJ39" s="85" t="s">
        <v>775</v>
      </c>
      <c r="AK39" s="85" t="s">
        <v>803</v>
      </c>
      <c r="AL39" s="85"/>
      <c r="AM39" s="85"/>
      <c r="AN39" s="87">
        <v>43298.36056712963</v>
      </c>
      <c r="AO39" s="91" t="s">
        <v>843</v>
      </c>
      <c r="AP39" s="85" t="b">
        <v>1</v>
      </c>
      <c r="AQ39" s="85" t="b">
        <v>0</v>
      </c>
      <c r="AR39" s="85" t="b">
        <v>0</v>
      </c>
      <c r="AS39" s="85"/>
      <c r="AT39" s="85">
        <v>0</v>
      </c>
      <c r="AU39" s="85"/>
      <c r="AV39" s="85" t="b">
        <v>0</v>
      </c>
      <c r="AW39" s="85" t="s">
        <v>873</v>
      </c>
      <c r="AX39" s="91" t="s">
        <v>910</v>
      </c>
      <c r="AY39" s="85" t="s">
        <v>65</v>
      </c>
      <c r="AZ39" s="85" t="str">
        <f>REPLACE(INDEX(GroupVertices[Group],MATCH(Vertices[[#This Row],[Vertex]],GroupVertices[Vertex],0)),1,1,"")</f>
        <v>6</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264</v>
      </c>
      <c r="B40" s="15"/>
      <c r="C40" s="15" t="s">
        <v>64</v>
      </c>
      <c r="D40" s="93">
        <v>300.1902748414376</v>
      </c>
      <c r="E40" s="81"/>
      <c r="F40" s="112" t="s">
        <v>870</v>
      </c>
      <c r="G40" s="15"/>
      <c r="H40" s="16" t="s">
        <v>264</v>
      </c>
      <c r="I40" s="66"/>
      <c r="J40" s="66"/>
      <c r="K40" s="114" t="s">
        <v>964</v>
      </c>
      <c r="L40" s="94">
        <v>1</v>
      </c>
      <c r="M40" s="95">
        <v>6818.68115234375</v>
      </c>
      <c r="N40" s="95">
        <v>2346.82421875</v>
      </c>
      <c r="O40" s="77"/>
      <c r="P40" s="96"/>
      <c r="Q40" s="96"/>
      <c r="R40" s="97"/>
      <c r="S40" s="51">
        <v>1</v>
      </c>
      <c r="T40" s="51">
        <v>0</v>
      </c>
      <c r="U40" s="52">
        <v>0</v>
      </c>
      <c r="V40" s="52">
        <v>0.333333</v>
      </c>
      <c r="W40" s="52">
        <v>0</v>
      </c>
      <c r="X40" s="52">
        <v>0.770263</v>
      </c>
      <c r="Y40" s="52">
        <v>0</v>
      </c>
      <c r="Z40" s="52">
        <v>0</v>
      </c>
      <c r="AA40" s="82">
        <v>40</v>
      </c>
      <c r="AB40" s="82"/>
      <c r="AC40" s="98"/>
      <c r="AD40" s="85" t="s">
        <v>737</v>
      </c>
      <c r="AE40" s="85">
        <v>317</v>
      </c>
      <c r="AF40" s="85">
        <v>468</v>
      </c>
      <c r="AG40" s="85">
        <v>30853</v>
      </c>
      <c r="AH40" s="85">
        <v>18441</v>
      </c>
      <c r="AI40" s="85"/>
      <c r="AJ40" s="85"/>
      <c r="AK40" s="85"/>
      <c r="AL40" s="85"/>
      <c r="AM40" s="85"/>
      <c r="AN40" s="87">
        <v>42761.46708333334</v>
      </c>
      <c r="AO40" s="91" t="s">
        <v>844</v>
      </c>
      <c r="AP40" s="85" t="b">
        <v>1</v>
      </c>
      <c r="AQ40" s="85" t="b">
        <v>0</v>
      </c>
      <c r="AR40" s="85" t="b">
        <v>0</v>
      </c>
      <c r="AS40" s="85"/>
      <c r="AT40" s="85">
        <v>0</v>
      </c>
      <c r="AU40" s="85"/>
      <c r="AV40" s="85" t="b">
        <v>0</v>
      </c>
      <c r="AW40" s="85" t="s">
        <v>873</v>
      </c>
      <c r="AX40" s="91" t="s">
        <v>911</v>
      </c>
      <c r="AY40" s="85" t="s">
        <v>65</v>
      </c>
      <c r="AZ40" s="85" t="str">
        <f>REPLACE(INDEX(GroupVertices[Group],MATCH(Vertices[[#This Row],[Vertex]],GroupVertices[Vertex],0)),1,1,"")</f>
        <v>6</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243</v>
      </c>
      <c r="B41" s="15"/>
      <c r="C41" s="15" t="s">
        <v>64</v>
      </c>
      <c r="D41" s="93">
        <v>190.64200140944328</v>
      </c>
      <c r="E41" s="81"/>
      <c r="F41" s="112" t="s">
        <v>456</v>
      </c>
      <c r="G41" s="15"/>
      <c r="H41" s="16" t="s">
        <v>243</v>
      </c>
      <c r="I41" s="66"/>
      <c r="J41" s="66"/>
      <c r="K41" s="114" t="s">
        <v>965</v>
      </c>
      <c r="L41" s="94">
        <v>1</v>
      </c>
      <c r="M41" s="95">
        <v>6107.25146484375</v>
      </c>
      <c r="N41" s="95">
        <v>2435.070068359375</v>
      </c>
      <c r="O41" s="77"/>
      <c r="P41" s="96"/>
      <c r="Q41" s="96"/>
      <c r="R41" s="97"/>
      <c r="S41" s="51">
        <v>0</v>
      </c>
      <c r="T41" s="51">
        <v>1</v>
      </c>
      <c r="U41" s="52">
        <v>0</v>
      </c>
      <c r="V41" s="52">
        <v>0.111111</v>
      </c>
      <c r="W41" s="52">
        <v>1E-06</v>
      </c>
      <c r="X41" s="52">
        <v>0.585361</v>
      </c>
      <c r="Y41" s="52">
        <v>0</v>
      </c>
      <c r="Z41" s="52">
        <v>0</v>
      </c>
      <c r="AA41" s="82">
        <v>41</v>
      </c>
      <c r="AB41" s="82"/>
      <c r="AC41" s="98"/>
      <c r="AD41" s="85" t="s">
        <v>243</v>
      </c>
      <c r="AE41" s="85">
        <v>365</v>
      </c>
      <c r="AF41" s="85">
        <v>97</v>
      </c>
      <c r="AG41" s="85">
        <v>7002</v>
      </c>
      <c r="AH41" s="85">
        <v>6092</v>
      </c>
      <c r="AI41" s="85"/>
      <c r="AJ41" s="85"/>
      <c r="AK41" s="85"/>
      <c r="AL41" s="85"/>
      <c r="AM41" s="85"/>
      <c r="AN41" s="87">
        <v>43554.80945601852</v>
      </c>
      <c r="AO41" s="85"/>
      <c r="AP41" s="85" t="b">
        <v>1</v>
      </c>
      <c r="AQ41" s="85" t="b">
        <v>0</v>
      </c>
      <c r="AR41" s="85" t="b">
        <v>0</v>
      </c>
      <c r="AS41" s="85"/>
      <c r="AT41" s="85">
        <v>1</v>
      </c>
      <c r="AU41" s="85"/>
      <c r="AV41" s="85" t="b">
        <v>0</v>
      </c>
      <c r="AW41" s="85" t="s">
        <v>873</v>
      </c>
      <c r="AX41" s="91" t="s">
        <v>912</v>
      </c>
      <c r="AY41" s="85" t="s">
        <v>66</v>
      </c>
      <c r="AZ41" s="85" t="str">
        <f>REPLACE(INDEX(GroupVertices[Group],MATCH(Vertices[[#This Row],[Vertex]],GroupVertices[Vertex],0)),1,1,"")</f>
        <v>4</v>
      </c>
      <c r="BA41" s="51"/>
      <c r="BB41" s="51"/>
      <c r="BC41" s="51"/>
      <c r="BD41" s="51"/>
      <c r="BE41" s="51" t="s">
        <v>421</v>
      </c>
      <c r="BF41" s="51" t="s">
        <v>421</v>
      </c>
      <c r="BG41" s="128" t="s">
        <v>1335</v>
      </c>
      <c r="BH41" s="128" t="s">
        <v>1335</v>
      </c>
      <c r="BI41" s="128" t="s">
        <v>1373</v>
      </c>
      <c r="BJ41" s="128" t="s">
        <v>1373</v>
      </c>
      <c r="BK41" s="128">
        <v>0</v>
      </c>
      <c r="BL41" s="131">
        <v>0</v>
      </c>
      <c r="BM41" s="128">
        <v>1</v>
      </c>
      <c r="BN41" s="131">
        <v>4.166666666666667</v>
      </c>
      <c r="BO41" s="128">
        <v>0</v>
      </c>
      <c r="BP41" s="131">
        <v>0</v>
      </c>
      <c r="BQ41" s="128">
        <v>23</v>
      </c>
      <c r="BR41" s="131">
        <v>95.83333333333333</v>
      </c>
      <c r="BS41" s="128">
        <v>24</v>
      </c>
      <c r="BT41" s="2"/>
      <c r="BU41" s="3"/>
      <c r="BV41" s="3"/>
      <c r="BW41" s="3"/>
      <c r="BX41" s="3"/>
    </row>
    <row r="42" spans="1:76" ht="15">
      <c r="A42" s="14" t="s">
        <v>244</v>
      </c>
      <c r="B42" s="15"/>
      <c r="C42" s="15" t="s">
        <v>64</v>
      </c>
      <c r="D42" s="93">
        <v>163.77167019027485</v>
      </c>
      <c r="E42" s="81"/>
      <c r="F42" s="112" t="s">
        <v>457</v>
      </c>
      <c r="G42" s="15"/>
      <c r="H42" s="16" t="s">
        <v>244</v>
      </c>
      <c r="I42" s="66"/>
      <c r="J42" s="66"/>
      <c r="K42" s="114" t="s">
        <v>966</v>
      </c>
      <c r="L42" s="94">
        <v>1</v>
      </c>
      <c r="M42" s="95">
        <v>632.6527709960938</v>
      </c>
      <c r="N42" s="95">
        <v>4999.5</v>
      </c>
      <c r="O42" s="77"/>
      <c r="P42" s="96"/>
      <c r="Q42" s="96"/>
      <c r="R42" s="97"/>
      <c r="S42" s="51">
        <v>1</v>
      </c>
      <c r="T42" s="51">
        <v>1</v>
      </c>
      <c r="U42" s="52">
        <v>0</v>
      </c>
      <c r="V42" s="52">
        <v>0</v>
      </c>
      <c r="W42" s="52">
        <v>0</v>
      </c>
      <c r="X42" s="52">
        <v>0.99999</v>
      </c>
      <c r="Y42" s="52">
        <v>0</v>
      </c>
      <c r="Z42" s="52" t="s">
        <v>1040</v>
      </c>
      <c r="AA42" s="82">
        <v>42</v>
      </c>
      <c r="AB42" s="82"/>
      <c r="AC42" s="98"/>
      <c r="AD42" s="85" t="s">
        <v>738</v>
      </c>
      <c r="AE42" s="85">
        <v>10</v>
      </c>
      <c r="AF42" s="85">
        <v>6</v>
      </c>
      <c r="AG42" s="85">
        <v>27504</v>
      </c>
      <c r="AH42" s="85">
        <v>0</v>
      </c>
      <c r="AI42" s="85"/>
      <c r="AJ42" s="85"/>
      <c r="AK42" s="85" t="s">
        <v>804</v>
      </c>
      <c r="AL42" s="85"/>
      <c r="AM42" s="85"/>
      <c r="AN42" s="87">
        <v>40911.75150462963</v>
      </c>
      <c r="AO42" s="91" t="s">
        <v>845</v>
      </c>
      <c r="AP42" s="85" t="b">
        <v>0</v>
      </c>
      <c r="AQ42" s="85" t="b">
        <v>0</v>
      </c>
      <c r="AR42" s="85" t="b">
        <v>1</v>
      </c>
      <c r="AS42" s="85"/>
      <c r="AT42" s="85">
        <v>0</v>
      </c>
      <c r="AU42" s="91" t="s">
        <v>855</v>
      </c>
      <c r="AV42" s="85" t="b">
        <v>0</v>
      </c>
      <c r="AW42" s="85" t="s">
        <v>873</v>
      </c>
      <c r="AX42" s="91" t="s">
        <v>913</v>
      </c>
      <c r="AY42" s="85" t="s">
        <v>66</v>
      </c>
      <c r="AZ42" s="85" t="str">
        <f>REPLACE(INDEX(GroupVertices[Group],MATCH(Vertices[[#This Row],[Vertex]],GroupVertices[Vertex],0)),1,1,"")</f>
        <v>1</v>
      </c>
      <c r="BA42" s="51" t="s">
        <v>380</v>
      </c>
      <c r="BB42" s="51" t="s">
        <v>380</v>
      </c>
      <c r="BC42" s="51" t="s">
        <v>415</v>
      </c>
      <c r="BD42" s="51" t="s">
        <v>415</v>
      </c>
      <c r="BE42" s="51"/>
      <c r="BF42" s="51"/>
      <c r="BG42" s="128" t="s">
        <v>1341</v>
      </c>
      <c r="BH42" s="128" t="s">
        <v>1341</v>
      </c>
      <c r="BI42" s="128" t="s">
        <v>1379</v>
      </c>
      <c r="BJ42" s="128" t="s">
        <v>1379</v>
      </c>
      <c r="BK42" s="128">
        <v>0</v>
      </c>
      <c r="BL42" s="131">
        <v>0</v>
      </c>
      <c r="BM42" s="128">
        <v>0</v>
      </c>
      <c r="BN42" s="131">
        <v>0</v>
      </c>
      <c r="BO42" s="128">
        <v>0</v>
      </c>
      <c r="BP42" s="131">
        <v>0</v>
      </c>
      <c r="BQ42" s="128">
        <v>9</v>
      </c>
      <c r="BR42" s="131">
        <v>100</v>
      </c>
      <c r="BS42" s="128">
        <v>9</v>
      </c>
      <c r="BT42" s="2"/>
      <c r="BU42" s="3"/>
      <c r="BV42" s="3"/>
      <c r="BW42" s="3"/>
      <c r="BX42" s="3"/>
    </row>
    <row r="43" spans="1:76" ht="15">
      <c r="A43" s="14" t="s">
        <v>245</v>
      </c>
      <c r="B43" s="15"/>
      <c r="C43" s="15" t="s">
        <v>64</v>
      </c>
      <c r="D43" s="93">
        <v>485.32980972515855</v>
      </c>
      <c r="E43" s="81"/>
      <c r="F43" s="112" t="s">
        <v>458</v>
      </c>
      <c r="G43" s="15"/>
      <c r="H43" s="16" t="s">
        <v>245</v>
      </c>
      <c r="I43" s="66"/>
      <c r="J43" s="66"/>
      <c r="K43" s="114" t="s">
        <v>967</v>
      </c>
      <c r="L43" s="94">
        <v>1</v>
      </c>
      <c r="M43" s="95">
        <v>1508.1339111328125</v>
      </c>
      <c r="N43" s="95">
        <v>4999.5</v>
      </c>
      <c r="O43" s="77"/>
      <c r="P43" s="96"/>
      <c r="Q43" s="96"/>
      <c r="R43" s="97"/>
      <c r="S43" s="51">
        <v>1</v>
      </c>
      <c r="T43" s="51">
        <v>1</v>
      </c>
      <c r="U43" s="52">
        <v>0</v>
      </c>
      <c r="V43" s="52">
        <v>0</v>
      </c>
      <c r="W43" s="52">
        <v>0</v>
      </c>
      <c r="X43" s="52">
        <v>0.99999</v>
      </c>
      <c r="Y43" s="52">
        <v>0</v>
      </c>
      <c r="Z43" s="52" t="s">
        <v>1040</v>
      </c>
      <c r="AA43" s="82">
        <v>43</v>
      </c>
      <c r="AB43" s="82"/>
      <c r="AC43" s="98"/>
      <c r="AD43" s="85" t="s">
        <v>739</v>
      </c>
      <c r="AE43" s="85">
        <v>2422</v>
      </c>
      <c r="AF43" s="85">
        <v>1095</v>
      </c>
      <c r="AG43" s="85">
        <v>4549</v>
      </c>
      <c r="AH43" s="85">
        <v>7563</v>
      </c>
      <c r="AI43" s="85"/>
      <c r="AJ43" s="85" t="s">
        <v>776</v>
      </c>
      <c r="AK43" s="85" t="s">
        <v>805</v>
      </c>
      <c r="AL43" s="85"/>
      <c r="AM43" s="85"/>
      <c r="AN43" s="87">
        <v>40537.56896990741</v>
      </c>
      <c r="AO43" s="91" t="s">
        <v>846</v>
      </c>
      <c r="AP43" s="85" t="b">
        <v>0</v>
      </c>
      <c r="AQ43" s="85" t="b">
        <v>0</v>
      </c>
      <c r="AR43" s="85" t="b">
        <v>1</v>
      </c>
      <c r="AS43" s="85"/>
      <c r="AT43" s="85">
        <v>5</v>
      </c>
      <c r="AU43" s="91" t="s">
        <v>861</v>
      </c>
      <c r="AV43" s="85" t="b">
        <v>0</v>
      </c>
      <c r="AW43" s="85" t="s">
        <v>873</v>
      </c>
      <c r="AX43" s="91" t="s">
        <v>914</v>
      </c>
      <c r="AY43" s="85" t="s">
        <v>66</v>
      </c>
      <c r="AZ43" s="85" t="str">
        <f>REPLACE(INDEX(GroupVertices[Group],MATCH(Vertices[[#This Row],[Vertex]],GroupVertices[Vertex],0)),1,1,"")</f>
        <v>1</v>
      </c>
      <c r="BA43" s="51" t="s">
        <v>386</v>
      </c>
      <c r="BB43" s="51" t="s">
        <v>386</v>
      </c>
      <c r="BC43" s="51" t="s">
        <v>415</v>
      </c>
      <c r="BD43" s="51" t="s">
        <v>415</v>
      </c>
      <c r="BE43" s="51"/>
      <c r="BF43" s="51"/>
      <c r="BG43" s="128" t="s">
        <v>658</v>
      </c>
      <c r="BH43" s="128" t="s">
        <v>658</v>
      </c>
      <c r="BI43" s="128" t="s">
        <v>658</v>
      </c>
      <c r="BJ43" s="128" t="s">
        <v>658</v>
      </c>
      <c r="BK43" s="128">
        <v>0</v>
      </c>
      <c r="BL43" s="131">
        <v>0</v>
      </c>
      <c r="BM43" s="128">
        <v>0</v>
      </c>
      <c r="BN43" s="131">
        <v>0</v>
      </c>
      <c r="BO43" s="128">
        <v>0</v>
      </c>
      <c r="BP43" s="131">
        <v>0</v>
      </c>
      <c r="BQ43" s="128">
        <v>0</v>
      </c>
      <c r="BR43" s="131">
        <v>0</v>
      </c>
      <c r="BS43" s="128">
        <v>0</v>
      </c>
      <c r="BT43" s="2"/>
      <c r="BU43" s="3"/>
      <c r="BV43" s="3"/>
      <c r="BW43" s="3"/>
      <c r="BX43" s="3"/>
    </row>
    <row r="44" spans="1:76" ht="15">
      <c r="A44" s="14" t="s">
        <v>246</v>
      </c>
      <c r="B44" s="15"/>
      <c r="C44" s="15" t="s">
        <v>64</v>
      </c>
      <c r="D44" s="93">
        <v>164.36222692036645</v>
      </c>
      <c r="E44" s="81"/>
      <c r="F44" s="112" t="s">
        <v>459</v>
      </c>
      <c r="G44" s="15"/>
      <c r="H44" s="16" t="s">
        <v>246</v>
      </c>
      <c r="I44" s="66"/>
      <c r="J44" s="66"/>
      <c r="K44" s="114" t="s">
        <v>968</v>
      </c>
      <c r="L44" s="94">
        <v>1</v>
      </c>
      <c r="M44" s="95">
        <v>3259.095947265625</v>
      </c>
      <c r="N44" s="95">
        <v>6858.1376953125</v>
      </c>
      <c r="O44" s="77"/>
      <c r="P44" s="96"/>
      <c r="Q44" s="96"/>
      <c r="R44" s="97"/>
      <c r="S44" s="51">
        <v>1</v>
      </c>
      <c r="T44" s="51">
        <v>1</v>
      </c>
      <c r="U44" s="52">
        <v>0</v>
      </c>
      <c r="V44" s="52">
        <v>0</v>
      </c>
      <c r="W44" s="52">
        <v>0</v>
      </c>
      <c r="X44" s="52">
        <v>0.99999</v>
      </c>
      <c r="Y44" s="52">
        <v>0</v>
      </c>
      <c r="Z44" s="52" t="s">
        <v>1040</v>
      </c>
      <c r="AA44" s="82">
        <v>44</v>
      </c>
      <c r="AB44" s="82"/>
      <c r="AC44" s="98"/>
      <c r="AD44" s="85" t="s">
        <v>740</v>
      </c>
      <c r="AE44" s="85">
        <v>50</v>
      </c>
      <c r="AF44" s="85">
        <v>8</v>
      </c>
      <c r="AG44" s="85">
        <v>11483</v>
      </c>
      <c r="AH44" s="85">
        <v>1</v>
      </c>
      <c r="AI44" s="85"/>
      <c r="AJ44" s="85"/>
      <c r="AK44" s="85"/>
      <c r="AL44" s="85"/>
      <c r="AM44" s="85"/>
      <c r="AN44" s="87">
        <v>41506.81810185185</v>
      </c>
      <c r="AO44" s="91" t="s">
        <v>847</v>
      </c>
      <c r="AP44" s="85" t="b">
        <v>1</v>
      </c>
      <c r="AQ44" s="85" t="b">
        <v>0</v>
      </c>
      <c r="AR44" s="85" t="b">
        <v>0</v>
      </c>
      <c r="AS44" s="85"/>
      <c r="AT44" s="85">
        <v>2</v>
      </c>
      <c r="AU44" s="91" t="s">
        <v>855</v>
      </c>
      <c r="AV44" s="85" t="b">
        <v>0</v>
      </c>
      <c r="AW44" s="85" t="s">
        <v>873</v>
      </c>
      <c r="AX44" s="91" t="s">
        <v>915</v>
      </c>
      <c r="AY44" s="85" t="s">
        <v>66</v>
      </c>
      <c r="AZ44" s="85" t="str">
        <f>REPLACE(INDEX(GroupVertices[Group],MATCH(Vertices[[#This Row],[Vertex]],GroupVertices[Vertex],0)),1,1,"")</f>
        <v>1</v>
      </c>
      <c r="BA44" s="51" t="s">
        <v>1305</v>
      </c>
      <c r="BB44" s="51" t="s">
        <v>1305</v>
      </c>
      <c r="BC44" s="51" t="s">
        <v>415</v>
      </c>
      <c r="BD44" s="51" t="s">
        <v>415</v>
      </c>
      <c r="BE44" s="51"/>
      <c r="BF44" s="51"/>
      <c r="BG44" s="128" t="s">
        <v>1342</v>
      </c>
      <c r="BH44" s="128" t="s">
        <v>1342</v>
      </c>
      <c r="BI44" s="128" t="s">
        <v>1380</v>
      </c>
      <c r="BJ44" s="128" t="s">
        <v>1380</v>
      </c>
      <c r="BK44" s="128">
        <v>0</v>
      </c>
      <c r="BL44" s="131">
        <v>0</v>
      </c>
      <c r="BM44" s="128">
        <v>0</v>
      </c>
      <c r="BN44" s="131">
        <v>0</v>
      </c>
      <c r="BO44" s="128">
        <v>0</v>
      </c>
      <c r="BP44" s="131">
        <v>0</v>
      </c>
      <c r="BQ44" s="128">
        <v>31</v>
      </c>
      <c r="BR44" s="131">
        <v>100</v>
      </c>
      <c r="BS44" s="128">
        <v>31</v>
      </c>
      <c r="BT44" s="2"/>
      <c r="BU44" s="3"/>
      <c r="BV44" s="3"/>
      <c r="BW44" s="3"/>
      <c r="BX44" s="3"/>
    </row>
    <row r="45" spans="1:76" ht="15">
      <c r="A45" s="14" t="s">
        <v>247</v>
      </c>
      <c r="B45" s="15"/>
      <c r="C45" s="15" t="s">
        <v>64</v>
      </c>
      <c r="D45" s="93">
        <v>269.48132487667374</v>
      </c>
      <c r="E45" s="81"/>
      <c r="F45" s="112" t="s">
        <v>871</v>
      </c>
      <c r="G45" s="15"/>
      <c r="H45" s="16" t="s">
        <v>247</v>
      </c>
      <c r="I45" s="66"/>
      <c r="J45" s="66"/>
      <c r="K45" s="114" t="s">
        <v>969</v>
      </c>
      <c r="L45" s="94">
        <v>1</v>
      </c>
      <c r="M45" s="95">
        <v>8006.5537109375</v>
      </c>
      <c r="N45" s="95">
        <v>4693.6484375</v>
      </c>
      <c r="O45" s="77"/>
      <c r="P45" s="96"/>
      <c r="Q45" s="96"/>
      <c r="R45" s="97"/>
      <c r="S45" s="51">
        <v>0</v>
      </c>
      <c r="T45" s="51">
        <v>1</v>
      </c>
      <c r="U45" s="52">
        <v>0</v>
      </c>
      <c r="V45" s="52">
        <v>0.083333</v>
      </c>
      <c r="W45" s="52">
        <v>0</v>
      </c>
      <c r="X45" s="52">
        <v>0.55443</v>
      </c>
      <c r="Y45" s="52">
        <v>0</v>
      </c>
      <c r="Z45" s="52">
        <v>0</v>
      </c>
      <c r="AA45" s="82">
        <v>45</v>
      </c>
      <c r="AB45" s="82"/>
      <c r="AC45" s="98"/>
      <c r="AD45" s="85" t="s">
        <v>741</v>
      </c>
      <c r="AE45" s="85">
        <v>581</v>
      </c>
      <c r="AF45" s="85">
        <v>364</v>
      </c>
      <c r="AG45" s="85">
        <v>10598</v>
      </c>
      <c r="AH45" s="85">
        <v>4883</v>
      </c>
      <c r="AI45" s="85"/>
      <c r="AJ45" s="85" t="s">
        <v>777</v>
      </c>
      <c r="AK45" s="85"/>
      <c r="AL45" s="91" t="s">
        <v>817</v>
      </c>
      <c r="AM45" s="85"/>
      <c r="AN45" s="87">
        <v>43317.717141203706</v>
      </c>
      <c r="AO45" s="85"/>
      <c r="AP45" s="85" t="b">
        <v>1</v>
      </c>
      <c r="AQ45" s="85" t="b">
        <v>0</v>
      </c>
      <c r="AR45" s="85" t="b">
        <v>0</v>
      </c>
      <c r="AS45" s="85"/>
      <c r="AT45" s="85">
        <v>1</v>
      </c>
      <c r="AU45" s="85"/>
      <c r="AV45" s="85" t="b">
        <v>0</v>
      </c>
      <c r="AW45" s="85" t="s">
        <v>873</v>
      </c>
      <c r="AX45" s="91" t="s">
        <v>916</v>
      </c>
      <c r="AY45" s="85" t="s">
        <v>66</v>
      </c>
      <c r="AZ45" s="85" t="str">
        <f>REPLACE(INDEX(GroupVertices[Group],MATCH(Vertices[[#This Row],[Vertex]],GroupVertices[Vertex],0)),1,1,"")</f>
        <v>3</v>
      </c>
      <c r="BA45" s="51" t="s">
        <v>389</v>
      </c>
      <c r="BB45" s="51" t="s">
        <v>389</v>
      </c>
      <c r="BC45" s="51" t="s">
        <v>415</v>
      </c>
      <c r="BD45" s="51" t="s">
        <v>415</v>
      </c>
      <c r="BE45" s="51"/>
      <c r="BF45" s="51"/>
      <c r="BG45" s="128" t="s">
        <v>1343</v>
      </c>
      <c r="BH45" s="128" t="s">
        <v>1343</v>
      </c>
      <c r="BI45" s="128" t="s">
        <v>1381</v>
      </c>
      <c r="BJ45" s="128" t="s">
        <v>1381</v>
      </c>
      <c r="BK45" s="128">
        <v>0</v>
      </c>
      <c r="BL45" s="131">
        <v>0</v>
      </c>
      <c r="BM45" s="128">
        <v>0</v>
      </c>
      <c r="BN45" s="131">
        <v>0</v>
      </c>
      <c r="BO45" s="128">
        <v>0</v>
      </c>
      <c r="BP45" s="131">
        <v>0</v>
      </c>
      <c r="BQ45" s="128">
        <v>7</v>
      </c>
      <c r="BR45" s="131">
        <v>100</v>
      </c>
      <c r="BS45" s="128">
        <v>7</v>
      </c>
      <c r="BT45" s="2"/>
      <c r="BU45" s="3"/>
      <c r="BV45" s="3"/>
      <c r="BW45" s="3"/>
      <c r="BX45" s="3"/>
    </row>
    <row r="46" spans="1:76" ht="15">
      <c r="A46" s="14" t="s">
        <v>250</v>
      </c>
      <c r="B46" s="15"/>
      <c r="C46" s="15" t="s">
        <v>64</v>
      </c>
      <c r="D46" s="93">
        <v>490.9400986610289</v>
      </c>
      <c r="E46" s="81"/>
      <c r="F46" s="112" t="s">
        <v>461</v>
      </c>
      <c r="G46" s="15"/>
      <c r="H46" s="16" t="s">
        <v>250</v>
      </c>
      <c r="I46" s="66"/>
      <c r="J46" s="66"/>
      <c r="K46" s="114" t="s">
        <v>970</v>
      </c>
      <c r="L46" s="94">
        <v>2857.5714285714284</v>
      </c>
      <c r="M46" s="95">
        <v>7656.36865234375</v>
      </c>
      <c r="N46" s="95">
        <v>6275.22021484375</v>
      </c>
      <c r="O46" s="77"/>
      <c r="P46" s="96"/>
      <c r="Q46" s="96"/>
      <c r="R46" s="97"/>
      <c r="S46" s="51">
        <v>3</v>
      </c>
      <c r="T46" s="51">
        <v>2</v>
      </c>
      <c r="U46" s="52">
        <v>8</v>
      </c>
      <c r="V46" s="52">
        <v>0.125</v>
      </c>
      <c r="W46" s="52">
        <v>1E-06</v>
      </c>
      <c r="X46" s="52">
        <v>1.427402</v>
      </c>
      <c r="Y46" s="52">
        <v>0</v>
      </c>
      <c r="Z46" s="52">
        <v>0.5</v>
      </c>
      <c r="AA46" s="82">
        <v>46</v>
      </c>
      <c r="AB46" s="82"/>
      <c r="AC46" s="98"/>
      <c r="AD46" s="85" t="s">
        <v>742</v>
      </c>
      <c r="AE46" s="85">
        <v>1223</v>
      </c>
      <c r="AF46" s="85">
        <v>1114</v>
      </c>
      <c r="AG46" s="85">
        <v>1297</v>
      </c>
      <c r="AH46" s="85">
        <v>983</v>
      </c>
      <c r="AI46" s="85"/>
      <c r="AJ46" s="85"/>
      <c r="AK46" s="85"/>
      <c r="AL46" s="85"/>
      <c r="AM46" s="85"/>
      <c r="AN46" s="87">
        <v>43568.47886574074</v>
      </c>
      <c r="AO46" s="91" t="s">
        <v>848</v>
      </c>
      <c r="AP46" s="85" t="b">
        <v>1</v>
      </c>
      <c r="AQ46" s="85" t="b">
        <v>0</v>
      </c>
      <c r="AR46" s="85" t="b">
        <v>0</v>
      </c>
      <c r="AS46" s="85"/>
      <c r="AT46" s="85">
        <v>0</v>
      </c>
      <c r="AU46" s="85"/>
      <c r="AV46" s="85" t="b">
        <v>0</v>
      </c>
      <c r="AW46" s="85" t="s">
        <v>873</v>
      </c>
      <c r="AX46" s="91" t="s">
        <v>917</v>
      </c>
      <c r="AY46" s="85" t="s">
        <v>66</v>
      </c>
      <c r="AZ46" s="85" t="str">
        <f>REPLACE(INDEX(GroupVertices[Group],MATCH(Vertices[[#This Row],[Vertex]],GroupVertices[Vertex],0)),1,1,"")</f>
        <v>3</v>
      </c>
      <c r="BA46" s="51" t="s">
        <v>1064</v>
      </c>
      <c r="BB46" s="51" t="s">
        <v>1064</v>
      </c>
      <c r="BC46" s="51" t="s">
        <v>415</v>
      </c>
      <c r="BD46" s="51" t="s">
        <v>415</v>
      </c>
      <c r="BE46" s="51" t="s">
        <v>423</v>
      </c>
      <c r="BF46" s="51" t="s">
        <v>423</v>
      </c>
      <c r="BG46" s="128" t="s">
        <v>1344</v>
      </c>
      <c r="BH46" s="128" t="s">
        <v>1344</v>
      </c>
      <c r="BI46" s="128" t="s">
        <v>1382</v>
      </c>
      <c r="BJ46" s="128" t="s">
        <v>1382</v>
      </c>
      <c r="BK46" s="128">
        <v>0</v>
      </c>
      <c r="BL46" s="131">
        <v>0</v>
      </c>
      <c r="BM46" s="128">
        <v>0</v>
      </c>
      <c r="BN46" s="131">
        <v>0</v>
      </c>
      <c r="BO46" s="128">
        <v>0</v>
      </c>
      <c r="BP46" s="131">
        <v>0</v>
      </c>
      <c r="BQ46" s="128">
        <v>21</v>
      </c>
      <c r="BR46" s="131">
        <v>100</v>
      </c>
      <c r="BS46" s="128">
        <v>21</v>
      </c>
      <c r="BT46" s="2"/>
      <c r="BU46" s="3"/>
      <c r="BV46" s="3"/>
      <c r="BW46" s="3"/>
      <c r="BX46" s="3"/>
    </row>
    <row r="47" spans="1:76" ht="15">
      <c r="A47" s="14" t="s">
        <v>248</v>
      </c>
      <c r="B47" s="15"/>
      <c r="C47" s="15" t="s">
        <v>64</v>
      </c>
      <c r="D47" s="93">
        <v>180.30725863284002</v>
      </c>
      <c r="E47" s="81"/>
      <c r="F47" s="112" t="s">
        <v>460</v>
      </c>
      <c r="G47" s="15"/>
      <c r="H47" s="16" t="s">
        <v>248</v>
      </c>
      <c r="I47" s="66"/>
      <c r="J47" s="66"/>
      <c r="K47" s="114" t="s">
        <v>971</v>
      </c>
      <c r="L47" s="94">
        <v>1</v>
      </c>
      <c r="M47" s="95">
        <v>1508.1339111328125</v>
      </c>
      <c r="N47" s="95">
        <v>6858.1376953125</v>
      </c>
      <c r="O47" s="77"/>
      <c r="P47" s="96"/>
      <c r="Q47" s="96"/>
      <c r="R47" s="97"/>
      <c r="S47" s="51">
        <v>1</v>
      </c>
      <c r="T47" s="51">
        <v>1</v>
      </c>
      <c r="U47" s="52">
        <v>0</v>
      </c>
      <c r="V47" s="52">
        <v>0</v>
      </c>
      <c r="W47" s="52">
        <v>0</v>
      </c>
      <c r="X47" s="52">
        <v>0.99999</v>
      </c>
      <c r="Y47" s="52">
        <v>0</v>
      </c>
      <c r="Z47" s="52" t="s">
        <v>1040</v>
      </c>
      <c r="AA47" s="82">
        <v>47</v>
      </c>
      <c r="AB47" s="82"/>
      <c r="AC47" s="98"/>
      <c r="AD47" s="85" t="s">
        <v>743</v>
      </c>
      <c r="AE47" s="85">
        <v>92</v>
      </c>
      <c r="AF47" s="85">
        <v>62</v>
      </c>
      <c r="AG47" s="85">
        <v>31222</v>
      </c>
      <c r="AH47" s="85">
        <v>1</v>
      </c>
      <c r="AI47" s="85"/>
      <c r="AJ47" s="85"/>
      <c r="AK47" s="85"/>
      <c r="AL47" s="85"/>
      <c r="AM47" s="85"/>
      <c r="AN47" s="87">
        <v>40984.408159722225</v>
      </c>
      <c r="AO47" s="85"/>
      <c r="AP47" s="85" t="b">
        <v>1</v>
      </c>
      <c r="AQ47" s="85" t="b">
        <v>0</v>
      </c>
      <c r="AR47" s="85" t="b">
        <v>0</v>
      </c>
      <c r="AS47" s="85"/>
      <c r="AT47" s="85">
        <v>1</v>
      </c>
      <c r="AU47" s="91" t="s">
        <v>855</v>
      </c>
      <c r="AV47" s="85" t="b">
        <v>0</v>
      </c>
      <c r="AW47" s="85" t="s">
        <v>873</v>
      </c>
      <c r="AX47" s="91" t="s">
        <v>918</v>
      </c>
      <c r="AY47" s="85" t="s">
        <v>66</v>
      </c>
      <c r="AZ47" s="85" t="str">
        <f>REPLACE(INDEX(GroupVertices[Group],MATCH(Vertices[[#This Row],[Vertex]],GroupVertices[Vertex],0)),1,1,"")</f>
        <v>1</v>
      </c>
      <c r="BA47" s="51" t="s">
        <v>380</v>
      </c>
      <c r="BB47" s="51" t="s">
        <v>380</v>
      </c>
      <c r="BC47" s="51" t="s">
        <v>415</v>
      </c>
      <c r="BD47" s="51" t="s">
        <v>415</v>
      </c>
      <c r="BE47" s="51"/>
      <c r="BF47" s="51"/>
      <c r="BG47" s="128" t="s">
        <v>658</v>
      </c>
      <c r="BH47" s="128" t="s">
        <v>658</v>
      </c>
      <c r="BI47" s="128" t="s">
        <v>658</v>
      </c>
      <c r="BJ47" s="128" t="s">
        <v>658</v>
      </c>
      <c r="BK47" s="128">
        <v>0</v>
      </c>
      <c r="BL47" s="131">
        <v>0</v>
      </c>
      <c r="BM47" s="128">
        <v>0</v>
      </c>
      <c r="BN47" s="131">
        <v>0</v>
      </c>
      <c r="BO47" s="128">
        <v>0</v>
      </c>
      <c r="BP47" s="131">
        <v>0</v>
      </c>
      <c r="BQ47" s="128">
        <v>0</v>
      </c>
      <c r="BR47" s="131">
        <v>0</v>
      </c>
      <c r="BS47" s="128">
        <v>0</v>
      </c>
      <c r="BT47" s="2"/>
      <c r="BU47" s="3"/>
      <c r="BV47" s="3"/>
      <c r="BW47" s="3"/>
      <c r="BX47" s="3"/>
    </row>
    <row r="48" spans="1:76" ht="15">
      <c r="A48" s="14" t="s">
        <v>249</v>
      </c>
      <c r="B48" s="15"/>
      <c r="C48" s="15" t="s">
        <v>64</v>
      </c>
      <c r="D48" s="93">
        <v>1000</v>
      </c>
      <c r="E48" s="81"/>
      <c r="F48" s="112" t="s">
        <v>872</v>
      </c>
      <c r="G48" s="15"/>
      <c r="H48" s="16" t="s">
        <v>249</v>
      </c>
      <c r="I48" s="66"/>
      <c r="J48" s="66"/>
      <c r="K48" s="114" t="s">
        <v>972</v>
      </c>
      <c r="L48" s="94">
        <v>6428.285714285715</v>
      </c>
      <c r="M48" s="95">
        <v>7284.90380859375</v>
      </c>
      <c r="N48" s="95">
        <v>7952.91015625</v>
      </c>
      <c r="O48" s="77"/>
      <c r="P48" s="96"/>
      <c r="Q48" s="96"/>
      <c r="R48" s="97"/>
      <c r="S48" s="51">
        <v>5</v>
      </c>
      <c r="T48" s="51">
        <v>2</v>
      </c>
      <c r="U48" s="52">
        <v>18</v>
      </c>
      <c r="V48" s="52">
        <v>0.166667</v>
      </c>
      <c r="W48" s="52">
        <v>1E-06</v>
      </c>
      <c r="X48" s="52">
        <v>2.362989</v>
      </c>
      <c r="Y48" s="52">
        <v>0</v>
      </c>
      <c r="Z48" s="52">
        <v>0.25</v>
      </c>
      <c r="AA48" s="82">
        <v>48</v>
      </c>
      <c r="AB48" s="82"/>
      <c r="AC48" s="98"/>
      <c r="AD48" s="85" t="s">
        <v>744</v>
      </c>
      <c r="AE48" s="85">
        <v>6836</v>
      </c>
      <c r="AF48" s="85">
        <v>6949</v>
      </c>
      <c r="AG48" s="85">
        <v>3106</v>
      </c>
      <c r="AH48" s="85">
        <v>3051</v>
      </c>
      <c r="AI48" s="85"/>
      <c r="AJ48" s="85" t="s">
        <v>778</v>
      </c>
      <c r="AK48" s="85" t="s">
        <v>806</v>
      </c>
      <c r="AL48" s="85"/>
      <c r="AM48" s="85"/>
      <c r="AN48" s="87">
        <v>43370.72446759259</v>
      </c>
      <c r="AO48" s="91" t="s">
        <v>849</v>
      </c>
      <c r="AP48" s="85" t="b">
        <v>1</v>
      </c>
      <c r="AQ48" s="85" t="b">
        <v>0</v>
      </c>
      <c r="AR48" s="85" t="b">
        <v>0</v>
      </c>
      <c r="AS48" s="85"/>
      <c r="AT48" s="85">
        <v>1</v>
      </c>
      <c r="AU48" s="85"/>
      <c r="AV48" s="85" t="b">
        <v>0</v>
      </c>
      <c r="AW48" s="85" t="s">
        <v>873</v>
      </c>
      <c r="AX48" s="91" t="s">
        <v>919</v>
      </c>
      <c r="AY48" s="85" t="s">
        <v>66</v>
      </c>
      <c r="AZ48" s="85" t="str">
        <f>REPLACE(INDEX(GroupVertices[Group],MATCH(Vertices[[#This Row],[Vertex]],GroupVertices[Vertex],0)),1,1,"")</f>
        <v>3</v>
      </c>
      <c r="BA48" s="51" t="s">
        <v>1064</v>
      </c>
      <c r="BB48" s="51" t="s">
        <v>1064</v>
      </c>
      <c r="BC48" s="51" t="s">
        <v>415</v>
      </c>
      <c r="BD48" s="51" t="s">
        <v>415</v>
      </c>
      <c r="BE48" s="51" t="s">
        <v>423</v>
      </c>
      <c r="BF48" s="51" t="s">
        <v>423</v>
      </c>
      <c r="BG48" s="128" t="s">
        <v>1172</v>
      </c>
      <c r="BH48" s="128" t="s">
        <v>1172</v>
      </c>
      <c r="BI48" s="128" t="s">
        <v>1252</v>
      </c>
      <c r="BJ48" s="128" t="s">
        <v>1252</v>
      </c>
      <c r="BK48" s="128">
        <v>0</v>
      </c>
      <c r="BL48" s="131">
        <v>0</v>
      </c>
      <c r="BM48" s="128">
        <v>0</v>
      </c>
      <c r="BN48" s="131">
        <v>0</v>
      </c>
      <c r="BO48" s="128">
        <v>0</v>
      </c>
      <c r="BP48" s="131">
        <v>0</v>
      </c>
      <c r="BQ48" s="128">
        <v>20</v>
      </c>
      <c r="BR48" s="131">
        <v>100</v>
      </c>
      <c r="BS48" s="128">
        <v>20</v>
      </c>
      <c r="BT48" s="2"/>
      <c r="BU48" s="3"/>
      <c r="BV48" s="3"/>
      <c r="BW48" s="3"/>
      <c r="BX48" s="3"/>
    </row>
    <row r="49" spans="1:76" ht="15">
      <c r="A49" s="14" t="s">
        <v>251</v>
      </c>
      <c r="B49" s="15"/>
      <c r="C49" s="15" t="s">
        <v>64</v>
      </c>
      <c r="D49" s="93">
        <v>909.0542635658915</v>
      </c>
      <c r="E49" s="81"/>
      <c r="F49" s="112" t="s">
        <v>462</v>
      </c>
      <c r="G49" s="15"/>
      <c r="H49" s="16" t="s">
        <v>251</v>
      </c>
      <c r="I49" s="66"/>
      <c r="J49" s="66"/>
      <c r="K49" s="114" t="s">
        <v>973</v>
      </c>
      <c r="L49" s="94">
        <v>1</v>
      </c>
      <c r="M49" s="95">
        <v>3891.74853515625</v>
      </c>
      <c r="N49" s="95">
        <v>6416.09375</v>
      </c>
      <c r="O49" s="77"/>
      <c r="P49" s="96"/>
      <c r="Q49" s="96"/>
      <c r="R49" s="97"/>
      <c r="S49" s="51">
        <v>1</v>
      </c>
      <c r="T49" s="51">
        <v>2</v>
      </c>
      <c r="U49" s="52">
        <v>0</v>
      </c>
      <c r="V49" s="52">
        <v>0.090909</v>
      </c>
      <c r="W49" s="52">
        <v>0.1364</v>
      </c>
      <c r="X49" s="52">
        <v>0.870503</v>
      </c>
      <c r="Y49" s="52">
        <v>0</v>
      </c>
      <c r="Z49" s="52">
        <v>0</v>
      </c>
      <c r="AA49" s="82">
        <v>49</v>
      </c>
      <c r="AB49" s="82"/>
      <c r="AC49" s="98"/>
      <c r="AD49" s="85" t="s">
        <v>745</v>
      </c>
      <c r="AE49" s="85">
        <v>856</v>
      </c>
      <c r="AF49" s="85">
        <v>2530</v>
      </c>
      <c r="AG49" s="85">
        <v>20565</v>
      </c>
      <c r="AH49" s="85">
        <v>2116</v>
      </c>
      <c r="AI49" s="85"/>
      <c r="AJ49" s="85" t="s">
        <v>779</v>
      </c>
      <c r="AK49" s="85" t="s">
        <v>807</v>
      </c>
      <c r="AL49" s="85"/>
      <c r="AM49" s="85"/>
      <c r="AN49" s="87">
        <v>40849.685381944444</v>
      </c>
      <c r="AO49" s="91" t="s">
        <v>850</v>
      </c>
      <c r="AP49" s="85" t="b">
        <v>0</v>
      </c>
      <c r="AQ49" s="85" t="b">
        <v>0</v>
      </c>
      <c r="AR49" s="85" t="b">
        <v>0</v>
      </c>
      <c r="AS49" s="85"/>
      <c r="AT49" s="85">
        <v>35</v>
      </c>
      <c r="AU49" s="91" t="s">
        <v>855</v>
      </c>
      <c r="AV49" s="85" t="b">
        <v>0</v>
      </c>
      <c r="AW49" s="85" t="s">
        <v>873</v>
      </c>
      <c r="AX49" s="91" t="s">
        <v>920</v>
      </c>
      <c r="AY49" s="85" t="s">
        <v>66</v>
      </c>
      <c r="AZ49" s="85" t="str">
        <f>REPLACE(INDEX(GroupVertices[Group],MATCH(Vertices[[#This Row],[Vertex]],GroupVertices[Vertex],0)),1,1,"")</f>
        <v>2</v>
      </c>
      <c r="BA49" s="51" t="s">
        <v>1306</v>
      </c>
      <c r="BB49" s="51" t="s">
        <v>1306</v>
      </c>
      <c r="BC49" s="51" t="s">
        <v>415</v>
      </c>
      <c r="BD49" s="51" t="s">
        <v>415</v>
      </c>
      <c r="BE49" s="51"/>
      <c r="BF49" s="51"/>
      <c r="BG49" s="128" t="s">
        <v>1345</v>
      </c>
      <c r="BH49" s="128" t="s">
        <v>1351</v>
      </c>
      <c r="BI49" s="128" t="s">
        <v>1383</v>
      </c>
      <c r="BJ49" s="128" t="s">
        <v>1383</v>
      </c>
      <c r="BK49" s="128">
        <v>0</v>
      </c>
      <c r="BL49" s="131">
        <v>0</v>
      </c>
      <c r="BM49" s="128">
        <v>0</v>
      </c>
      <c r="BN49" s="131">
        <v>0</v>
      </c>
      <c r="BO49" s="128">
        <v>0</v>
      </c>
      <c r="BP49" s="131">
        <v>0</v>
      </c>
      <c r="BQ49" s="128">
        <v>17</v>
      </c>
      <c r="BR49" s="131">
        <v>100</v>
      </c>
      <c r="BS49" s="128">
        <v>17</v>
      </c>
      <c r="BT49" s="2"/>
      <c r="BU49" s="3"/>
      <c r="BV49" s="3"/>
      <c r="BW49" s="3"/>
      <c r="BX49" s="3"/>
    </row>
    <row r="50" spans="1:76" ht="15">
      <c r="A50" s="14" t="s">
        <v>252</v>
      </c>
      <c r="B50" s="15"/>
      <c r="C50" s="15" t="s">
        <v>64</v>
      </c>
      <c r="D50" s="93">
        <v>267.7096546863989</v>
      </c>
      <c r="E50" s="81"/>
      <c r="F50" s="112" t="s">
        <v>463</v>
      </c>
      <c r="G50" s="15"/>
      <c r="H50" s="16" t="s">
        <v>252</v>
      </c>
      <c r="I50" s="66"/>
      <c r="J50" s="66"/>
      <c r="K50" s="114" t="s">
        <v>974</v>
      </c>
      <c r="L50" s="94">
        <v>1</v>
      </c>
      <c r="M50" s="95">
        <v>8121.34521484375</v>
      </c>
      <c r="N50" s="95">
        <v>9034.2724609375</v>
      </c>
      <c r="O50" s="77"/>
      <c r="P50" s="96"/>
      <c r="Q50" s="96"/>
      <c r="R50" s="97"/>
      <c r="S50" s="51">
        <v>0</v>
      </c>
      <c r="T50" s="51">
        <v>1</v>
      </c>
      <c r="U50" s="52">
        <v>0</v>
      </c>
      <c r="V50" s="52">
        <v>0.1</v>
      </c>
      <c r="W50" s="52">
        <v>0</v>
      </c>
      <c r="X50" s="52">
        <v>0.551707</v>
      </c>
      <c r="Y50" s="52">
        <v>0</v>
      </c>
      <c r="Z50" s="52">
        <v>0</v>
      </c>
      <c r="AA50" s="82">
        <v>50</v>
      </c>
      <c r="AB50" s="82"/>
      <c r="AC50" s="98"/>
      <c r="AD50" s="85" t="s">
        <v>746</v>
      </c>
      <c r="AE50" s="85">
        <v>2034</v>
      </c>
      <c r="AF50" s="85">
        <v>358</v>
      </c>
      <c r="AG50" s="85">
        <v>284</v>
      </c>
      <c r="AH50" s="85">
        <v>671</v>
      </c>
      <c r="AI50" s="85"/>
      <c r="AJ50" s="85" t="s">
        <v>780</v>
      </c>
      <c r="AK50" s="85"/>
      <c r="AL50" s="85"/>
      <c r="AM50" s="85"/>
      <c r="AN50" s="87">
        <v>43632.55605324074</v>
      </c>
      <c r="AO50" s="91" t="s">
        <v>851</v>
      </c>
      <c r="AP50" s="85" t="b">
        <v>1</v>
      </c>
      <c r="AQ50" s="85" t="b">
        <v>0</v>
      </c>
      <c r="AR50" s="85" t="b">
        <v>0</v>
      </c>
      <c r="AS50" s="85"/>
      <c r="AT50" s="85">
        <v>0</v>
      </c>
      <c r="AU50" s="85"/>
      <c r="AV50" s="85" t="b">
        <v>0</v>
      </c>
      <c r="AW50" s="85" t="s">
        <v>873</v>
      </c>
      <c r="AX50" s="91" t="s">
        <v>921</v>
      </c>
      <c r="AY50" s="85" t="s">
        <v>66</v>
      </c>
      <c r="AZ50" s="85" t="str">
        <f>REPLACE(INDEX(GroupVertices[Group],MATCH(Vertices[[#This Row],[Vertex]],GroupVertices[Vertex],0)),1,1,"")</f>
        <v>3</v>
      </c>
      <c r="BA50" s="51" t="s">
        <v>391</v>
      </c>
      <c r="BB50" s="51" t="s">
        <v>391</v>
      </c>
      <c r="BC50" s="51" t="s">
        <v>415</v>
      </c>
      <c r="BD50" s="51" t="s">
        <v>415</v>
      </c>
      <c r="BE50" s="51" t="s">
        <v>423</v>
      </c>
      <c r="BF50" s="51" t="s">
        <v>423</v>
      </c>
      <c r="BG50" s="128" t="s">
        <v>1344</v>
      </c>
      <c r="BH50" s="128" t="s">
        <v>1344</v>
      </c>
      <c r="BI50" s="128" t="s">
        <v>1382</v>
      </c>
      <c r="BJ50" s="128" t="s">
        <v>1382</v>
      </c>
      <c r="BK50" s="128">
        <v>0</v>
      </c>
      <c r="BL50" s="131">
        <v>0</v>
      </c>
      <c r="BM50" s="128">
        <v>0</v>
      </c>
      <c r="BN50" s="131">
        <v>0</v>
      </c>
      <c r="BO50" s="128">
        <v>0</v>
      </c>
      <c r="BP50" s="131">
        <v>0</v>
      </c>
      <c r="BQ50" s="128">
        <v>16</v>
      </c>
      <c r="BR50" s="131">
        <v>100</v>
      </c>
      <c r="BS50" s="128">
        <v>16</v>
      </c>
      <c r="BT50" s="2"/>
      <c r="BU50" s="3"/>
      <c r="BV50" s="3"/>
      <c r="BW50" s="3"/>
      <c r="BX50" s="3"/>
    </row>
    <row r="51" spans="1:76" ht="15">
      <c r="A51" s="14" t="s">
        <v>253</v>
      </c>
      <c r="B51" s="15"/>
      <c r="C51" s="15" t="s">
        <v>64</v>
      </c>
      <c r="D51" s="93">
        <v>179.7167019027484</v>
      </c>
      <c r="E51" s="81"/>
      <c r="F51" s="112" t="s">
        <v>464</v>
      </c>
      <c r="G51" s="15"/>
      <c r="H51" s="16" t="s">
        <v>253</v>
      </c>
      <c r="I51" s="66"/>
      <c r="J51" s="66"/>
      <c r="K51" s="114" t="s">
        <v>975</v>
      </c>
      <c r="L51" s="94">
        <v>1</v>
      </c>
      <c r="M51" s="95">
        <v>6302.16357421875</v>
      </c>
      <c r="N51" s="95">
        <v>7532.28759765625</v>
      </c>
      <c r="O51" s="77"/>
      <c r="P51" s="96"/>
      <c r="Q51" s="96"/>
      <c r="R51" s="97"/>
      <c r="S51" s="51">
        <v>0</v>
      </c>
      <c r="T51" s="51">
        <v>1</v>
      </c>
      <c r="U51" s="52">
        <v>0</v>
      </c>
      <c r="V51" s="52">
        <v>0.1</v>
      </c>
      <c r="W51" s="52">
        <v>0</v>
      </c>
      <c r="X51" s="52">
        <v>0.551707</v>
      </c>
      <c r="Y51" s="52">
        <v>0</v>
      </c>
      <c r="Z51" s="52">
        <v>0</v>
      </c>
      <c r="AA51" s="82">
        <v>51</v>
      </c>
      <c r="AB51" s="82"/>
      <c r="AC51" s="98"/>
      <c r="AD51" s="85" t="s">
        <v>747</v>
      </c>
      <c r="AE51" s="85">
        <v>129</v>
      </c>
      <c r="AF51" s="85">
        <v>60</v>
      </c>
      <c r="AG51" s="85">
        <v>776</v>
      </c>
      <c r="AH51" s="85">
        <v>1427</v>
      </c>
      <c r="AI51" s="85"/>
      <c r="AJ51" s="85" t="s">
        <v>781</v>
      </c>
      <c r="AK51" s="85" t="s">
        <v>808</v>
      </c>
      <c r="AL51" s="85"/>
      <c r="AM51" s="85"/>
      <c r="AN51" s="87">
        <v>42630.60456018519</v>
      </c>
      <c r="AO51" s="85"/>
      <c r="AP51" s="85" t="b">
        <v>1</v>
      </c>
      <c r="AQ51" s="85" t="b">
        <v>0</v>
      </c>
      <c r="AR51" s="85" t="b">
        <v>0</v>
      </c>
      <c r="AS51" s="85"/>
      <c r="AT51" s="85">
        <v>0</v>
      </c>
      <c r="AU51" s="85"/>
      <c r="AV51" s="85" t="b">
        <v>0</v>
      </c>
      <c r="AW51" s="85" t="s">
        <v>873</v>
      </c>
      <c r="AX51" s="91" t="s">
        <v>922</v>
      </c>
      <c r="AY51" s="85" t="s">
        <v>66</v>
      </c>
      <c r="AZ51" s="85" t="str">
        <f>REPLACE(INDEX(GroupVertices[Group],MATCH(Vertices[[#This Row],[Vertex]],GroupVertices[Vertex],0)),1,1,"")</f>
        <v>3</v>
      </c>
      <c r="BA51" s="51" t="s">
        <v>391</v>
      </c>
      <c r="BB51" s="51" t="s">
        <v>391</v>
      </c>
      <c r="BC51" s="51" t="s">
        <v>415</v>
      </c>
      <c r="BD51" s="51" t="s">
        <v>415</v>
      </c>
      <c r="BE51" s="51" t="s">
        <v>423</v>
      </c>
      <c r="BF51" s="51" t="s">
        <v>423</v>
      </c>
      <c r="BG51" s="128" t="s">
        <v>1344</v>
      </c>
      <c r="BH51" s="128" t="s">
        <v>1344</v>
      </c>
      <c r="BI51" s="128" t="s">
        <v>1382</v>
      </c>
      <c r="BJ51" s="128" t="s">
        <v>1382</v>
      </c>
      <c r="BK51" s="128">
        <v>0</v>
      </c>
      <c r="BL51" s="131">
        <v>0</v>
      </c>
      <c r="BM51" s="128">
        <v>0</v>
      </c>
      <c r="BN51" s="131">
        <v>0</v>
      </c>
      <c r="BO51" s="128">
        <v>0</v>
      </c>
      <c r="BP51" s="131">
        <v>0</v>
      </c>
      <c r="BQ51" s="128">
        <v>16</v>
      </c>
      <c r="BR51" s="131">
        <v>100</v>
      </c>
      <c r="BS51" s="128">
        <v>16</v>
      </c>
      <c r="BT51" s="2"/>
      <c r="BU51" s="3"/>
      <c r="BV51" s="3"/>
      <c r="BW51" s="3"/>
      <c r="BX51" s="3"/>
    </row>
    <row r="52" spans="1:76" ht="15">
      <c r="A52" s="14" t="s">
        <v>254</v>
      </c>
      <c r="B52" s="15"/>
      <c r="C52" s="15" t="s">
        <v>64</v>
      </c>
      <c r="D52" s="93">
        <v>507.47568710359405</v>
      </c>
      <c r="E52" s="81"/>
      <c r="F52" s="112" t="s">
        <v>465</v>
      </c>
      <c r="G52" s="15"/>
      <c r="H52" s="16" t="s">
        <v>254</v>
      </c>
      <c r="I52" s="66"/>
      <c r="J52" s="66"/>
      <c r="K52" s="114" t="s">
        <v>976</v>
      </c>
      <c r="L52" s="94">
        <v>1</v>
      </c>
      <c r="M52" s="95">
        <v>2383.61474609375</v>
      </c>
      <c r="N52" s="95">
        <v>6858.1376953125</v>
      </c>
      <c r="O52" s="77"/>
      <c r="P52" s="96"/>
      <c r="Q52" s="96"/>
      <c r="R52" s="97"/>
      <c r="S52" s="51">
        <v>1</v>
      </c>
      <c r="T52" s="51">
        <v>1</v>
      </c>
      <c r="U52" s="52">
        <v>0</v>
      </c>
      <c r="V52" s="52">
        <v>0</v>
      </c>
      <c r="W52" s="52">
        <v>0</v>
      </c>
      <c r="X52" s="52">
        <v>0.99999</v>
      </c>
      <c r="Y52" s="52">
        <v>0</v>
      </c>
      <c r="Z52" s="52" t="s">
        <v>1040</v>
      </c>
      <c r="AA52" s="82">
        <v>52</v>
      </c>
      <c r="AB52" s="82"/>
      <c r="AC52" s="98"/>
      <c r="AD52" s="85" t="s">
        <v>748</v>
      </c>
      <c r="AE52" s="85">
        <v>1010</v>
      </c>
      <c r="AF52" s="85">
        <v>1170</v>
      </c>
      <c r="AG52" s="85">
        <v>120163</v>
      </c>
      <c r="AH52" s="85">
        <v>1585</v>
      </c>
      <c r="AI52" s="85"/>
      <c r="AJ52" s="85"/>
      <c r="AK52" s="85"/>
      <c r="AL52" s="85"/>
      <c r="AM52" s="85"/>
      <c r="AN52" s="87">
        <v>40220.0471875</v>
      </c>
      <c r="AO52" s="91" t="s">
        <v>852</v>
      </c>
      <c r="AP52" s="85" t="b">
        <v>0</v>
      </c>
      <c r="AQ52" s="85" t="b">
        <v>0</v>
      </c>
      <c r="AR52" s="85" t="b">
        <v>1</v>
      </c>
      <c r="AS52" s="85"/>
      <c r="AT52" s="85">
        <v>18</v>
      </c>
      <c r="AU52" s="91" t="s">
        <v>862</v>
      </c>
      <c r="AV52" s="85" t="b">
        <v>0</v>
      </c>
      <c r="AW52" s="85" t="s">
        <v>873</v>
      </c>
      <c r="AX52" s="91" t="s">
        <v>923</v>
      </c>
      <c r="AY52" s="85" t="s">
        <v>66</v>
      </c>
      <c r="AZ52" s="85" t="str">
        <f>REPLACE(INDEX(GroupVertices[Group],MATCH(Vertices[[#This Row],[Vertex]],GroupVertices[Vertex],0)),1,1,"")</f>
        <v>1</v>
      </c>
      <c r="BA52" s="51" t="s">
        <v>394</v>
      </c>
      <c r="BB52" s="51" t="s">
        <v>394</v>
      </c>
      <c r="BC52" s="51" t="s">
        <v>415</v>
      </c>
      <c r="BD52" s="51" t="s">
        <v>415</v>
      </c>
      <c r="BE52" s="51"/>
      <c r="BF52" s="51"/>
      <c r="BG52" s="128" t="s">
        <v>1346</v>
      </c>
      <c r="BH52" s="128" t="s">
        <v>1346</v>
      </c>
      <c r="BI52" s="128" t="s">
        <v>1384</v>
      </c>
      <c r="BJ52" s="128" t="s">
        <v>1384</v>
      </c>
      <c r="BK52" s="128">
        <v>0</v>
      </c>
      <c r="BL52" s="131">
        <v>0</v>
      </c>
      <c r="BM52" s="128">
        <v>0</v>
      </c>
      <c r="BN52" s="131">
        <v>0</v>
      </c>
      <c r="BO52" s="128">
        <v>0</v>
      </c>
      <c r="BP52" s="131">
        <v>0</v>
      </c>
      <c r="BQ52" s="128">
        <v>8</v>
      </c>
      <c r="BR52" s="131">
        <v>100</v>
      </c>
      <c r="BS52" s="128">
        <v>8</v>
      </c>
      <c r="BT52" s="2"/>
      <c r="BU52" s="3"/>
      <c r="BV52" s="3"/>
      <c r="BW52" s="3"/>
      <c r="BX52" s="3"/>
    </row>
    <row r="53" spans="1:76" ht="15">
      <c r="A53" s="14" t="s">
        <v>255</v>
      </c>
      <c r="B53" s="15"/>
      <c r="C53" s="15" t="s">
        <v>64</v>
      </c>
      <c r="D53" s="93">
        <v>1000</v>
      </c>
      <c r="E53" s="81"/>
      <c r="F53" s="112" t="s">
        <v>466</v>
      </c>
      <c r="G53" s="15"/>
      <c r="H53" s="16" t="s">
        <v>255</v>
      </c>
      <c r="I53" s="66"/>
      <c r="J53" s="66"/>
      <c r="K53" s="114" t="s">
        <v>977</v>
      </c>
      <c r="L53" s="94">
        <v>1</v>
      </c>
      <c r="M53" s="95">
        <v>6910.00634765625</v>
      </c>
      <c r="N53" s="95">
        <v>9330.0078125</v>
      </c>
      <c r="O53" s="77"/>
      <c r="P53" s="96"/>
      <c r="Q53" s="96"/>
      <c r="R53" s="97"/>
      <c r="S53" s="51">
        <v>0</v>
      </c>
      <c r="T53" s="51">
        <v>1</v>
      </c>
      <c r="U53" s="52">
        <v>0</v>
      </c>
      <c r="V53" s="52">
        <v>0.1</v>
      </c>
      <c r="W53" s="52">
        <v>0</v>
      </c>
      <c r="X53" s="52">
        <v>0.551707</v>
      </c>
      <c r="Y53" s="52">
        <v>0</v>
      </c>
      <c r="Z53" s="52">
        <v>0</v>
      </c>
      <c r="AA53" s="82">
        <v>53</v>
      </c>
      <c r="AB53" s="82"/>
      <c r="AC53" s="98"/>
      <c r="AD53" s="85" t="s">
        <v>749</v>
      </c>
      <c r="AE53" s="85">
        <v>7058</v>
      </c>
      <c r="AF53" s="85">
        <v>8039</v>
      </c>
      <c r="AG53" s="85">
        <v>4108</v>
      </c>
      <c r="AH53" s="85">
        <v>822</v>
      </c>
      <c r="AI53" s="85"/>
      <c r="AJ53" s="85" t="s">
        <v>782</v>
      </c>
      <c r="AK53" s="85" t="s">
        <v>809</v>
      </c>
      <c r="AL53" s="85"/>
      <c r="AM53" s="85"/>
      <c r="AN53" s="87">
        <v>43476.80056712963</v>
      </c>
      <c r="AO53" s="91" t="s">
        <v>853</v>
      </c>
      <c r="AP53" s="85" t="b">
        <v>1</v>
      </c>
      <c r="AQ53" s="85" t="b">
        <v>0</v>
      </c>
      <c r="AR53" s="85" t="b">
        <v>0</v>
      </c>
      <c r="AS53" s="85"/>
      <c r="AT53" s="85">
        <v>0</v>
      </c>
      <c r="AU53" s="85"/>
      <c r="AV53" s="85" t="b">
        <v>0</v>
      </c>
      <c r="AW53" s="85" t="s">
        <v>873</v>
      </c>
      <c r="AX53" s="91" t="s">
        <v>924</v>
      </c>
      <c r="AY53" s="85" t="s">
        <v>66</v>
      </c>
      <c r="AZ53" s="85" t="str">
        <f>REPLACE(INDEX(GroupVertices[Group],MATCH(Vertices[[#This Row],[Vertex]],GroupVertices[Vertex],0)),1,1,"")</f>
        <v>3</v>
      </c>
      <c r="BA53" s="51" t="s">
        <v>391</v>
      </c>
      <c r="BB53" s="51" t="s">
        <v>391</v>
      </c>
      <c r="BC53" s="51" t="s">
        <v>415</v>
      </c>
      <c r="BD53" s="51" t="s">
        <v>415</v>
      </c>
      <c r="BE53" s="51" t="s">
        <v>423</v>
      </c>
      <c r="BF53" s="51" t="s">
        <v>423</v>
      </c>
      <c r="BG53" s="128" t="s">
        <v>1344</v>
      </c>
      <c r="BH53" s="128" t="s">
        <v>1344</v>
      </c>
      <c r="BI53" s="128" t="s">
        <v>1382</v>
      </c>
      <c r="BJ53" s="128" t="s">
        <v>1382</v>
      </c>
      <c r="BK53" s="128">
        <v>0</v>
      </c>
      <c r="BL53" s="131">
        <v>0</v>
      </c>
      <c r="BM53" s="128">
        <v>0</v>
      </c>
      <c r="BN53" s="131">
        <v>0</v>
      </c>
      <c r="BO53" s="128">
        <v>0</v>
      </c>
      <c r="BP53" s="131">
        <v>0</v>
      </c>
      <c r="BQ53" s="128">
        <v>16</v>
      </c>
      <c r="BR53" s="131">
        <v>100</v>
      </c>
      <c r="BS53" s="128">
        <v>16</v>
      </c>
      <c r="BT53" s="2"/>
      <c r="BU53" s="3"/>
      <c r="BV53" s="3"/>
      <c r="BW53" s="3"/>
      <c r="BX53" s="3"/>
    </row>
    <row r="54" spans="1:76" ht="15">
      <c r="A54" s="14" t="s">
        <v>256</v>
      </c>
      <c r="B54" s="15"/>
      <c r="C54" s="15" t="s">
        <v>64</v>
      </c>
      <c r="D54" s="93">
        <v>183.8505990133897</v>
      </c>
      <c r="E54" s="81"/>
      <c r="F54" s="112" t="s">
        <v>467</v>
      </c>
      <c r="G54" s="15"/>
      <c r="H54" s="16" t="s">
        <v>256</v>
      </c>
      <c r="I54" s="66"/>
      <c r="J54" s="66"/>
      <c r="K54" s="114" t="s">
        <v>978</v>
      </c>
      <c r="L54" s="94">
        <v>1</v>
      </c>
      <c r="M54" s="95">
        <v>4786.62841796875</v>
      </c>
      <c r="N54" s="95">
        <v>5709.42236328125</v>
      </c>
      <c r="O54" s="77"/>
      <c r="P54" s="96"/>
      <c r="Q54" s="96"/>
      <c r="R54" s="97"/>
      <c r="S54" s="51">
        <v>1</v>
      </c>
      <c r="T54" s="51">
        <v>1</v>
      </c>
      <c r="U54" s="52">
        <v>0</v>
      </c>
      <c r="V54" s="52">
        <v>0.1</v>
      </c>
      <c r="W54" s="52">
        <v>0.1364</v>
      </c>
      <c r="X54" s="52">
        <v>0.870503</v>
      </c>
      <c r="Y54" s="52">
        <v>0.5</v>
      </c>
      <c r="Z54" s="52">
        <v>0</v>
      </c>
      <c r="AA54" s="82">
        <v>54</v>
      </c>
      <c r="AB54" s="82"/>
      <c r="AC54" s="98"/>
      <c r="AD54" s="85" t="s">
        <v>750</v>
      </c>
      <c r="AE54" s="85">
        <v>101</v>
      </c>
      <c r="AF54" s="85">
        <v>74</v>
      </c>
      <c r="AG54" s="85">
        <v>2</v>
      </c>
      <c r="AH54" s="85">
        <v>3</v>
      </c>
      <c r="AI54" s="85"/>
      <c r="AJ54" s="85" t="s">
        <v>783</v>
      </c>
      <c r="AK54" s="85" t="s">
        <v>810</v>
      </c>
      <c r="AL54" s="91" t="s">
        <v>818</v>
      </c>
      <c r="AM54" s="85"/>
      <c r="AN54" s="87">
        <v>39965.86828703704</v>
      </c>
      <c r="AO54" s="91" t="s">
        <v>854</v>
      </c>
      <c r="AP54" s="85" t="b">
        <v>0</v>
      </c>
      <c r="AQ54" s="85" t="b">
        <v>0</v>
      </c>
      <c r="AR54" s="85" t="b">
        <v>0</v>
      </c>
      <c r="AS54" s="85"/>
      <c r="AT54" s="85">
        <v>0</v>
      </c>
      <c r="AU54" s="91" t="s">
        <v>855</v>
      </c>
      <c r="AV54" s="85" t="b">
        <v>0</v>
      </c>
      <c r="AW54" s="85" t="s">
        <v>873</v>
      </c>
      <c r="AX54" s="91" t="s">
        <v>925</v>
      </c>
      <c r="AY54" s="85" t="s">
        <v>66</v>
      </c>
      <c r="AZ54" s="85" t="str">
        <f>REPLACE(INDEX(GroupVertices[Group],MATCH(Vertices[[#This Row],[Vertex]],GroupVertices[Vertex],0)),1,1,"")</f>
        <v>2</v>
      </c>
      <c r="BA54" s="51" t="s">
        <v>395</v>
      </c>
      <c r="BB54" s="51" t="s">
        <v>395</v>
      </c>
      <c r="BC54" s="51" t="s">
        <v>415</v>
      </c>
      <c r="BD54" s="51" t="s">
        <v>415</v>
      </c>
      <c r="BE54" s="51"/>
      <c r="BF54" s="51"/>
      <c r="BG54" s="128" t="s">
        <v>1347</v>
      </c>
      <c r="BH54" s="128" t="s">
        <v>1347</v>
      </c>
      <c r="BI54" s="128" t="s">
        <v>1385</v>
      </c>
      <c r="BJ54" s="128" t="s">
        <v>1385</v>
      </c>
      <c r="BK54" s="128">
        <v>0</v>
      </c>
      <c r="BL54" s="131">
        <v>0</v>
      </c>
      <c r="BM54" s="128">
        <v>0</v>
      </c>
      <c r="BN54" s="131">
        <v>0</v>
      </c>
      <c r="BO54" s="128">
        <v>0</v>
      </c>
      <c r="BP54" s="131">
        <v>0</v>
      </c>
      <c r="BQ54" s="128">
        <v>13</v>
      </c>
      <c r="BR54" s="131">
        <v>100</v>
      </c>
      <c r="BS54" s="128">
        <v>13</v>
      </c>
      <c r="BT54" s="2"/>
      <c r="BU54" s="3"/>
      <c r="BV54" s="3"/>
      <c r="BW54" s="3"/>
      <c r="BX54" s="3"/>
    </row>
    <row r="55" spans="1:76" ht="15">
      <c r="A55" s="99" t="s">
        <v>258</v>
      </c>
      <c r="B55" s="100"/>
      <c r="C55" s="100" t="s">
        <v>64</v>
      </c>
      <c r="D55" s="101">
        <v>164.95278365045806</v>
      </c>
      <c r="E55" s="102"/>
      <c r="F55" s="113" t="s">
        <v>469</v>
      </c>
      <c r="G55" s="100"/>
      <c r="H55" s="103" t="s">
        <v>258</v>
      </c>
      <c r="I55" s="104"/>
      <c r="J55" s="104"/>
      <c r="K55" s="115" t="s">
        <v>979</v>
      </c>
      <c r="L55" s="105">
        <v>1</v>
      </c>
      <c r="M55" s="106">
        <v>5211.17236328125</v>
      </c>
      <c r="N55" s="106">
        <v>8710.021484375</v>
      </c>
      <c r="O55" s="107"/>
      <c r="P55" s="108"/>
      <c r="Q55" s="108"/>
      <c r="R55" s="109"/>
      <c r="S55" s="51">
        <v>0</v>
      </c>
      <c r="T55" s="51">
        <v>2</v>
      </c>
      <c r="U55" s="52">
        <v>0</v>
      </c>
      <c r="V55" s="52">
        <v>0.1</v>
      </c>
      <c r="W55" s="52">
        <v>0.1364</v>
      </c>
      <c r="X55" s="52">
        <v>0.870503</v>
      </c>
      <c r="Y55" s="52">
        <v>0.5</v>
      </c>
      <c r="Z55" s="52">
        <v>0</v>
      </c>
      <c r="AA55" s="110">
        <v>55</v>
      </c>
      <c r="AB55" s="110"/>
      <c r="AC55" s="111"/>
      <c r="AD55" s="85" t="s">
        <v>258</v>
      </c>
      <c r="AE55" s="85">
        <v>127</v>
      </c>
      <c r="AF55" s="85">
        <v>10</v>
      </c>
      <c r="AG55" s="85">
        <v>332</v>
      </c>
      <c r="AH55" s="85">
        <v>320</v>
      </c>
      <c r="AI55" s="85"/>
      <c r="AJ55" s="85"/>
      <c r="AK55" s="85"/>
      <c r="AL55" s="85"/>
      <c r="AM55" s="85"/>
      <c r="AN55" s="87">
        <v>40403.24711805556</v>
      </c>
      <c r="AO55" s="85"/>
      <c r="AP55" s="85" t="b">
        <v>1</v>
      </c>
      <c r="AQ55" s="85" t="b">
        <v>0</v>
      </c>
      <c r="AR55" s="85" t="b">
        <v>1</v>
      </c>
      <c r="AS55" s="85"/>
      <c r="AT55" s="85">
        <v>0</v>
      </c>
      <c r="AU55" s="91" t="s">
        <v>855</v>
      </c>
      <c r="AV55" s="85" t="b">
        <v>0</v>
      </c>
      <c r="AW55" s="85" t="s">
        <v>873</v>
      </c>
      <c r="AX55" s="91" t="s">
        <v>926</v>
      </c>
      <c r="AY55" s="85" t="s">
        <v>66</v>
      </c>
      <c r="AZ55" s="85" t="str">
        <f>REPLACE(INDEX(GroupVertices[Group],MATCH(Vertices[[#This Row],[Vertex]],GroupVertices[Vertex],0)),1,1,"")</f>
        <v>2</v>
      </c>
      <c r="BA55" s="51" t="s">
        <v>414</v>
      </c>
      <c r="BB55" s="51" t="s">
        <v>414</v>
      </c>
      <c r="BC55" s="51" t="s">
        <v>416</v>
      </c>
      <c r="BD55" s="51" t="s">
        <v>416</v>
      </c>
      <c r="BE55" s="51"/>
      <c r="BF55" s="51"/>
      <c r="BG55" s="128" t="s">
        <v>1348</v>
      </c>
      <c r="BH55" s="128" t="s">
        <v>1348</v>
      </c>
      <c r="BI55" s="128" t="s">
        <v>1386</v>
      </c>
      <c r="BJ55" s="128" t="s">
        <v>1386</v>
      </c>
      <c r="BK55" s="128">
        <v>0</v>
      </c>
      <c r="BL55" s="131">
        <v>0</v>
      </c>
      <c r="BM55" s="128">
        <v>0</v>
      </c>
      <c r="BN55" s="131">
        <v>0</v>
      </c>
      <c r="BO55" s="128">
        <v>0</v>
      </c>
      <c r="BP55" s="131">
        <v>0</v>
      </c>
      <c r="BQ55" s="128">
        <v>18</v>
      </c>
      <c r="BR55" s="131">
        <v>100</v>
      </c>
      <c r="BS55" s="128">
        <v>18</v>
      </c>
      <c r="BT55" s="2"/>
      <c r="BU55" s="3"/>
      <c r="BV55" s="3"/>
      <c r="BW55" s="3"/>
      <c r="BX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hyperlinks>
    <hyperlink ref="AL8" r:id="rId1" display="http://www.fadouamassat.com/"/>
    <hyperlink ref="AL10" r:id="rId2" display="https://curiouscat.me/FreeSAThinker"/>
    <hyperlink ref="AL16" r:id="rId3" display="https://t.co/f5jzyAOVt1"/>
    <hyperlink ref="AL17" r:id="rId4" display="https://ounalla.wordpress.com/"/>
    <hyperlink ref="AL18" r:id="rId5" display="http://www.218tv.net/"/>
    <hyperlink ref="AL26" r:id="rId6" display="http://blogs.aljazeera.net/7171717"/>
    <hyperlink ref="AL45" r:id="rId7" display="https://t.co/Tnp6uIXOE0"/>
    <hyperlink ref="AL54" r:id="rId8" display="https://www.facebook.com/profile.php?id=1481435877"/>
    <hyperlink ref="AO4" r:id="rId9" display="https://pbs.twimg.com/profile_banners/743126746816520192/1529341794"/>
    <hyperlink ref="AO8" r:id="rId10" display="https://pbs.twimg.com/profile_banners/759656208/1541730154"/>
    <hyperlink ref="AO9" r:id="rId11" display="https://pbs.twimg.com/profile_banners/866365266606919680/1565095687"/>
    <hyperlink ref="AO11" r:id="rId12" display="https://pbs.twimg.com/profile_banners/1726668247/1565460969"/>
    <hyperlink ref="AO12" r:id="rId13" display="https://pbs.twimg.com/profile_banners/1158062654/1565386357"/>
    <hyperlink ref="AO14" r:id="rId14" display="https://pbs.twimg.com/profile_banners/1420609412/1469924718"/>
    <hyperlink ref="AO16" r:id="rId15" display="https://pbs.twimg.com/profile_banners/804994138974339072/1547481041"/>
    <hyperlink ref="AO17" r:id="rId16" display="https://pbs.twimg.com/profile_banners/729783277/1547455974"/>
    <hyperlink ref="AO18" r:id="rId17" display="https://pbs.twimg.com/profile_banners/1109945731488595973/1565545998"/>
    <hyperlink ref="AO19" r:id="rId18" display="https://pbs.twimg.com/profile_banners/1129971096239988737/1558242728"/>
    <hyperlink ref="AO21" r:id="rId19" display="https://pbs.twimg.com/profile_banners/929424281834065921/1510577812"/>
    <hyperlink ref="AO22" r:id="rId20" display="https://pbs.twimg.com/profile_banners/2459463988/1441139563"/>
    <hyperlink ref="AO24" r:id="rId21" display="https://pbs.twimg.com/profile_banners/95655673/1530183498"/>
    <hyperlink ref="AO25" r:id="rId22" display="https://pbs.twimg.com/profile_banners/281590018/1500195084"/>
    <hyperlink ref="AO26" r:id="rId23" display="https://pbs.twimg.com/profile_banners/4414340775/1514260533"/>
    <hyperlink ref="AO27" r:id="rId24" display="https://pbs.twimg.com/profile_banners/1137348563082629125/1566365433"/>
    <hyperlink ref="AO29" r:id="rId25" display="https://pbs.twimg.com/profile_banners/381514000/1515426900"/>
    <hyperlink ref="AO30" r:id="rId26" display="https://pbs.twimg.com/profile_banners/74966590/1416622511"/>
    <hyperlink ref="AO31" r:id="rId27" display="https://pbs.twimg.com/profile_banners/511978073/1529532027"/>
    <hyperlink ref="AO33" r:id="rId28" display="https://pbs.twimg.com/profile_banners/304655952/1472583355"/>
    <hyperlink ref="AO34" r:id="rId29" display="https://pbs.twimg.com/profile_banners/826177435511058432/1566541824"/>
    <hyperlink ref="AO35" r:id="rId30" display="https://pbs.twimg.com/profile_banners/1101960809171828736/1562795064"/>
    <hyperlink ref="AO36" r:id="rId31" display="https://pbs.twimg.com/profile_banners/461393471/1553112709"/>
    <hyperlink ref="AO38" r:id="rId32" display="https://pbs.twimg.com/profile_banners/848193745/1488365424"/>
    <hyperlink ref="AO39" r:id="rId33" display="https://pbs.twimg.com/profile_banners/1019139444731973632/1531867696"/>
    <hyperlink ref="AO40" r:id="rId34" display="https://pbs.twimg.com/profile_banners/824575760828620800/1558373832"/>
    <hyperlink ref="AO42" r:id="rId35" display="https://pbs.twimg.com/profile_banners/454165806/1416667237"/>
    <hyperlink ref="AO43" r:id="rId36" display="https://pbs.twimg.com/profile_banners/230441075/1564324134"/>
    <hyperlink ref="AO44" r:id="rId37" display="https://pbs.twimg.com/profile_banners/1686515004/1377114588"/>
    <hyperlink ref="AO46" r:id="rId38" display="https://pbs.twimg.com/profile_banners/1117027038844596224/1555155331"/>
    <hyperlink ref="AO48" r:id="rId39" display="https://pbs.twimg.com/profile_banners/1045363244062461953/1544964160"/>
    <hyperlink ref="AO49" r:id="rId40" display="https://pbs.twimg.com/profile_banners/403522104/1410472584"/>
    <hyperlink ref="AO50" r:id="rId41" display="https://pbs.twimg.com/profile_banners/1140247834433921030/1565975809"/>
    <hyperlink ref="AO52" r:id="rId42" display="https://pbs.twimg.com/profile_banners/113196144/1535889882"/>
    <hyperlink ref="AO53" r:id="rId43" display="https://pbs.twimg.com/profile_banners/1083803935641665536/1562524579"/>
    <hyperlink ref="AO54" r:id="rId44" display="https://pbs.twimg.com/profile_banners/43969408/1565851892"/>
    <hyperlink ref="AU4" r:id="rId45" display="http://abs.twimg.com/images/themes/theme1/bg.png"/>
    <hyperlink ref="AU5" r:id="rId46" display="http://abs.twimg.com/images/themes/theme1/bg.png"/>
    <hyperlink ref="AU6" r:id="rId47" display="http://abs.twimg.com/images/themes/theme1/bg.png"/>
    <hyperlink ref="AU7" r:id="rId48" display="http://abs.twimg.com/images/themes/theme1/bg.png"/>
    <hyperlink ref="AU8" r:id="rId49" display="http://abs.twimg.com/images/themes/theme16/bg.gif"/>
    <hyperlink ref="AU11" r:id="rId50" display="http://abs.twimg.com/images/themes/theme1/bg.png"/>
    <hyperlink ref="AU12" r:id="rId51" display="http://abs.twimg.com/images/themes/theme7/bg.gif"/>
    <hyperlink ref="AU14" r:id="rId52" display="http://abs.twimg.com/images/themes/theme1/bg.png"/>
    <hyperlink ref="AU15" r:id="rId53" display="http://abs.twimg.com/images/themes/theme1/bg.png"/>
    <hyperlink ref="AU16" r:id="rId54" display="http://abs.twimg.com/images/themes/theme1/bg.png"/>
    <hyperlink ref="AU17" r:id="rId55" display="http://abs.twimg.com/images/themes/theme1/bg.png"/>
    <hyperlink ref="AU20" r:id="rId56" display="http://abs.twimg.com/images/themes/theme1/bg.png"/>
    <hyperlink ref="AU22" r:id="rId57" display="http://abs.twimg.com/images/themes/theme1/bg.png"/>
    <hyperlink ref="AU24" r:id="rId58" display="http://abs.twimg.com/images/themes/theme18/bg.gif"/>
    <hyperlink ref="AU25" r:id="rId59" display="http://abs.twimg.com/images/themes/theme1/bg.png"/>
    <hyperlink ref="AU26" r:id="rId60" display="http://abs.twimg.com/images/themes/theme4/bg.gif"/>
    <hyperlink ref="AU29" r:id="rId61" display="http://abs.twimg.com/images/themes/theme15/bg.png"/>
    <hyperlink ref="AU30" r:id="rId62" display="http://abs.twimg.com/images/themes/theme1/bg.png"/>
    <hyperlink ref="AU31" r:id="rId63" display="http://abs.twimg.com/images/themes/theme1/bg.png"/>
    <hyperlink ref="AU32" r:id="rId64" display="http://abs.twimg.com/images/themes/theme1/bg.png"/>
    <hyperlink ref="AU33" r:id="rId65" display="http://abs.twimg.com/images/themes/theme4/bg.gif"/>
    <hyperlink ref="AU35" r:id="rId66" display="http://abs.twimg.com/images/themes/theme1/bg.png"/>
    <hyperlink ref="AU36" r:id="rId67" display="http://abs.twimg.com/images/themes/theme1/bg.png"/>
    <hyperlink ref="AU38" r:id="rId68" display="http://abs.twimg.com/images/themes/theme1/bg.png"/>
    <hyperlink ref="AU42" r:id="rId69" display="http://abs.twimg.com/images/themes/theme1/bg.png"/>
    <hyperlink ref="AU43" r:id="rId70" display="http://abs.twimg.com/images/themes/theme5/bg.gif"/>
    <hyperlink ref="AU44" r:id="rId71" display="http://abs.twimg.com/images/themes/theme1/bg.png"/>
    <hyperlink ref="AU47" r:id="rId72" display="http://abs.twimg.com/images/themes/theme1/bg.png"/>
    <hyperlink ref="AU49" r:id="rId73" display="http://abs.twimg.com/images/themes/theme1/bg.png"/>
    <hyperlink ref="AU52" r:id="rId74" display="http://abs.twimg.com/images/themes/theme13/bg.gif"/>
    <hyperlink ref="AU54" r:id="rId75" display="http://abs.twimg.com/images/themes/theme1/bg.png"/>
    <hyperlink ref="AU55" r:id="rId76" display="http://abs.twimg.com/images/themes/theme1/bg.png"/>
    <hyperlink ref="F3" r:id="rId77" display="http://pbs.twimg.com/profile_images/821352650381950976/IPIn31oR_normal.jpg"/>
    <hyperlink ref="F4" r:id="rId78" display="http://pbs.twimg.com/profile_images/1102515357401649152/AoQhZB1x_normal.png"/>
    <hyperlink ref="F5" r:id="rId79" display="http://pbs.twimg.com/profile_images/717812670880157700/tTlLrnSn_normal.jpg"/>
    <hyperlink ref="F6" r:id="rId80" display="http://pbs.twimg.com/profile_images/378800000652380624/83dc0b70cb4e8028993dc1af88e8f40f_normal.jpeg"/>
    <hyperlink ref="F7" r:id="rId81" display="http://pbs.twimg.com/profile_images/877264336884031488/uWeHJR2O_normal.jpg"/>
    <hyperlink ref="F8" r:id="rId82" display="http://pbs.twimg.com/profile_images/1060719260107001856/BqrR4DYf_normal.jpg"/>
    <hyperlink ref="F9" r:id="rId83" display="http://pbs.twimg.com/profile_images/1144685498314764289/TnSt3SwP_normal.jpg"/>
    <hyperlink ref="F10" r:id="rId84" display="http://pbs.twimg.com/profile_images/1081086128193748993/fCVrzotS_normal.jpg"/>
    <hyperlink ref="F11" r:id="rId85" display="http://pbs.twimg.com/profile_images/1082424171974610945/6ApbzLZS_normal.jpg"/>
    <hyperlink ref="F12" r:id="rId86" display="http://pbs.twimg.com/profile_images/1160279938743898114/NdfRhRht_normal.jpg"/>
    <hyperlink ref="F13" r:id="rId87" display="http://pbs.twimg.com/profile_images/1165154086397906944/qQ8bQGuH_normal.jpg"/>
    <hyperlink ref="F14" r:id="rId88" display="http://pbs.twimg.com/profile_images/870079811611480064/5FTyCHb7_normal.jpg"/>
    <hyperlink ref="F15" r:id="rId89" display="http://pbs.twimg.com/profile_images/628637231700250624/KLECtxx5_normal.jpg"/>
    <hyperlink ref="F16" r:id="rId90" display="http://pbs.twimg.com/profile_images/847478321059418112/ryxr2qUM_normal.jpg"/>
    <hyperlink ref="F17" r:id="rId91" display="http://pbs.twimg.com/profile_images/1162679797509763072/vH2tgmol_normal.jpg"/>
    <hyperlink ref="F18" r:id="rId92" display="http://pbs.twimg.com/profile_images/1165060237377835008/dLRLRw-R_normal.jpg"/>
    <hyperlink ref="F19" r:id="rId93" display="http://pbs.twimg.com/profile_images/1129971346715357185/cMxXYMnK_normal.jpg"/>
    <hyperlink ref="F20" r:id="rId94" display="http://pbs.twimg.com/profile_images/653930769312817152/okj9g28o_normal.jpg"/>
    <hyperlink ref="F21" r:id="rId95" display="http://pbs.twimg.com/profile_images/930056740963483648/kZnwZE2N_normal.jpg"/>
    <hyperlink ref="F22" r:id="rId96" display="http://pbs.twimg.com/profile_images/1079334348309086210/3FBzzmvW_normal.jpg"/>
    <hyperlink ref="F23" r:id="rId97" display="http://abs.twimg.com/sticky/default_profile_images/default_profile_normal.png"/>
    <hyperlink ref="F24" r:id="rId98" display="http://pbs.twimg.com/profile_images/1114616816368803847/CWR8UfXq_normal.jpg"/>
    <hyperlink ref="F25" r:id="rId99" display="http://pbs.twimg.com/profile_images/1010085210246078464/qmNEd96I_normal.jpg"/>
    <hyperlink ref="F26" r:id="rId100" display="http://pbs.twimg.com/profile_images/1135864896099409921/pfQuk-Tq_normal.png"/>
    <hyperlink ref="F27" r:id="rId101" display="http://pbs.twimg.com/profile_images/1137363616909447168/o2DA06UI_normal.jpg"/>
    <hyperlink ref="F28" r:id="rId102" display="http://pbs.twimg.com/profile_images/880142677395865600/tQ0a4Y9P_normal.jpg"/>
    <hyperlink ref="F29" r:id="rId103" display="http://pbs.twimg.com/profile_images/719914446089547777/L9dQK7PV_normal.jpg"/>
    <hyperlink ref="F30" r:id="rId104" display="http://pbs.twimg.com/profile_images/1145418035198615552/9ONdyH_9_normal.jpg"/>
    <hyperlink ref="F31" r:id="rId105" display="http://pbs.twimg.com/profile_images/926180733856739328/P01KdfTj_normal.jpg"/>
    <hyperlink ref="F32" r:id="rId106" display="http://pbs.twimg.com/profile_images/665329926392963073/jAgimAnT_normal.jpg"/>
    <hyperlink ref="F33" r:id="rId107" display="http://pbs.twimg.com/profile_images/773223414492459009/ThiwUkU1_normal.jpg"/>
    <hyperlink ref="F34" r:id="rId108" display="http://pbs.twimg.com/profile_images/1124659143493681154/19AGXmIL_normal.jpg"/>
    <hyperlink ref="F35" r:id="rId109" display="http://pbs.twimg.com/profile_images/1157201372783288326/kB4EcF5y_normal.jpg"/>
    <hyperlink ref="F36" r:id="rId110" display="http://pbs.twimg.com/profile_images/1110708799843770368/bRuzzhfb_normal.png"/>
    <hyperlink ref="F37" r:id="rId111" display="http://abs.twimg.com/sticky/default_profile_images/default_profile_normal.png"/>
    <hyperlink ref="F38" r:id="rId112" display="http://pbs.twimg.com/profile_images/532044274419134464/A0iX69nj_normal.jpeg"/>
    <hyperlink ref="F39" r:id="rId113" display="http://pbs.twimg.com/profile_images/1019351484557864961/8jQJLLB5_normal.jpg"/>
    <hyperlink ref="F40" r:id="rId114" display="http://pbs.twimg.com/profile_images/1154088983091171329/7ZaXC2-U_normal.jpg"/>
    <hyperlink ref="F41" r:id="rId115" display="http://pbs.twimg.com/profile_images/1112073815033565185/0vDw_QT8_normal.jpg"/>
    <hyperlink ref="F42" r:id="rId116" display="http://pbs.twimg.com/profile_images/536167972729921536/XXHdLF19_normal.jpeg"/>
    <hyperlink ref="F43" r:id="rId117" display="http://pbs.twimg.com/profile_images/1086124148043235328/gtjwmMo7_normal.jpg"/>
    <hyperlink ref="F44" r:id="rId118" display="http://pbs.twimg.com/profile_images/378800000679621723/6d3a62532aa4ee8b92543916e3cd2bf0_normal.jpeg"/>
    <hyperlink ref="F45" r:id="rId119" display="http://pbs.twimg.com/profile_images/1136960844762439681/33fn-XpM_normal.jpg"/>
    <hyperlink ref="F46" r:id="rId120" display="http://pbs.twimg.com/profile_images/1117028537465298950/qk5gAhI9_normal.jpg"/>
    <hyperlink ref="F47" r:id="rId121" display="http://pbs.twimg.com/profile_images/747130226581323776/7eNhoVxq_normal.jpg"/>
    <hyperlink ref="F48" r:id="rId122" display="http://pbs.twimg.com/profile_images/1158892311792816128/cB0dZHgp_normal.jpg"/>
    <hyperlink ref="F49" r:id="rId123" display="http://pbs.twimg.com/profile_images/2459424067/an31fztcwwbseys3f8lm_normal.jpeg"/>
    <hyperlink ref="F50" r:id="rId124" display="http://pbs.twimg.com/profile_images/1140248224537763840/2uQ77X8A_normal.jpg"/>
    <hyperlink ref="F51" r:id="rId125" display="http://pbs.twimg.com/profile_images/777845866925268992/aXcogjl9_normal.jpg"/>
    <hyperlink ref="F52" r:id="rId126" display="http://pbs.twimg.com/profile_images/1036223912198201344/Ax7_qNWg_normal.jpg"/>
    <hyperlink ref="F53" r:id="rId127" display="http://pbs.twimg.com/profile_images/1147961929631248384/Nr3gwfJ6_normal.jpg"/>
    <hyperlink ref="F54" r:id="rId128" display="http://pbs.twimg.com/profile_images/1161893573547220992/MBvmfAMb_normal.jpg"/>
    <hyperlink ref="F55" r:id="rId129" display="http://pbs.twimg.com/profile_images/902727061420302338/P5zHoor3_normal.jpg"/>
    <hyperlink ref="AX3" r:id="rId130" display="https://twitter.com/cyberkarim19881"/>
    <hyperlink ref="AX4" r:id="rId131" display="https://twitter.com/bamourbaaziz"/>
    <hyperlink ref="AX5" r:id="rId132" display="https://twitter.com/khorshe_d"/>
    <hyperlink ref="AX6" r:id="rId133" display="https://twitter.com/khorotosophe"/>
    <hyperlink ref="AX7" r:id="rId134" display="https://twitter.com/voafarag"/>
    <hyperlink ref="AX8" r:id="rId135" display="https://twitter.com/fadouamassat"/>
    <hyperlink ref="AX9" r:id="rId136" display="https://twitter.com/sofianehamimi1"/>
    <hyperlink ref="AX10" r:id="rId137" display="https://twitter.com/freesathinker"/>
    <hyperlink ref="AX11" r:id="rId138" display="https://twitter.com/xy507"/>
    <hyperlink ref="AX12" r:id="rId139" display="https://twitter.com/rouenab"/>
    <hyperlink ref="AX13" r:id="rId140" display="https://twitter.com/xv1zc"/>
    <hyperlink ref="AX14" r:id="rId141" display="https://twitter.com/nacersetra46"/>
    <hyperlink ref="AX15" r:id="rId142" display="https://twitter.com/ikhbari11"/>
    <hyperlink ref="AX16" r:id="rId143" display="https://twitter.com/maghrebvoices"/>
    <hyperlink ref="AX17" r:id="rId144" display="https://twitter.com/assadounalla"/>
    <hyperlink ref="AX18" r:id="rId145" display="https://twitter.com/89hyx"/>
    <hyperlink ref="AX19" r:id="rId146" display="https://twitter.com/aissatimustapha"/>
    <hyperlink ref="AX20" r:id="rId147" display="https://twitter.com/bentaherdernas"/>
    <hyperlink ref="AX21" r:id="rId148" display="https://twitter.com/eldaghili"/>
    <hyperlink ref="AX22" r:id="rId149" display="https://twitter.com/al_tbawy"/>
    <hyperlink ref="AX23" r:id="rId150" display="https://twitter.com/4o0z4zw8xnxaxfu"/>
    <hyperlink ref="AX24" r:id="rId151" display="https://twitter.com/ibrabouh"/>
    <hyperlink ref="AX25" r:id="rId152" display="https://twitter.com/cramounim"/>
    <hyperlink ref="AX26" r:id="rId153" display="https://twitter.com/abed7611"/>
    <hyperlink ref="AX27" r:id="rId154" display="https://twitter.com/ryadkarim2"/>
    <hyperlink ref="AX28" r:id="rId155" display="https://twitter.com/karim89639733"/>
    <hyperlink ref="AX29" r:id="rId156" display="https://twitter.com/elkentaoui2"/>
    <hyperlink ref="AX30" r:id="rId157" display="https://twitter.com/lyesdah"/>
    <hyperlink ref="AX31" r:id="rId158" display="https://twitter.com/lyashallas"/>
    <hyperlink ref="AX32" r:id="rId159" display="https://twitter.com/averroes_is"/>
    <hyperlink ref="AX33" r:id="rId160" display="https://twitter.com/nasifadel"/>
    <hyperlink ref="AX34" r:id="rId161" display="https://twitter.com/ryad_the_human"/>
    <hyperlink ref="AX35" r:id="rId162" display="https://twitter.com/drobble1"/>
    <hyperlink ref="AX36" r:id="rId163" display="https://twitter.com/sam_1935"/>
    <hyperlink ref="AX37" r:id="rId164" display="https://twitter.com/hamed78054159"/>
    <hyperlink ref="AX38" r:id="rId165" display="https://twitter.com/qssh55"/>
    <hyperlink ref="AX39" r:id="rId166" display="https://twitter.com/2dldwbgskik6869"/>
    <hyperlink ref="AX40" r:id="rId167" display="https://twitter.com/magelany1"/>
    <hyperlink ref="AX41" r:id="rId168" display="https://twitter.com/salemamazigh"/>
    <hyperlink ref="AX42" r:id="rId169" display="https://twitter.com/abdellahbelghou"/>
    <hyperlink ref="AX43" r:id="rId170" display="https://twitter.com/elmass3oudy"/>
    <hyperlink ref="AX44" r:id="rId171" display="https://twitter.com/hicham_albs"/>
    <hyperlink ref="AX45" r:id="rId172" display="https://twitter.com/salmathaleb"/>
    <hyperlink ref="AX46" r:id="rId173" display="https://twitter.com/shoocov"/>
    <hyperlink ref="AX47" r:id="rId174" display="https://twitter.com/mansriahm"/>
    <hyperlink ref="AX48" r:id="rId175" display="https://twitter.com/josefyroyaliste"/>
    <hyperlink ref="AX49" r:id="rId176" display="https://twitter.com/mobel30"/>
    <hyperlink ref="AX50" r:id="rId177" display="https://twitter.com/mohamedbouhaja3"/>
    <hyperlink ref="AX51" r:id="rId178" display="https://twitter.com/abdou_ramdaoui"/>
    <hyperlink ref="AX52" r:id="rId179" display="https://twitter.com/haddataha"/>
    <hyperlink ref="AX53" r:id="rId180" display="https://twitter.com/kaswid2019"/>
    <hyperlink ref="AX54" r:id="rId181" display="https://twitter.com/khenelmaleh"/>
    <hyperlink ref="AX55" r:id="rId182" display="https://twitter.com/azizelomari"/>
  </hyperlinks>
  <printOptions/>
  <pageMargins left="0.7" right="0.7" top="0.75" bottom="0.75" header="0.3" footer="0.3"/>
  <pageSetup horizontalDpi="600" verticalDpi="600" orientation="portrait" r:id="rId186"/>
  <legacyDrawing r:id="rId184"/>
  <tableParts>
    <tablePart r:id="rId1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1061</v>
      </c>
      <c r="Z2" s="13" t="s">
        <v>1077</v>
      </c>
      <c r="AA2" s="13" t="s">
        <v>1092</v>
      </c>
      <c r="AB2" s="13" t="s">
        <v>1169</v>
      </c>
      <c r="AC2" s="13" t="s">
        <v>1249</v>
      </c>
      <c r="AD2" s="13" t="s">
        <v>1277</v>
      </c>
      <c r="AE2" s="13" t="s">
        <v>1279</v>
      </c>
      <c r="AF2" s="13" t="s">
        <v>1292</v>
      </c>
      <c r="AG2" s="67" t="s">
        <v>1503</v>
      </c>
      <c r="AH2" s="67" t="s">
        <v>1504</v>
      </c>
      <c r="AI2" s="67" t="s">
        <v>1505</v>
      </c>
      <c r="AJ2" s="67" t="s">
        <v>1506</v>
      </c>
      <c r="AK2" s="67" t="s">
        <v>1507</v>
      </c>
      <c r="AL2" s="67" t="s">
        <v>1508</v>
      </c>
      <c r="AM2" s="67" t="s">
        <v>1509</v>
      </c>
      <c r="AN2" s="67" t="s">
        <v>1510</v>
      </c>
      <c r="AO2" s="67" t="s">
        <v>1513</v>
      </c>
    </row>
    <row r="3" spans="1:41" ht="15">
      <c r="A3" s="125" t="s">
        <v>1019</v>
      </c>
      <c r="B3" s="126" t="s">
        <v>1028</v>
      </c>
      <c r="C3" s="126" t="s">
        <v>56</v>
      </c>
      <c r="D3" s="117"/>
      <c r="E3" s="116"/>
      <c r="F3" s="118" t="s">
        <v>1578</v>
      </c>
      <c r="G3" s="119"/>
      <c r="H3" s="119"/>
      <c r="I3" s="120">
        <v>3</v>
      </c>
      <c r="J3" s="121"/>
      <c r="K3" s="51">
        <v>20</v>
      </c>
      <c r="L3" s="51">
        <v>19</v>
      </c>
      <c r="M3" s="51">
        <v>4</v>
      </c>
      <c r="N3" s="51">
        <v>23</v>
      </c>
      <c r="O3" s="51">
        <v>23</v>
      </c>
      <c r="P3" s="52" t="s">
        <v>1040</v>
      </c>
      <c r="Q3" s="52" t="s">
        <v>1040</v>
      </c>
      <c r="R3" s="51">
        <v>20</v>
      </c>
      <c r="S3" s="51">
        <v>20</v>
      </c>
      <c r="T3" s="51">
        <v>1</v>
      </c>
      <c r="U3" s="51">
        <v>4</v>
      </c>
      <c r="V3" s="51">
        <v>0</v>
      </c>
      <c r="W3" s="52">
        <v>0</v>
      </c>
      <c r="X3" s="52">
        <v>0</v>
      </c>
      <c r="Y3" s="85" t="s">
        <v>1062</v>
      </c>
      <c r="Z3" s="85" t="s">
        <v>1078</v>
      </c>
      <c r="AA3" s="85"/>
      <c r="AB3" s="92" t="s">
        <v>1170</v>
      </c>
      <c r="AC3" s="92" t="s">
        <v>1250</v>
      </c>
      <c r="AD3" s="92"/>
      <c r="AE3" s="92"/>
      <c r="AF3" s="92" t="s">
        <v>1293</v>
      </c>
      <c r="AG3" s="128">
        <v>0</v>
      </c>
      <c r="AH3" s="131">
        <v>0</v>
      </c>
      <c r="AI3" s="128">
        <v>0</v>
      </c>
      <c r="AJ3" s="131">
        <v>0</v>
      </c>
      <c r="AK3" s="128">
        <v>0</v>
      </c>
      <c r="AL3" s="131">
        <v>0</v>
      </c>
      <c r="AM3" s="128">
        <v>220</v>
      </c>
      <c r="AN3" s="131">
        <v>100</v>
      </c>
      <c r="AO3" s="128">
        <v>220</v>
      </c>
    </row>
    <row r="4" spans="1:41" ht="15">
      <c r="A4" s="125" t="s">
        <v>1020</v>
      </c>
      <c r="B4" s="126" t="s">
        <v>1029</v>
      </c>
      <c r="C4" s="126" t="s">
        <v>56</v>
      </c>
      <c r="D4" s="122"/>
      <c r="E4" s="100"/>
      <c r="F4" s="103" t="s">
        <v>1579</v>
      </c>
      <c r="G4" s="107"/>
      <c r="H4" s="107"/>
      <c r="I4" s="123">
        <v>4</v>
      </c>
      <c r="J4" s="110"/>
      <c r="K4" s="51">
        <v>7</v>
      </c>
      <c r="L4" s="51">
        <v>8</v>
      </c>
      <c r="M4" s="51">
        <v>23</v>
      </c>
      <c r="N4" s="51">
        <v>31</v>
      </c>
      <c r="O4" s="51">
        <v>24</v>
      </c>
      <c r="P4" s="52">
        <v>0</v>
      </c>
      <c r="Q4" s="52">
        <v>0</v>
      </c>
      <c r="R4" s="51">
        <v>1</v>
      </c>
      <c r="S4" s="51">
        <v>0</v>
      </c>
      <c r="T4" s="51">
        <v>7</v>
      </c>
      <c r="U4" s="51">
        <v>31</v>
      </c>
      <c r="V4" s="51">
        <v>2</v>
      </c>
      <c r="W4" s="52">
        <v>1.428571</v>
      </c>
      <c r="X4" s="52">
        <v>0.16666666666666666</v>
      </c>
      <c r="Y4" s="85" t="s">
        <v>1063</v>
      </c>
      <c r="Z4" s="85" t="s">
        <v>1079</v>
      </c>
      <c r="AA4" s="85" t="s">
        <v>420</v>
      </c>
      <c r="AB4" s="92" t="s">
        <v>1171</v>
      </c>
      <c r="AC4" s="92" t="s">
        <v>1251</v>
      </c>
      <c r="AD4" s="92" t="s">
        <v>1278</v>
      </c>
      <c r="AE4" s="92" t="s">
        <v>257</v>
      </c>
      <c r="AF4" s="92" t="s">
        <v>1294</v>
      </c>
      <c r="AG4" s="128">
        <v>0</v>
      </c>
      <c r="AH4" s="131">
        <v>0</v>
      </c>
      <c r="AI4" s="128">
        <v>0</v>
      </c>
      <c r="AJ4" s="131">
        <v>0</v>
      </c>
      <c r="AK4" s="128">
        <v>0</v>
      </c>
      <c r="AL4" s="131">
        <v>0</v>
      </c>
      <c r="AM4" s="128">
        <v>267</v>
      </c>
      <c r="AN4" s="131">
        <v>100</v>
      </c>
      <c r="AO4" s="128">
        <v>267</v>
      </c>
    </row>
    <row r="5" spans="1:41" ht="15">
      <c r="A5" s="125" t="s">
        <v>1021</v>
      </c>
      <c r="B5" s="126" t="s">
        <v>1030</v>
      </c>
      <c r="C5" s="126" t="s">
        <v>56</v>
      </c>
      <c r="D5" s="122"/>
      <c r="E5" s="100"/>
      <c r="F5" s="103" t="s">
        <v>1580</v>
      </c>
      <c r="G5" s="107"/>
      <c r="H5" s="107"/>
      <c r="I5" s="123">
        <v>5</v>
      </c>
      <c r="J5" s="110"/>
      <c r="K5" s="51">
        <v>6</v>
      </c>
      <c r="L5" s="51">
        <v>8</v>
      </c>
      <c r="M5" s="51">
        <v>0</v>
      </c>
      <c r="N5" s="51">
        <v>8</v>
      </c>
      <c r="O5" s="51">
        <v>2</v>
      </c>
      <c r="P5" s="52">
        <v>0.2</v>
      </c>
      <c r="Q5" s="52">
        <v>0.3333333333333333</v>
      </c>
      <c r="R5" s="51">
        <v>1</v>
      </c>
      <c r="S5" s="51">
        <v>0</v>
      </c>
      <c r="T5" s="51">
        <v>6</v>
      </c>
      <c r="U5" s="51">
        <v>8</v>
      </c>
      <c r="V5" s="51">
        <v>3</v>
      </c>
      <c r="W5" s="52">
        <v>1.555556</v>
      </c>
      <c r="X5" s="52">
        <v>0.2</v>
      </c>
      <c r="Y5" s="85" t="s">
        <v>1064</v>
      </c>
      <c r="Z5" s="85" t="s">
        <v>415</v>
      </c>
      <c r="AA5" s="85" t="s">
        <v>423</v>
      </c>
      <c r="AB5" s="92" t="s">
        <v>1172</v>
      </c>
      <c r="AC5" s="92" t="s">
        <v>1252</v>
      </c>
      <c r="AD5" s="92"/>
      <c r="AE5" s="92" t="s">
        <v>1280</v>
      </c>
      <c r="AF5" s="92" t="s">
        <v>1295</v>
      </c>
      <c r="AG5" s="128">
        <v>0</v>
      </c>
      <c r="AH5" s="131">
        <v>0</v>
      </c>
      <c r="AI5" s="128">
        <v>0</v>
      </c>
      <c r="AJ5" s="131">
        <v>0</v>
      </c>
      <c r="AK5" s="128">
        <v>0</v>
      </c>
      <c r="AL5" s="131">
        <v>0</v>
      </c>
      <c r="AM5" s="128">
        <v>96</v>
      </c>
      <c r="AN5" s="131">
        <v>100</v>
      </c>
      <c r="AO5" s="128">
        <v>96</v>
      </c>
    </row>
    <row r="6" spans="1:41" ht="15">
      <c r="A6" s="125" t="s">
        <v>1022</v>
      </c>
      <c r="B6" s="126" t="s">
        <v>1031</v>
      </c>
      <c r="C6" s="126" t="s">
        <v>56</v>
      </c>
      <c r="D6" s="122"/>
      <c r="E6" s="100"/>
      <c r="F6" s="103" t="s">
        <v>1581</v>
      </c>
      <c r="G6" s="107"/>
      <c r="H6" s="107"/>
      <c r="I6" s="123">
        <v>6</v>
      </c>
      <c r="J6" s="110"/>
      <c r="K6" s="51">
        <v>6</v>
      </c>
      <c r="L6" s="51">
        <v>6</v>
      </c>
      <c r="M6" s="51">
        <v>0</v>
      </c>
      <c r="N6" s="51">
        <v>6</v>
      </c>
      <c r="O6" s="51">
        <v>1</v>
      </c>
      <c r="P6" s="52">
        <v>0</v>
      </c>
      <c r="Q6" s="52">
        <v>0</v>
      </c>
      <c r="R6" s="51">
        <v>1</v>
      </c>
      <c r="S6" s="51">
        <v>0</v>
      </c>
      <c r="T6" s="51">
        <v>6</v>
      </c>
      <c r="U6" s="51">
        <v>6</v>
      </c>
      <c r="V6" s="51">
        <v>2</v>
      </c>
      <c r="W6" s="52">
        <v>1.388889</v>
      </c>
      <c r="X6" s="52">
        <v>0.16666666666666666</v>
      </c>
      <c r="Y6" s="85" t="s">
        <v>380</v>
      </c>
      <c r="Z6" s="85" t="s">
        <v>415</v>
      </c>
      <c r="AA6" s="85" t="s">
        <v>422</v>
      </c>
      <c r="AB6" s="92" t="s">
        <v>1173</v>
      </c>
      <c r="AC6" s="92" t="s">
        <v>1253</v>
      </c>
      <c r="AD6" s="92"/>
      <c r="AE6" s="92" t="s">
        <v>242</v>
      </c>
      <c r="AF6" s="92" t="s">
        <v>1296</v>
      </c>
      <c r="AG6" s="128">
        <v>0</v>
      </c>
      <c r="AH6" s="131">
        <v>0</v>
      </c>
      <c r="AI6" s="128">
        <v>6</v>
      </c>
      <c r="AJ6" s="131">
        <v>3.7974683544303796</v>
      </c>
      <c r="AK6" s="128">
        <v>0</v>
      </c>
      <c r="AL6" s="131">
        <v>0</v>
      </c>
      <c r="AM6" s="128">
        <v>152</v>
      </c>
      <c r="AN6" s="131">
        <v>96.20253164556962</v>
      </c>
      <c r="AO6" s="128">
        <v>158</v>
      </c>
    </row>
    <row r="7" spans="1:41" ht="15">
      <c r="A7" s="125" t="s">
        <v>1023</v>
      </c>
      <c r="B7" s="126" t="s">
        <v>1032</v>
      </c>
      <c r="C7" s="126" t="s">
        <v>56</v>
      </c>
      <c r="D7" s="122"/>
      <c r="E7" s="100"/>
      <c r="F7" s="103" t="s">
        <v>1023</v>
      </c>
      <c r="G7" s="107"/>
      <c r="H7" s="107"/>
      <c r="I7" s="123">
        <v>7</v>
      </c>
      <c r="J7" s="110"/>
      <c r="K7" s="51">
        <v>5</v>
      </c>
      <c r="L7" s="51">
        <v>4</v>
      </c>
      <c r="M7" s="51">
        <v>0</v>
      </c>
      <c r="N7" s="51">
        <v>4</v>
      </c>
      <c r="O7" s="51">
        <v>0</v>
      </c>
      <c r="P7" s="52">
        <v>0</v>
      </c>
      <c r="Q7" s="52">
        <v>0</v>
      </c>
      <c r="R7" s="51">
        <v>1</v>
      </c>
      <c r="S7" s="51">
        <v>0</v>
      </c>
      <c r="T7" s="51">
        <v>5</v>
      </c>
      <c r="U7" s="51">
        <v>4</v>
      </c>
      <c r="V7" s="51">
        <v>2</v>
      </c>
      <c r="W7" s="52">
        <v>1.28</v>
      </c>
      <c r="X7" s="52">
        <v>0.2</v>
      </c>
      <c r="Y7" s="85" t="s">
        <v>356</v>
      </c>
      <c r="Z7" s="85" t="s">
        <v>415</v>
      </c>
      <c r="AA7" s="85"/>
      <c r="AB7" s="92" t="s">
        <v>658</v>
      </c>
      <c r="AC7" s="92" t="s">
        <v>658</v>
      </c>
      <c r="AD7" s="92" t="s">
        <v>262</v>
      </c>
      <c r="AE7" s="92" t="s">
        <v>1281</v>
      </c>
      <c r="AF7" s="92" t="s">
        <v>1297</v>
      </c>
      <c r="AG7" s="128">
        <v>0</v>
      </c>
      <c r="AH7" s="131">
        <v>0</v>
      </c>
      <c r="AI7" s="128">
        <v>0</v>
      </c>
      <c r="AJ7" s="131">
        <v>0</v>
      </c>
      <c r="AK7" s="128">
        <v>0</v>
      </c>
      <c r="AL7" s="131">
        <v>0</v>
      </c>
      <c r="AM7" s="128">
        <v>4</v>
      </c>
      <c r="AN7" s="131">
        <v>100</v>
      </c>
      <c r="AO7" s="128">
        <v>4</v>
      </c>
    </row>
    <row r="8" spans="1:41" ht="15">
      <c r="A8" s="125" t="s">
        <v>1024</v>
      </c>
      <c r="B8" s="126" t="s">
        <v>1033</v>
      </c>
      <c r="C8" s="126" t="s">
        <v>56</v>
      </c>
      <c r="D8" s="122"/>
      <c r="E8" s="100"/>
      <c r="F8" s="103" t="s">
        <v>1024</v>
      </c>
      <c r="G8" s="107"/>
      <c r="H8" s="107"/>
      <c r="I8" s="123">
        <v>8</v>
      </c>
      <c r="J8" s="110"/>
      <c r="K8" s="51">
        <v>3</v>
      </c>
      <c r="L8" s="51">
        <v>2</v>
      </c>
      <c r="M8" s="51">
        <v>0</v>
      </c>
      <c r="N8" s="51">
        <v>2</v>
      </c>
      <c r="O8" s="51">
        <v>0</v>
      </c>
      <c r="P8" s="52">
        <v>0</v>
      </c>
      <c r="Q8" s="52">
        <v>0</v>
      </c>
      <c r="R8" s="51">
        <v>1</v>
      </c>
      <c r="S8" s="51">
        <v>0</v>
      </c>
      <c r="T8" s="51">
        <v>3</v>
      </c>
      <c r="U8" s="51">
        <v>2</v>
      </c>
      <c r="V8" s="51">
        <v>2</v>
      </c>
      <c r="W8" s="52">
        <v>0.888889</v>
      </c>
      <c r="X8" s="52">
        <v>0.3333333333333333</v>
      </c>
      <c r="Y8" s="85" t="s">
        <v>385</v>
      </c>
      <c r="Z8" s="85" t="s">
        <v>415</v>
      </c>
      <c r="AA8" s="85"/>
      <c r="AB8" s="92" t="s">
        <v>658</v>
      </c>
      <c r="AC8" s="92" t="s">
        <v>658</v>
      </c>
      <c r="AD8" s="92" t="s">
        <v>264</v>
      </c>
      <c r="AE8" s="92" t="s">
        <v>263</v>
      </c>
      <c r="AF8" s="92" t="s">
        <v>1298</v>
      </c>
      <c r="AG8" s="128">
        <v>0</v>
      </c>
      <c r="AH8" s="131">
        <v>0</v>
      </c>
      <c r="AI8" s="128">
        <v>0</v>
      </c>
      <c r="AJ8" s="131">
        <v>0</v>
      </c>
      <c r="AK8" s="128">
        <v>0</v>
      </c>
      <c r="AL8" s="131">
        <v>0</v>
      </c>
      <c r="AM8" s="128">
        <v>2</v>
      </c>
      <c r="AN8" s="131">
        <v>100</v>
      </c>
      <c r="AO8" s="128">
        <v>2</v>
      </c>
    </row>
    <row r="9" spans="1:41" ht="15">
      <c r="A9" s="125" t="s">
        <v>1025</v>
      </c>
      <c r="B9" s="126" t="s">
        <v>1034</v>
      </c>
      <c r="C9" s="126" t="s">
        <v>56</v>
      </c>
      <c r="D9" s="122"/>
      <c r="E9" s="100"/>
      <c r="F9" s="103" t="s">
        <v>1582</v>
      </c>
      <c r="G9" s="107"/>
      <c r="H9" s="107"/>
      <c r="I9" s="123">
        <v>9</v>
      </c>
      <c r="J9" s="110"/>
      <c r="K9" s="51">
        <v>2</v>
      </c>
      <c r="L9" s="51">
        <v>1</v>
      </c>
      <c r="M9" s="51">
        <v>2</v>
      </c>
      <c r="N9" s="51">
        <v>3</v>
      </c>
      <c r="O9" s="51">
        <v>2</v>
      </c>
      <c r="P9" s="52">
        <v>0</v>
      </c>
      <c r="Q9" s="52">
        <v>0</v>
      </c>
      <c r="R9" s="51">
        <v>1</v>
      </c>
      <c r="S9" s="51">
        <v>0</v>
      </c>
      <c r="T9" s="51">
        <v>2</v>
      </c>
      <c r="U9" s="51">
        <v>3</v>
      </c>
      <c r="V9" s="51">
        <v>1</v>
      </c>
      <c r="W9" s="52">
        <v>0.5</v>
      </c>
      <c r="X9" s="52">
        <v>0.5</v>
      </c>
      <c r="Y9" s="85" t="s">
        <v>1065</v>
      </c>
      <c r="Z9" s="85" t="s">
        <v>415</v>
      </c>
      <c r="AA9" s="85"/>
      <c r="AB9" s="92" t="s">
        <v>1174</v>
      </c>
      <c r="AC9" s="92" t="s">
        <v>1254</v>
      </c>
      <c r="AD9" s="92"/>
      <c r="AE9" s="92" t="s">
        <v>240</v>
      </c>
      <c r="AF9" s="92" t="s">
        <v>1299</v>
      </c>
      <c r="AG9" s="128">
        <v>0</v>
      </c>
      <c r="AH9" s="131">
        <v>0</v>
      </c>
      <c r="AI9" s="128">
        <v>0</v>
      </c>
      <c r="AJ9" s="131">
        <v>0</v>
      </c>
      <c r="AK9" s="128">
        <v>0</v>
      </c>
      <c r="AL9" s="131">
        <v>0</v>
      </c>
      <c r="AM9" s="128">
        <v>103</v>
      </c>
      <c r="AN9" s="131">
        <v>100</v>
      </c>
      <c r="AO9" s="128">
        <v>103</v>
      </c>
    </row>
    <row r="10" spans="1:41" ht="14.25" customHeight="1">
      <c r="A10" s="125" t="s">
        <v>1026</v>
      </c>
      <c r="B10" s="126" t="s">
        <v>1035</v>
      </c>
      <c r="C10" s="126" t="s">
        <v>56</v>
      </c>
      <c r="D10" s="122"/>
      <c r="E10" s="100"/>
      <c r="F10" s="103" t="s">
        <v>1583</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362</v>
      </c>
      <c r="Z10" s="85" t="s">
        <v>415</v>
      </c>
      <c r="AA10" s="85"/>
      <c r="AB10" s="92" t="s">
        <v>1175</v>
      </c>
      <c r="AC10" s="92" t="s">
        <v>1255</v>
      </c>
      <c r="AD10" s="92"/>
      <c r="AE10" s="92" t="s">
        <v>225</v>
      </c>
      <c r="AF10" s="92" t="s">
        <v>1300</v>
      </c>
      <c r="AG10" s="128">
        <v>0</v>
      </c>
      <c r="AH10" s="131">
        <v>0</v>
      </c>
      <c r="AI10" s="128">
        <v>0</v>
      </c>
      <c r="AJ10" s="131">
        <v>0</v>
      </c>
      <c r="AK10" s="128">
        <v>0</v>
      </c>
      <c r="AL10" s="131">
        <v>0</v>
      </c>
      <c r="AM10" s="128">
        <v>24</v>
      </c>
      <c r="AN10" s="131">
        <v>100</v>
      </c>
      <c r="AO10" s="128">
        <v>24</v>
      </c>
    </row>
    <row r="11" spans="1:41" ht="15">
      <c r="A11" s="125" t="s">
        <v>1027</v>
      </c>
      <c r="B11" s="126" t="s">
        <v>1036</v>
      </c>
      <c r="C11" s="126" t="s">
        <v>56</v>
      </c>
      <c r="D11" s="122"/>
      <c r="E11" s="100"/>
      <c r="F11" s="103" t="s">
        <v>1584</v>
      </c>
      <c r="G11" s="107"/>
      <c r="H11" s="107"/>
      <c r="I11" s="123">
        <v>11</v>
      </c>
      <c r="J11" s="110"/>
      <c r="K11" s="51">
        <v>2</v>
      </c>
      <c r="L11" s="51">
        <v>1</v>
      </c>
      <c r="M11" s="51">
        <v>18</v>
      </c>
      <c r="N11" s="51">
        <v>19</v>
      </c>
      <c r="O11" s="51">
        <v>18</v>
      </c>
      <c r="P11" s="52">
        <v>0</v>
      </c>
      <c r="Q11" s="52">
        <v>0</v>
      </c>
      <c r="R11" s="51">
        <v>1</v>
      </c>
      <c r="S11" s="51">
        <v>0</v>
      </c>
      <c r="T11" s="51">
        <v>2</v>
      </c>
      <c r="U11" s="51">
        <v>19</v>
      </c>
      <c r="V11" s="51">
        <v>1</v>
      </c>
      <c r="W11" s="52">
        <v>0.5</v>
      </c>
      <c r="X11" s="52">
        <v>0.5</v>
      </c>
      <c r="Y11" s="85" t="s">
        <v>1066</v>
      </c>
      <c r="Z11" s="85" t="s">
        <v>415</v>
      </c>
      <c r="AA11" s="85"/>
      <c r="AB11" s="92" t="s">
        <v>1176</v>
      </c>
      <c r="AC11" s="92" t="s">
        <v>1256</v>
      </c>
      <c r="AD11" s="92"/>
      <c r="AE11" s="92" t="s">
        <v>228</v>
      </c>
      <c r="AF11" s="92" t="s">
        <v>1301</v>
      </c>
      <c r="AG11" s="128">
        <v>0</v>
      </c>
      <c r="AH11" s="131">
        <v>0</v>
      </c>
      <c r="AI11" s="128">
        <v>0</v>
      </c>
      <c r="AJ11" s="131">
        <v>0</v>
      </c>
      <c r="AK11" s="128">
        <v>0</v>
      </c>
      <c r="AL11" s="131">
        <v>0</v>
      </c>
      <c r="AM11" s="128">
        <v>131</v>
      </c>
      <c r="AN11" s="131">
        <v>100</v>
      </c>
      <c r="AO11" s="128">
        <v>131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1019</v>
      </c>
      <c r="B2" s="92" t="s">
        <v>212</v>
      </c>
      <c r="C2" s="85">
        <f>VLOOKUP(GroupVertices[[#This Row],[Vertex]],Vertices[],MATCH("ID",Vertices[[#Headers],[Vertex]:[Vertex Content Word Count]],0),FALSE)</f>
        <v>3</v>
      </c>
    </row>
    <row r="3" spans="1:3" ht="15">
      <c r="A3" s="85" t="s">
        <v>1019</v>
      </c>
      <c r="B3" s="92" t="s">
        <v>213</v>
      </c>
      <c r="C3" s="85">
        <f>VLOOKUP(GroupVertices[[#This Row],[Vertex]],Vertices[],MATCH("ID",Vertices[[#Headers],[Vertex]:[Vertex Content Word Count]],0),FALSE)</f>
        <v>4</v>
      </c>
    </row>
    <row r="4" spans="1:3" ht="15">
      <c r="A4" s="85" t="s">
        <v>1019</v>
      </c>
      <c r="B4" s="92" t="s">
        <v>214</v>
      </c>
      <c r="C4" s="85">
        <f>VLOOKUP(GroupVertices[[#This Row],[Vertex]],Vertices[],MATCH("ID",Vertices[[#Headers],[Vertex]:[Vertex Content Word Count]],0),FALSE)</f>
        <v>5</v>
      </c>
    </row>
    <row r="5" spans="1:3" ht="15">
      <c r="A5" s="85" t="s">
        <v>1019</v>
      </c>
      <c r="B5" s="92" t="s">
        <v>215</v>
      </c>
      <c r="C5" s="85">
        <f>VLOOKUP(GroupVertices[[#This Row],[Vertex]],Vertices[],MATCH("ID",Vertices[[#Headers],[Vertex]:[Vertex Content Word Count]],0),FALSE)</f>
        <v>6</v>
      </c>
    </row>
    <row r="6" spans="1:3" ht="15">
      <c r="A6" s="85" t="s">
        <v>1019</v>
      </c>
      <c r="B6" s="92" t="s">
        <v>218</v>
      </c>
      <c r="C6" s="85">
        <f>VLOOKUP(GroupVertices[[#This Row],[Vertex]],Vertices[],MATCH("ID",Vertices[[#Headers],[Vertex]:[Vertex Content Word Count]],0),FALSE)</f>
        <v>14</v>
      </c>
    </row>
    <row r="7" spans="1:3" ht="15">
      <c r="A7" s="85" t="s">
        <v>1019</v>
      </c>
      <c r="B7" s="92" t="s">
        <v>220</v>
      </c>
      <c r="C7" s="85">
        <f>VLOOKUP(GroupVertices[[#This Row],[Vertex]],Vertices[],MATCH("ID",Vertices[[#Headers],[Vertex]:[Vertex Content Word Count]],0),FALSE)</f>
        <v>17</v>
      </c>
    </row>
    <row r="8" spans="1:3" ht="15">
      <c r="A8" s="85" t="s">
        <v>1019</v>
      </c>
      <c r="B8" s="92" t="s">
        <v>221</v>
      </c>
      <c r="C8" s="85">
        <f>VLOOKUP(GroupVertices[[#This Row],[Vertex]],Vertices[],MATCH("ID",Vertices[[#Headers],[Vertex]:[Vertex Content Word Count]],0),FALSE)</f>
        <v>18</v>
      </c>
    </row>
    <row r="9" spans="1:3" ht="15">
      <c r="A9" s="85" t="s">
        <v>1019</v>
      </c>
      <c r="B9" s="92" t="s">
        <v>223</v>
      </c>
      <c r="C9" s="85">
        <f>VLOOKUP(GroupVertices[[#This Row],[Vertex]],Vertices[],MATCH("ID",Vertices[[#Headers],[Vertex]:[Vertex Content Word Count]],0),FALSE)</f>
        <v>20</v>
      </c>
    </row>
    <row r="10" spans="1:3" ht="15">
      <c r="A10" s="85" t="s">
        <v>1019</v>
      </c>
      <c r="B10" s="92" t="s">
        <v>224</v>
      </c>
      <c r="C10" s="85">
        <f>VLOOKUP(GroupVertices[[#This Row],[Vertex]],Vertices[],MATCH("ID",Vertices[[#Headers],[Vertex]:[Vertex Content Word Count]],0),FALSE)</f>
        <v>21</v>
      </c>
    </row>
    <row r="11" spans="1:3" ht="15">
      <c r="A11" s="85" t="s">
        <v>1019</v>
      </c>
      <c r="B11" s="92" t="s">
        <v>227</v>
      </c>
      <c r="C11" s="85">
        <f>VLOOKUP(GroupVertices[[#This Row],[Vertex]],Vertices[],MATCH("ID",Vertices[[#Headers],[Vertex]:[Vertex Content Word Count]],0),FALSE)</f>
        <v>24</v>
      </c>
    </row>
    <row r="12" spans="1:3" ht="15">
      <c r="A12" s="85" t="s">
        <v>1019</v>
      </c>
      <c r="B12" s="92" t="s">
        <v>230</v>
      </c>
      <c r="C12" s="85">
        <f>VLOOKUP(GroupVertices[[#This Row],[Vertex]],Vertices[],MATCH("ID",Vertices[[#Headers],[Vertex]:[Vertex Content Word Count]],0),FALSE)</f>
        <v>26</v>
      </c>
    </row>
    <row r="13" spans="1:3" ht="15">
      <c r="A13" s="85" t="s">
        <v>1019</v>
      </c>
      <c r="B13" s="92" t="s">
        <v>231</v>
      </c>
      <c r="C13" s="85">
        <f>VLOOKUP(GroupVertices[[#This Row],[Vertex]],Vertices[],MATCH("ID",Vertices[[#Headers],[Vertex]:[Vertex Content Word Count]],0),FALSE)</f>
        <v>27</v>
      </c>
    </row>
    <row r="14" spans="1:3" ht="15">
      <c r="A14" s="85" t="s">
        <v>1019</v>
      </c>
      <c r="B14" s="92" t="s">
        <v>232</v>
      </c>
      <c r="C14" s="85">
        <f>VLOOKUP(GroupVertices[[#This Row],[Vertex]],Vertices[],MATCH("ID",Vertices[[#Headers],[Vertex]:[Vertex Content Word Count]],0),FALSE)</f>
        <v>28</v>
      </c>
    </row>
    <row r="15" spans="1:3" ht="15">
      <c r="A15" s="85" t="s">
        <v>1019</v>
      </c>
      <c r="B15" s="92" t="s">
        <v>233</v>
      </c>
      <c r="C15" s="85">
        <f>VLOOKUP(GroupVertices[[#This Row],[Vertex]],Vertices[],MATCH("ID",Vertices[[#Headers],[Vertex]:[Vertex Content Word Count]],0),FALSE)</f>
        <v>29</v>
      </c>
    </row>
    <row r="16" spans="1:3" ht="15">
      <c r="A16" s="85" t="s">
        <v>1019</v>
      </c>
      <c r="B16" s="92" t="s">
        <v>239</v>
      </c>
      <c r="C16" s="85">
        <f>VLOOKUP(GroupVertices[[#This Row],[Vertex]],Vertices[],MATCH("ID",Vertices[[#Headers],[Vertex]:[Vertex Content Word Count]],0),FALSE)</f>
        <v>37</v>
      </c>
    </row>
    <row r="17" spans="1:3" ht="15">
      <c r="A17" s="85" t="s">
        <v>1019</v>
      </c>
      <c r="B17" s="92" t="s">
        <v>244</v>
      </c>
      <c r="C17" s="85">
        <f>VLOOKUP(GroupVertices[[#This Row],[Vertex]],Vertices[],MATCH("ID",Vertices[[#Headers],[Vertex]:[Vertex Content Word Count]],0),FALSE)</f>
        <v>42</v>
      </c>
    </row>
    <row r="18" spans="1:3" ht="15">
      <c r="A18" s="85" t="s">
        <v>1019</v>
      </c>
      <c r="B18" s="92" t="s">
        <v>245</v>
      </c>
      <c r="C18" s="85">
        <f>VLOOKUP(GroupVertices[[#This Row],[Vertex]],Vertices[],MATCH("ID",Vertices[[#Headers],[Vertex]:[Vertex Content Word Count]],0),FALSE)</f>
        <v>43</v>
      </c>
    </row>
    <row r="19" spans="1:3" ht="15">
      <c r="A19" s="85" t="s">
        <v>1019</v>
      </c>
      <c r="B19" s="92" t="s">
        <v>246</v>
      </c>
      <c r="C19" s="85">
        <f>VLOOKUP(GroupVertices[[#This Row],[Vertex]],Vertices[],MATCH("ID",Vertices[[#Headers],[Vertex]:[Vertex Content Word Count]],0),FALSE)</f>
        <v>44</v>
      </c>
    </row>
    <row r="20" spans="1:3" ht="15">
      <c r="A20" s="85" t="s">
        <v>1019</v>
      </c>
      <c r="B20" s="92" t="s">
        <v>248</v>
      </c>
      <c r="C20" s="85">
        <f>VLOOKUP(GroupVertices[[#This Row],[Vertex]],Vertices[],MATCH("ID",Vertices[[#Headers],[Vertex]:[Vertex Content Word Count]],0),FALSE)</f>
        <v>47</v>
      </c>
    </row>
    <row r="21" spans="1:3" ht="15">
      <c r="A21" s="85" t="s">
        <v>1019</v>
      </c>
      <c r="B21" s="92" t="s">
        <v>254</v>
      </c>
      <c r="C21" s="85">
        <f>VLOOKUP(GroupVertices[[#This Row],[Vertex]],Vertices[],MATCH("ID",Vertices[[#Headers],[Vertex]:[Vertex Content Word Count]],0),FALSE)</f>
        <v>52</v>
      </c>
    </row>
    <row r="22" spans="1:3" ht="15">
      <c r="A22" s="85" t="s">
        <v>1020</v>
      </c>
      <c r="B22" s="92" t="s">
        <v>258</v>
      </c>
      <c r="C22" s="85">
        <f>VLOOKUP(GroupVertices[[#This Row],[Vertex]],Vertices[],MATCH("ID",Vertices[[#Headers],[Vertex]:[Vertex Content Word Count]],0),FALSE)</f>
        <v>55</v>
      </c>
    </row>
    <row r="23" spans="1:3" ht="15">
      <c r="A23" s="85" t="s">
        <v>1020</v>
      </c>
      <c r="B23" s="92" t="s">
        <v>256</v>
      </c>
      <c r="C23" s="85">
        <f>VLOOKUP(GroupVertices[[#This Row],[Vertex]],Vertices[],MATCH("ID",Vertices[[#Headers],[Vertex]:[Vertex Content Word Count]],0),FALSE)</f>
        <v>54</v>
      </c>
    </row>
    <row r="24" spans="1:3" ht="15">
      <c r="A24" s="85" t="s">
        <v>1020</v>
      </c>
      <c r="B24" s="92" t="s">
        <v>257</v>
      </c>
      <c r="C24" s="85">
        <f>VLOOKUP(GroupVertices[[#This Row],[Vertex]],Vertices[],MATCH("ID",Vertices[[#Headers],[Vertex]:[Vertex Content Word Count]],0),FALSE)</f>
        <v>16</v>
      </c>
    </row>
    <row r="25" spans="1:3" ht="15">
      <c r="A25" s="85" t="s">
        <v>1020</v>
      </c>
      <c r="B25" s="92" t="s">
        <v>251</v>
      </c>
      <c r="C25" s="85">
        <f>VLOOKUP(GroupVertices[[#This Row],[Vertex]],Vertices[],MATCH("ID",Vertices[[#Headers],[Vertex]:[Vertex Content Word Count]],0),FALSE)</f>
        <v>49</v>
      </c>
    </row>
    <row r="26" spans="1:3" ht="15">
      <c r="A26" s="85" t="s">
        <v>1020</v>
      </c>
      <c r="B26" s="92" t="s">
        <v>229</v>
      </c>
      <c r="C26" s="85">
        <f>VLOOKUP(GroupVertices[[#This Row],[Vertex]],Vertices[],MATCH("ID",Vertices[[#Headers],[Vertex]:[Vertex Content Word Count]],0),FALSE)</f>
        <v>25</v>
      </c>
    </row>
    <row r="27" spans="1:3" ht="15">
      <c r="A27" s="85" t="s">
        <v>1020</v>
      </c>
      <c r="B27" s="92" t="s">
        <v>222</v>
      </c>
      <c r="C27" s="85">
        <f>VLOOKUP(GroupVertices[[#This Row],[Vertex]],Vertices[],MATCH("ID",Vertices[[#Headers],[Vertex]:[Vertex Content Word Count]],0),FALSE)</f>
        <v>19</v>
      </c>
    </row>
    <row r="28" spans="1:3" ht="15">
      <c r="A28" s="85" t="s">
        <v>1020</v>
      </c>
      <c r="B28" s="92" t="s">
        <v>219</v>
      </c>
      <c r="C28" s="85">
        <f>VLOOKUP(GroupVertices[[#This Row],[Vertex]],Vertices[],MATCH("ID",Vertices[[#Headers],[Vertex]:[Vertex Content Word Count]],0),FALSE)</f>
        <v>15</v>
      </c>
    </row>
    <row r="29" spans="1:3" ht="15">
      <c r="A29" s="85" t="s">
        <v>1021</v>
      </c>
      <c r="B29" s="92" t="s">
        <v>255</v>
      </c>
      <c r="C29" s="85">
        <f>VLOOKUP(GroupVertices[[#This Row],[Vertex]],Vertices[],MATCH("ID",Vertices[[#Headers],[Vertex]:[Vertex Content Word Count]],0),FALSE)</f>
        <v>53</v>
      </c>
    </row>
    <row r="30" spans="1:3" ht="15">
      <c r="A30" s="85" t="s">
        <v>1021</v>
      </c>
      <c r="B30" s="92" t="s">
        <v>249</v>
      </c>
      <c r="C30" s="85">
        <f>VLOOKUP(GroupVertices[[#This Row],[Vertex]],Vertices[],MATCH("ID",Vertices[[#Headers],[Vertex]:[Vertex Content Word Count]],0),FALSE)</f>
        <v>48</v>
      </c>
    </row>
    <row r="31" spans="1:3" ht="15">
      <c r="A31" s="85" t="s">
        <v>1021</v>
      </c>
      <c r="B31" s="92" t="s">
        <v>253</v>
      </c>
      <c r="C31" s="85">
        <f>VLOOKUP(GroupVertices[[#This Row],[Vertex]],Vertices[],MATCH("ID",Vertices[[#Headers],[Vertex]:[Vertex Content Word Count]],0),FALSE)</f>
        <v>51</v>
      </c>
    </row>
    <row r="32" spans="1:3" ht="15">
      <c r="A32" s="85" t="s">
        <v>1021</v>
      </c>
      <c r="B32" s="92" t="s">
        <v>252</v>
      </c>
      <c r="C32" s="85">
        <f>VLOOKUP(GroupVertices[[#This Row],[Vertex]],Vertices[],MATCH("ID",Vertices[[#Headers],[Vertex]:[Vertex Content Word Count]],0),FALSE)</f>
        <v>50</v>
      </c>
    </row>
    <row r="33" spans="1:3" ht="15">
      <c r="A33" s="85" t="s">
        <v>1021</v>
      </c>
      <c r="B33" s="92" t="s">
        <v>250</v>
      </c>
      <c r="C33" s="85">
        <f>VLOOKUP(GroupVertices[[#This Row],[Vertex]],Vertices[],MATCH("ID",Vertices[[#Headers],[Vertex]:[Vertex Content Word Count]],0),FALSE)</f>
        <v>46</v>
      </c>
    </row>
    <row r="34" spans="1:3" ht="15">
      <c r="A34" s="85" t="s">
        <v>1021</v>
      </c>
      <c r="B34" s="92" t="s">
        <v>247</v>
      </c>
      <c r="C34" s="85">
        <f>VLOOKUP(GroupVertices[[#This Row],[Vertex]],Vertices[],MATCH("ID",Vertices[[#Headers],[Vertex]:[Vertex Content Word Count]],0),FALSE)</f>
        <v>45</v>
      </c>
    </row>
    <row r="35" spans="1:3" ht="15">
      <c r="A35" s="85" t="s">
        <v>1022</v>
      </c>
      <c r="B35" s="92" t="s">
        <v>243</v>
      </c>
      <c r="C35" s="85">
        <f>VLOOKUP(GroupVertices[[#This Row],[Vertex]],Vertices[],MATCH("ID",Vertices[[#Headers],[Vertex]:[Vertex Content Word Count]],0),FALSE)</f>
        <v>41</v>
      </c>
    </row>
    <row r="36" spans="1:3" ht="15">
      <c r="A36" s="85" t="s">
        <v>1022</v>
      </c>
      <c r="B36" s="92" t="s">
        <v>242</v>
      </c>
      <c r="C36" s="85">
        <f>VLOOKUP(GroupVertices[[#This Row],[Vertex]],Vertices[],MATCH("ID",Vertices[[#Headers],[Vertex]:[Vertex Content Word Count]],0),FALSE)</f>
        <v>31</v>
      </c>
    </row>
    <row r="37" spans="1:3" ht="15">
      <c r="A37" s="85" t="s">
        <v>1022</v>
      </c>
      <c r="B37" s="92" t="s">
        <v>238</v>
      </c>
      <c r="C37" s="85">
        <f>VLOOKUP(GroupVertices[[#This Row],[Vertex]],Vertices[],MATCH("ID",Vertices[[#Headers],[Vertex]:[Vertex Content Word Count]],0),FALSE)</f>
        <v>36</v>
      </c>
    </row>
    <row r="38" spans="1:3" ht="15">
      <c r="A38" s="85" t="s">
        <v>1022</v>
      </c>
      <c r="B38" s="92" t="s">
        <v>237</v>
      </c>
      <c r="C38" s="85">
        <f>VLOOKUP(GroupVertices[[#This Row],[Vertex]],Vertices[],MATCH("ID",Vertices[[#Headers],[Vertex]:[Vertex Content Word Count]],0),FALSE)</f>
        <v>35</v>
      </c>
    </row>
    <row r="39" spans="1:3" ht="15">
      <c r="A39" s="85" t="s">
        <v>1022</v>
      </c>
      <c r="B39" s="92" t="s">
        <v>235</v>
      </c>
      <c r="C39" s="85">
        <f>VLOOKUP(GroupVertices[[#This Row],[Vertex]],Vertices[],MATCH("ID",Vertices[[#Headers],[Vertex]:[Vertex Content Word Count]],0),FALSE)</f>
        <v>32</v>
      </c>
    </row>
    <row r="40" spans="1:3" ht="15">
      <c r="A40" s="85" t="s">
        <v>1022</v>
      </c>
      <c r="B40" s="92" t="s">
        <v>234</v>
      </c>
      <c r="C40" s="85">
        <f>VLOOKUP(GroupVertices[[#This Row],[Vertex]],Vertices[],MATCH("ID",Vertices[[#Headers],[Vertex]:[Vertex Content Word Count]],0),FALSE)</f>
        <v>30</v>
      </c>
    </row>
    <row r="41" spans="1:3" ht="15">
      <c r="A41" s="85" t="s">
        <v>1023</v>
      </c>
      <c r="B41" s="92" t="s">
        <v>217</v>
      </c>
      <c r="C41" s="85">
        <f>VLOOKUP(GroupVertices[[#This Row],[Vertex]],Vertices[],MATCH("ID",Vertices[[#Headers],[Vertex]:[Vertex Content Word Count]],0),FALSE)</f>
        <v>9</v>
      </c>
    </row>
    <row r="42" spans="1:3" ht="15">
      <c r="A42" s="85" t="s">
        <v>1023</v>
      </c>
      <c r="B42" s="92" t="s">
        <v>262</v>
      </c>
      <c r="C42" s="85">
        <f>VLOOKUP(GroupVertices[[#This Row],[Vertex]],Vertices[],MATCH("ID",Vertices[[#Headers],[Vertex]:[Vertex Content Word Count]],0),FALSE)</f>
        <v>13</v>
      </c>
    </row>
    <row r="43" spans="1:3" ht="15">
      <c r="A43" s="85" t="s">
        <v>1023</v>
      </c>
      <c r="B43" s="92" t="s">
        <v>261</v>
      </c>
      <c r="C43" s="85">
        <f>VLOOKUP(GroupVertices[[#This Row],[Vertex]],Vertices[],MATCH("ID",Vertices[[#Headers],[Vertex]:[Vertex Content Word Count]],0),FALSE)</f>
        <v>12</v>
      </c>
    </row>
    <row r="44" spans="1:3" ht="15">
      <c r="A44" s="85" t="s">
        <v>1023</v>
      </c>
      <c r="B44" s="92" t="s">
        <v>260</v>
      </c>
      <c r="C44" s="85">
        <f>VLOOKUP(GroupVertices[[#This Row],[Vertex]],Vertices[],MATCH("ID",Vertices[[#Headers],[Vertex]:[Vertex Content Word Count]],0),FALSE)</f>
        <v>11</v>
      </c>
    </row>
    <row r="45" spans="1:3" ht="15">
      <c r="A45" s="85" t="s">
        <v>1023</v>
      </c>
      <c r="B45" s="92" t="s">
        <v>259</v>
      </c>
      <c r="C45" s="85">
        <f>VLOOKUP(GroupVertices[[#This Row],[Vertex]],Vertices[],MATCH("ID",Vertices[[#Headers],[Vertex]:[Vertex Content Word Count]],0),FALSE)</f>
        <v>10</v>
      </c>
    </row>
    <row r="46" spans="1:3" ht="15">
      <c r="A46" s="85" t="s">
        <v>1024</v>
      </c>
      <c r="B46" s="92" t="s">
        <v>241</v>
      </c>
      <c r="C46" s="85">
        <f>VLOOKUP(GroupVertices[[#This Row],[Vertex]],Vertices[],MATCH("ID",Vertices[[#Headers],[Vertex]:[Vertex Content Word Count]],0),FALSE)</f>
        <v>38</v>
      </c>
    </row>
    <row r="47" spans="1:3" ht="15">
      <c r="A47" s="85" t="s">
        <v>1024</v>
      </c>
      <c r="B47" s="92" t="s">
        <v>264</v>
      </c>
      <c r="C47" s="85">
        <f>VLOOKUP(GroupVertices[[#This Row],[Vertex]],Vertices[],MATCH("ID",Vertices[[#Headers],[Vertex]:[Vertex Content Word Count]],0),FALSE)</f>
        <v>40</v>
      </c>
    </row>
    <row r="48" spans="1:3" ht="15">
      <c r="A48" s="85" t="s">
        <v>1024</v>
      </c>
      <c r="B48" s="92" t="s">
        <v>263</v>
      </c>
      <c r="C48" s="85">
        <f>VLOOKUP(GroupVertices[[#This Row],[Vertex]],Vertices[],MATCH("ID",Vertices[[#Headers],[Vertex]:[Vertex Content Word Count]],0),FALSE)</f>
        <v>39</v>
      </c>
    </row>
    <row r="49" spans="1:3" ht="15">
      <c r="A49" s="85" t="s">
        <v>1025</v>
      </c>
      <c r="B49" s="92" t="s">
        <v>240</v>
      </c>
      <c r="C49" s="85">
        <f>VLOOKUP(GroupVertices[[#This Row],[Vertex]],Vertices[],MATCH("ID",Vertices[[#Headers],[Vertex]:[Vertex Content Word Count]],0),FALSE)</f>
        <v>34</v>
      </c>
    </row>
    <row r="50" spans="1:3" ht="15">
      <c r="A50" s="85" t="s">
        <v>1025</v>
      </c>
      <c r="B50" s="92" t="s">
        <v>236</v>
      </c>
      <c r="C50" s="85">
        <f>VLOOKUP(GroupVertices[[#This Row],[Vertex]],Vertices[],MATCH("ID",Vertices[[#Headers],[Vertex]:[Vertex Content Word Count]],0),FALSE)</f>
        <v>33</v>
      </c>
    </row>
    <row r="51" spans="1:3" ht="15">
      <c r="A51" s="85" t="s">
        <v>1026</v>
      </c>
      <c r="B51" s="92" t="s">
        <v>226</v>
      </c>
      <c r="C51" s="85">
        <f>VLOOKUP(GroupVertices[[#This Row],[Vertex]],Vertices[],MATCH("ID",Vertices[[#Headers],[Vertex]:[Vertex Content Word Count]],0),FALSE)</f>
        <v>23</v>
      </c>
    </row>
    <row r="52" spans="1:3" ht="15">
      <c r="A52" s="85" t="s">
        <v>1026</v>
      </c>
      <c r="B52" s="92" t="s">
        <v>225</v>
      </c>
      <c r="C52" s="85">
        <f>VLOOKUP(GroupVertices[[#This Row],[Vertex]],Vertices[],MATCH("ID",Vertices[[#Headers],[Vertex]:[Vertex Content Word Count]],0),FALSE)</f>
        <v>22</v>
      </c>
    </row>
    <row r="53" spans="1:3" ht="15">
      <c r="A53" s="85" t="s">
        <v>1027</v>
      </c>
      <c r="B53" s="92" t="s">
        <v>228</v>
      </c>
      <c r="C53" s="85">
        <f>VLOOKUP(GroupVertices[[#This Row],[Vertex]],Vertices[],MATCH("ID",Vertices[[#Headers],[Vertex]:[Vertex Content Word Count]],0),FALSE)</f>
        <v>8</v>
      </c>
    </row>
    <row r="54" spans="1:3" ht="15">
      <c r="A54" s="85" t="s">
        <v>1027</v>
      </c>
      <c r="B54" s="92" t="s">
        <v>216</v>
      </c>
      <c r="C54"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1517</v>
      </c>
      <c r="B2" s="36" t="s">
        <v>980</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47</v>
      </c>
      <c r="L2" s="39">
        <f>MIN(Vertices[Closeness Centrality])</f>
        <v>0</v>
      </c>
      <c r="M2" s="40">
        <f>COUNTIF(Vertices[Closeness Centrality],"&gt;= "&amp;L2)-COUNTIF(Vertices[Closeness Centrality],"&gt;="&amp;L3)</f>
        <v>20</v>
      </c>
      <c r="N2" s="39">
        <f>MIN(Vertices[Eigenvector Centrality])</f>
        <v>0</v>
      </c>
      <c r="O2" s="40">
        <f>COUNTIF(Vertices[Eigenvector Centrality],"&gt;= "&amp;N2)-COUNTIF(Vertices[Eigenvector Centrality],"&gt;="&amp;N3)</f>
        <v>46</v>
      </c>
      <c r="P2" s="39">
        <f>MIN(Vertices[PageRank])</f>
        <v>0.50054</v>
      </c>
      <c r="Q2" s="40">
        <f>COUNTIF(Vertices[PageRank],"&gt;= "&amp;P2)-COUNTIF(Vertices[PageRank],"&gt;="&amp;P3)</f>
        <v>3</v>
      </c>
      <c r="R2" s="39">
        <f>MIN(Vertices[Clustering Coefficient])</f>
        <v>0</v>
      </c>
      <c r="S2" s="45">
        <f>COUNTIF(Vertices[Clustering Coefficient],"&gt;= "&amp;R2)-COUNTIF(Vertices[Clustering Coefficient],"&gt;="&amp;R3)</f>
        <v>50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0.509090909090909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0.005588472727272727</v>
      </c>
      <c r="O3" s="42">
        <f>COUNTIF(Vertices[Eigenvector Centrality],"&gt;= "&amp;N3)-COUNTIF(Vertices[Eigenvector Centrality],"&gt;="&amp;N4)</f>
        <v>0</v>
      </c>
      <c r="P3" s="41">
        <f aca="true" t="shared" si="7" ref="P3:P26">P2+($P$57-$P$2)/BinDivisor</f>
        <v>0.5473145272727272</v>
      </c>
      <c r="Q3" s="42">
        <f>COUNTIF(Vertices[PageRank],"&gt;= "&amp;P3)-COUNTIF(Vertices[PageRank],"&gt;="&amp;P4)</f>
        <v>9</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53</v>
      </c>
      <c r="D4" s="34">
        <f t="shared" si="1"/>
        <v>0</v>
      </c>
      <c r="E4" s="3">
        <f>COUNTIF(Vertices[Degree],"&gt;= "&amp;D4)-COUNTIF(Vertices[Degree],"&gt;="&amp;D5)</f>
        <v>0</v>
      </c>
      <c r="F4" s="39">
        <f t="shared" si="2"/>
        <v>0.2545454545454545</v>
      </c>
      <c r="G4" s="40">
        <f>COUNTIF(Vertices[In-Degree],"&gt;= "&amp;F4)-COUNTIF(Vertices[In-Degree],"&gt;="&amp;F5)</f>
        <v>0</v>
      </c>
      <c r="H4" s="39">
        <f t="shared" si="3"/>
        <v>0.14545454545454545</v>
      </c>
      <c r="I4" s="40">
        <f>COUNTIF(Vertices[Out-Degree],"&gt;= "&amp;H4)-COUNTIF(Vertices[Out-Degree],"&gt;="&amp;H5)</f>
        <v>0</v>
      </c>
      <c r="J4" s="39">
        <f t="shared" si="4"/>
        <v>1.018181818181818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0.011176945454545454</v>
      </c>
      <c r="O4" s="40">
        <f>COUNTIF(Vertices[Eigenvector Centrality],"&gt;= "&amp;N4)-COUNTIF(Vertices[Eigenvector Centrality],"&gt;="&amp;N5)</f>
        <v>0</v>
      </c>
      <c r="P4" s="39">
        <f t="shared" si="7"/>
        <v>0.5940890545454545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0.3818181818181818</v>
      </c>
      <c r="G5" s="42">
        <f>COUNTIF(Vertices[In-Degree],"&gt;= "&amp;F5)-COUNTIF(Vertices[In-Degree],"&gt;="&amp;F6)</f>
        <v>0</v>
      </c>
      <c r="H5" s="41">
        <f t="shared" si="3"/>
        <v>0.21818181818181817</v>
      </c>
      <c r="I5" s="42">
        <f>COUNTIF(Vertices[Out-Degree],"&gt;= "&amp;H5)-COUNTIF(Vertices[Out-Degree],"&gt;="&amp;H6)</f>
        <v>0</v>
      </c>
      <c r="J5" s="41">
        <f t="shared" si="4"/>
        <v>1.5272727272727271</v>
      </c>
      <c r="K5" s="42">
        <f>COUNTIF(Vertices[Betweenness Centrality],"&gt;= "&amp;J5)-COUNTIF(Vertices[Betweenness Centrality],"&gt;="&amp;J6)</f>
        <v>1</v>
      </c>
      <c r="L5" s="41">
        <f t="shared" si="5"/>
        <v>0.05454545454545454</v>
      </c>
      <c r="M5" s="42">
        <f>COUNTIF(Vertices[Closeness Centrality],"&gt;= "&amp;L5)-COUNTIF(Vertices[Closeness Centrality],"&gt;="&amp;L6)</f>
        <v>0</v>
      </c>
      <c r="N5" s="41">
        <f t="shared" si="6"/>
        <v>0.016765418181818183</v>
      </c>
      <c r="O5" s="42">
        <f>COUNTIF(Vertices[Eigenvector Centrality],"&gt;= "&amp;N5)-COUNTIF(Vertices[Eigenvector Centrality],"&gt;="&amp;N6)</f>
        <v>0</v>
      </c>
      <c r="P5" s="41">
        <f t="shared" si="7"/>
        <v>0.6408635818181817</v>
      </c>
      <c r="Q5" s="42">
        <f>COUNTIF(Vertices[PageRank],"&gt;= "&amp;P5)-COUNTIF(Vertices[PageRank],"&gt;="&amp;P6)</f>
        <v>4</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51</v>
      </c>
      <c r="D6" s="34">
        <f t="shared" si="1"/>
        <v>0</v>
      </c>
      <c r="E6" s="3">
        <f>COUNTIF(Vertices[Degree],"&gt;= "&amp;D6)-COUNTIF(Vertices[Degree],"&gt;="&amp;D7)</f>
        <v>0</v>
      </c>
      <c r="F6" s="39">
        <f t="shared" si="2"/>
        <v>0.509090909090909</v>
      </c>
      <c r="G6" s="40">
        <f>COUNTIF(Vertices[In-Degree],"&gt;= "&amp;F6)-COUNTIF(Vertices[In-Degree],"&gt;="&amp;F7)</f>
        <v>0</v>
      </c>
      <c r="H6" s="39">
        <f t="shared" si="3"/>
        <v>0.2909090909090909</v>
      </c>
      <c r="I6" s="40">
        <f>COUNTIF(Vertices[Out-Degree],"&gt;= "&amp;H6)-COUNTIF(Vertices[Out-Degree],"&gt;="&amp;H7)</f>
        <v>0</v>
      </c>
      <c r="J6" s="39">
        <f t="shared" si="4"/>
        <v>2.036363636363636</v>
      </c>
      <c r="K6" s="40">
        <f>COUNTIF(Vertices[Betweenness Centrality],"&gt;= "&amp;J6)-COUNTIF(Vertices[Betweenness Centrality],"&gt;="&amp;J7)</f>
        <v>0</v>
      </c>
      <c r="L6" s="39">
        <f t="shared" si="5"/>
        <v>0.07272727272727272</v>
      </c>
      <c r="M6" s="40">
        <f>COUNTIF(Vertices[Closeness Centrality],"&gt;= "&amp;L6)-COUNTIF(Vertices[Closeness Centrality],"&gt;="&amp;L7)</f>
        <v>5</v>
      </c>
      <c r="N6" s="39">
        <f t="shared" si="6"/>
        <v>0.022353890909090908</v>
      </c>
      <c r="O6" s="40">
        <f>COUNTIF(Vertices[Eigenvector Centrality],"&gt;= "&amp;N6)-COUNTIF(Vertices[Eigenvector Centrality],"&gt;="&amp;N7)</f>
        <v>0</v>
      </c>
      <c r="P6" s="39">
        <f t="shared" si="7"/>
        <v>0.6876381090909089</v>
      </c>
      <c r="Q6" s="40">
        <f>COUNTIF(Vertices[PageRank],"&gt;= "&amp;P6)-COUNTIF(Vertices[PageRank],"&gt;="&amp;P7)</f>
        <v>3</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0.6363636363636362</v>
      </c>
      <c r="G7" s="42">
        <f>COUNTIF(Vertices[In-Degree],"&gt;= "&amp;F7)-COUNTIF(Vertices[In-Degree],"&gt;="&amp;F8)</f>
        <v>0</v>
      </c>
      <c r="H7" s="41">
        <f t="shared" si="3"/>
        <v>0.36363636363636365</v>
      </c>
      <c r="I7" s="42">
        <f>COUNTIF(Vertices[Out-Degree],"&gt;= "&amp;H7)-COUNTIF(Vertices[Out-Degree],"&gt;="&amp;H8)</f>
        <v>0</v>
      </c>
      <c r="J7" s="41">
        <f t="shared" si="4"/>
        <v>2.545454545454545</v>
      </c>
      <c r="K7" s="42">
        <f>COUNTIF(Vertices[Betweenness Centrality],"&gt;= "&amp;J7)-COUNTIF(Vertices[Betweenness Centrality],"&gt;="&amp;J8)</f>
        <v>0</v>
      </c>
      <c r="L7" s="41">
        <f t="shared" si="5"/>
        <v>0.09090909090909091</v>
      </c>
      <c r="M7" s="42">
        <f>COUNTIF(Vertices[Closeness Centrality],"&gt;= "&amp;L7)-COUNTIF(Vertices[Closeness Centrality],"&gt;="&amp;L8)</f>
        <v>5</v>
      </c>
      <c r="N7" s="41">
        <f t="shared" si="6"/>
        <v>0.027942363636363633</v>
      </c>
      <c r="O7" s="42">
        <f>COUNTIF(Vertices[Eigenvector Centrality],"&gt;= "&amp;N7)-COUNTIF(Vertices[Eigenvector Centrality],"&gt;="&amp;N8)</f>
        <v>0</v>
      </c>
      <c r="P7" s="41">
        <f t="shared" si="7"/>
        <v>0.7344126363636362</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0.7636363636363634</v>
      </c>
      <c r="G8" s="40">
        <f>COUNTIF(Vertices[In-Degree],"&gt;= "&amp;F8)-COUNTIF(Vertices[In-Degree],"&gt;="&amp;F9)</f>
        <v>0</v>
      </c>
      <c r="H8" s="39">
        <f t="shared" si="3"/>
        <v>0.4363636363636364</v>
      </c>
      <c r="I8" s="40">
        <f>COUNTIF(Vertices[Out-Degree],"&gt;= "&amp;H8)-COUNTIF(Vertices[Out-Degree],"&gt;="&amp;H9)</f>
        <v>0</v>
      </c>
      <c r="J8" s="39">
        <f t="shared" si="4"/>
        <v>3.054545454545454</v>
      </c>
      <c r="K8" s="40">
        <f>COUNTIF(Vertices[Betweenness Centrality],"&gt;= "&amp;J8)-COUNTIF(Vertices[Betweenness Centrality],"&gt;="&amp;J9)</f>
        <v>0</v>
      </c>
      <c r="L8" s="39">
        <f t="shared" si="5"/>
        <v>0.1090909090909091</v>
      </c>
      <c r="M8" s="40">
        <f>COUNTIF(Vertices[Closeness Centrality],"&gt;= "&amp;L8)-COUNTIF(Vertices[Closeness Centrality],"&gt;="&amp;L9)</f>
        <v>6</v>
      </c>
      <c r="N8" s="39">
        <f t="shared" si="6"/>
        <v>0.03353083636363636</v>
      </c>
      <c r="O8" s="40">
        <f>COUNTIF(Vertices[Eigenvector Centrality],"&gt;= "&amp;N8)-COUNTIF(Vertices[Eigenvector Centrality],"&gt;="&amp;N9)</f>
        <v>0</v>
      </c>
      <c r="P8" s="39">
        <f t="shared" si="7"/>
        <v>0.7811871636363634</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0.8909090909090907</v>
      </c>
      <c r="G9" s="42">
        <f>COUNTIF(Vertices[In-Degree],"&gt;= "&amp;F9)-COUNTIF(Vertices[In-Degree],"&gt;="&amp;F10)</f>
        <v>28</v>
      </c>
      <c r="H9" s="41">
        <f t="shared" si="3"/>
        <v>0.5090909090909091</v>
      </c>
      <c r="I9" s="42">
        <f>COUNTIF(Vertices[Out-Degree],"&gt;= "&amp;H9)-COUNTIF(Vertices[Out-Degree],"&gt;="&amp;H10)</f>
        <v>0</v>
      </c>
      <c r="J9" s="41">
        <f t="shared" si="4"/>
        <v>3.5636363636363626</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0.039119309090909084</v>
      </c>
      <c r="O9" s="42">
        <f>COUNTIF(Vertices[Eigenvector Centrality],"&gt;= "&amp;N9)-COUNTIF(Vertices[Eigenvector Centrality],"&gt;="&amp;N10)</f>
        <v>0</v>
      </c>
      <c r="P9" s="41">
        <f t="shared" si="7"/>
        <v>0.8279616909090907</v>
      </c>
      <c r="Q9" s="42">
        <f>COUNTIF(Vertices[PageRank],"&gt;= "&amp;P9)-COUNTIF(Vertices[PageRank],"&gt;="&amp;P10)</f>
        <v>3</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1518</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0.5818181818181819</v>
      </c>
      <c r="I10" s="40">
        <f>COUNTIF(Vertices[Out-Degree],"&gt;= "&amp;H10)-COUNTIF(Vertices[Out-Degree],"&gt;="&amp;H11)</f>
        <v>0</v>
      </c>
      <c r="J10" s="39">
        <f t="shared" si="4"/>
        <v>4.072727272727271</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0.04470778181818181</v>
      </c>
      <c r="O10" s="40">
        <f>COUNTIF(Vertices[Eigenvector Centrality],"&gt;= "&amp;N10)-COUNTIF(Vertices[Eigenvector Centrality],"&gt;="&amp;N11)</f>
        <v>0</v>
      </c>
      <c r="P10" s="39">
        <f t="shared" si="7"/>
        <v>0.8747362181818179</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1.145454545454545</v>
      </c>
      <c r="G11" s="42">
        <f>COUNTIF(Vertices[In-Degree],"&gt;= "&amp;F11)-COUNTIF(Vertices[In-Degree],"&gt;="&amp;F12)</f>
        <v>0</v>
      </c>
      <c r="H11" s="41">
        <f t="shared" si="3"/>
        <v>0.6545454545454547</v>
      </c>
      <c r="I11" s="42">
        <f>COUNTIF(Vertices[Out-Degree],"&gt;= "&amp;H11)-COUNTIF(Vertices[Out-Degree],"&gt;="&amp;H12)</f>
        <v>0</v>
      </c>
      <c r="J11" s="41">
        <f t="shared" si="4"/>
        <v>4.58181818181818</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0.050296254545454534</v>
      </c>
      <c r="O11" s="42">
        <f>COUNTIF(Vertices[Eigenvector Centrality],"&gt;= "&amp;N11)-COUNTIF(Vertices[Eigenvector Centrality],"&gt;="&amp;N12)</f>
        <v>0</v>
      </c>
      <c r="P11" s="41">
        <f t="shared" si="7"/>
        <v>0.9215107454545451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266</v>
      </c>
      <c r="B12" s="36">
        <v>5</v>
      </c>
      <c r="D12" s="34">
        <f t="shared" si="1"/>
        <v>0</v>
      </c>
      <c r="E12" s="3">
        <f>COUNTIF(Vertices[Degree],"&gt;= "&amp;D12)-COUNTIF(Vertices[Degree],"&gt;="&amp;D13)</f>
        <v>0</v>
      </c>
      <c r="F12" s="39">
        <f t="shared" si="2"/>
        <v>1.2727272727272723</v>
      </c>
      <c r="G12" s="40">
        <f>COUNTIF(Vertices[In-Degree],"&gt;= "&amp;F12)-COUNTIF(Vertices[In-Degree],"&gt;="&amp;F13)</f>
        <v>0</v>
      </c>
      <c r="H12" s="39">
        <f t="shared" si="3"/>
        <v>0.7272727272727274</v>
      </c>
      <c r="I12" s="40">
        <f>COUNTIF(Vertices[Out-Degree],"&gt;= "&amp;H12)-COUNTIF(Vertices[Out-Degree],"&gt;="&amp;H13)</f>
        <v>0</v>
      </c>
      <c r="J12" s="39">
        <f t="shared" si="4"/>
        <v>5.090909090909089</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0.05588472727272726</v>
      </c>
      <c r="O12" s="40">
        <f>COUNTIF(Vertices[Eigenvector Centrality],"&gt;= "&amp;N12)-COUNTIF(Vertices[Eigenvector Centrality],"&gt;="&amp;N13)</f>
        <v>0</v>
      </c>
      <c r="P12" s="39">
        <f t="shared" si="7"/>
        <v>0.9682852727272724</v>
      </c>
      <c r="Q12" s="40">
        <f>COUNTIF(Vertices[PageRank],"&gt;= "&amp;P12)-COUNTIF(Vertices[PageRank],"&gt;="&amp;P13)</f>
        <v>20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265</v>
      </c>
      <c r="B13" s="36">
        <v>22</v>
      </c>
      <c r="D13" s="34">
        <f t="shared" si="1"/>
        <v>0</v>
      </c>
      <c r="E13" s="3">
        <f>COUNTIF(Vertices[Degree],"&gt;= "&amp;D13)-COUNTIF(Vertices[Degree],"&gt;="&amp;D14)</f>
        <v>0</v>
      </c>
      <c r="F13" s="41">
        <f t="shared" si="2"/>
        <v>1.3999999999999995</v>
      </c>
      <c r="G13" s="42">
        <f>COUNTIF(Vertices[In-Degree],"&gt;= "&amp;F13)-COUNTIF(Vertices[In-Degree],"&gt;="&amp;F14)</f>
        <v>0</v>
      </c>
      <c r="H13" s="41">
        <f t="shared" si="3"/>
        <v>0.8000000000000002</v>
      </c>
      <c r="I13" s="42">
        <f>COUNTIF(Vertices[Out-Degree],"&gt;= "&amp;H13)-COUNTIF(Vertices[Out-Degree],"&gt;="&amp;H14)</f>
        <v>0</v>
      </c>
      <c r="J13" s="41">
        <f t="shared" si="4"/>
        <v>5.599999999999998</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0.061473199999999985</v>
      </c>
      <c r="O13" s="42">
        <f>COUNTIF(Vertices[Eigenvector Centrality],"&gt;= "&amp;N13)-COUNTIF(Vertices[Eigenvector Centrality],"&gt;="&amp;N14)</f>
        <v>0</v>
      </c>
      <c r="P13" s="41">
        <f t="shared" si="7"/>
        <v>1.0150597999999997</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176</v>
      </c>
      <c r="B14" s="36">
        <v>71</v>
      </c>
      <c r="D14" s="34">
        <f t="shared" si="1"/>
        <v>0</v>
      </c>
      <c r="E14" s="3">
        <f>COUNTIF(Vertices[Degree],"&gt;= "&amp;D14)-COUNTIF(Vertices[Degree],"&gt;="&amp;D15)</f>
        <v>0</v>
      </c>
      <c r="F14" s="39">
        <f t="shared" si="2"/>
        <v>1.5272727272727267</v>
      </c>
      <c r="G14" s="40">
        <f>COUNTIF(Vertices[In-Degree],"&gt;= "&amp;F14)-COUNTIF(Vertices[In-Degree],"&gt;="&amp;F15)</f>
        <v>0</v>
      </c>
      <c r="H14" s="39">
        <f t="shared" si="3"/>
        <v>0.8727272727272729</v>
      </c>
      <c r="I14" s="40">
        <f>COUNTIF(Vertices[Out-Degree],"&gt;= "&amp;H14)-COUNTIF(Vertices[Out-Degree],"&gt;="&amp;H15)</f>
        <v>0</v>
      </c>
      <c r="J14" s="39">
        <f t="shared" si="4"/>
        <v>6.109090909090907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0.06706167272727272</v>
      </c>
      <c r="O14" s="40">
        <f>COUNTIF(Vertices[Eigenvector Centrality],"&gt;= "&amp;N14)-COUNTIF(Vertices[Eigenvector Centrality],"&gt;="&amp;N15)</f>
        <v>0</v>
      </c>
      <c r="P14" s="39">
        <f t="shared" si="7"/>
        <v>1.061834327272727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1.6545454545454539</v>
      </c>
      <c r="G15" s="42">
        <f>COUNTIF(Vertices[In-Degree],"&gt;= "&amp;F15)-COUNTIF(Vertices[In-Degree],"&gt;="&amp;F16)</f>
        <v>0</v>
      </c>
      <c r="H15" s="41">
        <f t="shared" si="3"/>
        <v>0.9454545454545457</v>
      </c>
      <c r="I15" s="42">
        <f>COUNTIF(Vertices[Out-Degree],"&gt;= "&amp;H15)-COUNTIF(Vertices[Out-Degree],"&gt;="&amp;H16)</f>
        <v>41</v>
      </c>
      <c r="J15" s="41">
        <f t="shared" si="4"/>
        <v>6.6181818181818155</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0.07265014545454544</v>
      </c>
      <c r="O15" s="42">
        <f>COUNTIF(Vertices[Eigenvector Centrality],"&gt;= "&amp;N15)-COUNTIF(Vertices[Eigenvector Centrality],"&gt;="&amp;N16)</f>
        <v>0</v>
      </c>
      <c r="P15" s="41">
        <f t="shared" si="7"/>
        <v>1.1086088545454544</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71</v>
      </c>
      <c r="D16" s="34">
        <f t="shared" si="1"/>
        <v>0</v>
      </c>
      <c r="E16" s="3">
        <f>COUNTIF(Vertices[Degree],"&gt;= "&amp;D16)-COUNTIF(Vertices[Degree],"&gt;="&amp;D17)</f>
        <v>0</v>
      </c>
      <c r="F16" s="39">
        <f t="shared" si="2"/>
        <v>1.781818181818181</v>
      </c>
      <c r="G16" s="40">
        <f>COUNTIF(Vertices[In-Degree],"&gt;= "&amp;F16)-COUNTIF(Vertices[In-Degree],"&gt;="&amp;F17)</f>
        <v>0</v>
      </c>
      <c r="H16" s="39">
        <f t="shared" si="3"/>
        <v>1.0181818181818183</v>
      </c>
      <c r="I16" s="40">
        <f>COUNTIF(Vertices[Out-Degree],"&gt;= "&amp;H16)-COUNTIF(Vertices[Out-Degree],"&gt;="&amp;H17)</f>
        <v>0</v>
      </c>
      <c r="J16" s="39">
        <f t="shared" si="4"/>
        <v>7.127272727272724</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0.07823861818181817</v>
      </c>
      <c r="O16" s="40">
        <f>COUNTIF(Vertices[Eigenvector Centrality],"&gt;= "&amp;N16)-COUNTIF(Vertices[Eigenvector Centrality],"&gt;="&amp;N17)</f>
        <v>0</v>
      </c>
      <c r="P16" s="39">
        <f t="shared" si="7"/>
        <v>1.1553833818181818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1.9090909090909083</v>
      </c>
      <c r="G17" s="42">
        <f>COUNTIF(Vertices[In-Degree],"&gt;= "&amp;F17)-COUNTIF(Vertices[In-Degree],"&gt;="&amp;F18)</f>
        <v>3</v>
      </c>
      <c r="H17" s="41">
        <f t="shared" si="3"/>
        <v>1.090909090909091</v>
      </c>
      <c r="I17" s="42">
        <f>COUNTIF(Vertices[Out-Degree],"&gt;= "&amp;H17)-COUNTIF(Vertices[Out-Degree],"&gt;="&amp;H18)</f>
        <v>0</v>
      </c>
      <c r="J17" s="41">
        <f t="shared" si="4"/>
        <v>7.636363636363633</v>
      </c>
      <c r="K17" s="42">
        <f>COUNTIF(Vertices[Betweenness Centrality],"&gt;= "&amp;J17)-COUNTIF(Vertices[Betweenness Centrality],"&gt;="&amp;J18)</f>
        <v>1</v>
      </c>
      <c r="L17" s="41">
        <f t="shared" si="5"/>
        <v>0.27272727272727276</v>
      </c>
      <c r="M17" s="42">
        <f>COUNTIF(Vertices[Closeness Centrality],"&gt;= "&amp;L17)-COUNTIF(Vertices[Closeness Centrality],"&gt;="&amp;L18)</f>
        <v>0</v>
      </c>
      <c r="N17" s="41">
        <f t="shared" si="6"/>
        <v>0.08382709090909089</v>
      </c>
      <c r="O17" s="42">
        <f>COUNTIF(Vertices[Eigenvector Centrality],"&gt;= "&amp;N17)-COUNTIF(Vertices[Eigenvector Centrality],"&gt;="&amp;N18)</f>
        <v>0</v>
      </c>
      <c r="P17" s="41">
        <f t="shared" si="7"/>
        <v>1.2021579090909091</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0.038461538461538464</v>
      </c>
      <c r="D18" s="34">
        <f t="shared" si="1"/>
        <v>0</v>
      </c>
      <c r="E18" s="3">
        <f>COUNTIF(Vertices[Degree],"&gt;= "&amp;D18)-COUNTIF(Vertices[Degree],"&gt;="&amp;D19)</f>
        <v>0</v>
      </c>
      <c r="F18" s="39">
        <f t="shared" si="2"/>
        <v>2.0363636363636357</v>
      </c>
      <c r="G18" s="40">
        <f>COUNTIF(Vertices[In-Degree],"&gt;= "&amp;F18)-COUNTIF(Vertices[In-Degree],"&gt;="&amp;F19)</f>
        <v>0</v>
      </c>
      <c r="H18" s="39">
        <f t="shared" si="3"/>
        <v>1.1636363636363638</v>
      </c>
      <c r="I18" s="40">
        <f>COUNTIF(Vertices[Out-Degree],"&gt;= "&amp;H18)-COUNTIF(Vertices[Out-Degree],"&gt;="&amp;H19)</f>
        <v>0</v>
      </c>
      <c r="J18" s="39">
        <f t="shared" si="4"/>
        <v>8.145454545454543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0.08941556363636362</v>
      </c>
      <c r="O18" s="40">
        <f>COUNTIF(Vertices[Eigenvector Centrality],"&gt;= "&amp;N18)-COUNTIF(Vertices[Eigenvector Centrality],"&gt;="&amp;N19)</f>
        <v>3</v>
      </c>
      <c r="P18" s="39">
        <f t="shared" si="7"/>
        <v>1.2489324363636365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0.07407407407407407</v>
      </c>
      <c r="D19" s="34">
        <f t="shared" si="1"/>
        <v>0</v>
      </c>
      <c r="E19" s="3">
        <f>COUNTIF(Vertices[Degree],"&gt;= "&amp;D19)-COUNTIF(Vertices[Degree],"&gt;="&amp;D20)</f>
        <v>0</v>
      </c>
      <c r="F19" s="41">
        <f t="shared" si="2"/>
        <v>2.163636363636363</v>
      </c>
      <c r="G19" s="42">
        <f>COUNTIF(Vertices[In-Degree],"&gt;= "&amp;F19)-COUNTIF(Vertices[In-Degree],"&gt;="&amp;F20)</f>
        <v>0</v>
      </c>
      <c r="H19" s="41">
        <f t="shared" si="3"/>
        <v>1.2363636363636366</v>
      </c>
      <c r="I19" s="42">
        <f>COUNTIF(Vertices[Out-Degree],"&gt;= "&amp;H19)-COUNTIF(Vertices[Out-Degree],"&gt;="&amp;H20)</f>
        <v>0</v>
      </c>
      <c r="J19" s="41">
        <f t="shared" si="4"/>
        <v>8.654545454545453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0.09500403636363634</v>
      </c>
      <c r="O19" s="42">
        <f>COUNTIF(Vertices[Eigenvector Centrality],"&gt;= "&amp;N19)-COUNTIF(Vertices[Eigenvector Centrality],"&gt;="&amp;N20)</f>
        <v>0</v>
      </c>
      <c r="P19" s="41">
        <f t="shared" si="7"/>
        <v>1.2957069636363638</v>
      </c>
      <c r="Q19" s="42">
        <f>COUNTIF(Vertices[PageRank],"&gt;= "&amp;P19)-COUNTIF(Vertices[PageRank],"&gt;="&amp;P20)</f>
        <v>3</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2.2909090909090906</v>
      </c>
      <c r="G20" s="40">
        <f>COUNTIF(Vertices[In-Degree],"&gt;= "&amp;F20)-COUNTIF(Vertices[In-Degree],"&gt;="&amp;F21)</f>
        <v>0</v>
      </c>
      <c r="H20" s="39">
        <f t="shared" si="3"/>
        <v>1.3090909090909093</v>
      </c>
      <c r="I20" s="40">
        <f>COUNTIF(Vertices[Out-Degree],"&gt;= "&amp;H20)-COUNTIF(Vertices[Out-Degree],"&gt;="&amp;H21)</f>
        <v>0</v>
      </c>
      <c r="J20" s="39">
        <f t="shared" si="4"/>
        <v>9.163636363636362</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0.10059250909090907</v>
      </c>
      <c r="O20" s="40">
        <f>COUNTIF(Vertices[Eigenvector Centrality],"&gt;= "&amp;N20)-COUNTIF(Vertices[Eigenvector Centrality],"&gt;="&amp;N21)</f>
        <v>0</v>
      </c>
      <c r="P20" s="39">
        <f t="shared" si="7"/>
        <v>1.3424814909090912</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28</v>
      </c>
      <c r="D21" s="34">
        <f t="shared" si="1"/>
        <v>0</v>
      </c>
      <c r="E21" s="3">
        <f>COUNTIF(Vertices[Degree],"&gt;= "&amp;D21)-COUNTIF(Vertices[Degree],"&gt;="&amp;D22)</f>
        <v>0</v>
      </c>
      <c r="F21" s="41">
        <f t="shared" si="2"/>
        <v>2.418181818181818</v>
      </c>
      <c r="G21" s="42">
        <f>COUNTIF(Vertices[In-Degree],"&gt;= "&amp;F21)-COUNTIF(Vertices[In-Degree],"&gt;="&amp;F22)</f>
        <v>0</v>
      </c>
      <c r="H21" s="41">
        <f t="shared" si="3"/>
        <v>1.381818181818182</v>
      </c>
      <c r="I21" s="42">
        <f>COUNTIF(Vertices[Out-Degree],"&gt;= "&amp;H21)-COUNTIF(Vertices[Out-Degree],"&gt;="&amp;H22)</f>
        <v>0</v>
      </c>
      <c r="J21" s="41">
        <f t="shared" si="4"/>
        <v>9.672727272727272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0.1061809818181818</v>
      </c>
      <c r="O21" s="42">
        <f>COUNTIF(Vertices[Eigenvector Centrality],"&gt;= "&amp;N21)-COUNTIF(Vertices[Eigenvector Centrality],"&gt;="&amp;N22)</f>
        <v>0</v>
      </c>
      <c r="P21" s="41">
        <f t="shared" si="7"/>
        <v>1.3892560181818185</v>
      </c>
      <c r="Q21" s="42">
        <f>COUNTIF(Vertices[PageRank],"&gt;= "&amp;P21)-COUNTIF(Vertices[PageRank],"&gt;="&amp;P22)</f>
        <v>1</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20</v>
      </c>
      <c r="D22" s="34">
        <f t="shared" si="1"/>
        <v>0</v>
      </c>
      <c r="E22" s="3">
        <f>COUNTIF(Vertices[Degree],"&gt;= "&amp;D22)-COUNTIF(Vertices[Degree],"&gt;="&amp;D23)</f>
        <v>0</v>
      </c>
      <c r="F22" s="39">
        <f t="shared" si="2"/>
        <v>2.5454545454545454</v>
      </c>
      <c r="G22" s="40">
        <f>COUNTIF(Vertices[In-Degree],"&gt;= "&amp;F22)-COUNTIF(Vertices[In-Degree],"&gt;="&amp;F23)</f>
        <v>0</v>
      </c>
      <c r="H22" s="39">
        <f t="shared" si="3"/>
        <v>1.4545454545454548</v>
      </c>
      <c r="I22" s="40">
        <f>COUNTIF(Vertices[Out-Degree],"&gt;= "&amp;H22)-COUNTIF(Vertices[Out-Degree],"&gt;="&amp;H23)</f>
        <v>0</v>
      </c>
      <c r="J22" s="39">
        <f t="shared" si="4"/>
        <v>10.181818181818182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0.11176945454545452</v>
      </c>
      <c r="O22" s="40">
        <f>COUNTIF(Vertices[Eigenvector Centrality],"&gt;= "&amp;N22)-COUNTIF(Vertices[Eigenvector Centrality],"&gt;="&amp;N23)</f>
        <v>0</v>
      </c>
      <c r="P22" s="39">
        <f t="shared" si="7"/>
        <v>1.436030545454546</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2.672727272727273</v>
      </c>
      <c r="G23" s="42">
        <f>COUNTIF(Vertices[In-Degree],"&gt;= "&amp;F23)-COUNTIF(Vertices[In-Degree],"&gt;="&amp;F24)</f>
        <v>0</v>
      </c>
      <c r="H23" s="41">
        <f t="shared" si="3"/>
        <v>1.5272727272727276</v>
      </c>
      <c r="I23" s="42">
        <f>COUNTIF(Vertices[Out-Degree],"&gt;= "&amp;H23)-COUNTIF(Vertices[Out-Degree],"&gt;="&amp;H24)</f>
        <v>0</v>
      </c>
      <c r="J23" s="41">
        <f t="shared" si="4"/>
        <v>10.690909090909091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0.11735792727272724</v>
      </c>
      <c r="O23" s="42">
        <f>COUNTIF(Vertices[Eigenvector Centrality],"&gt;= "&amp;N23)-COUNTIF(Vertices[Eigenvector Centrality],"&gt;="&amp;N24)</f>
        <v>0</v>
      </c>
      <c r="P23" s="41">
        <f t="shared" si="7"/>
        <v>1.4828050727272732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31</v>
      </c>
      <c r="D24" s="34">
        <f t="shared" si="1"/>
        <v>0</v>
      </c>
      <c r="E24" s="3">
        <f>COUNTIF(Vertices[Degree],"&gt;= "&amp;D24)-COUNTIF(Vertices[Degree],"&gt;="&amp;D25)</f>
        <v>0</v>
      </c>
      <c r="F24" s="39">
        <f t="shared" si="2"/>
        <v>2.8000000000000003</v>
      </c>
      <c r="G24" s="40">
        <f>COUNTIF(Vertices[In-Degree],"&gt;= "&amp;F24)-COUNTIF(Vertices[In-Degree],"&gt;="&amp;F25)</f>
        <v>0</v>
      </c>
      <c r="H24" s="39">
        <f t="shared" si="3"/>
        <v>1.6000000000000003</v>
      </c>
      <c r="I24" s="40">
        <f>COUNTIF(Vertices[Out-Degree],"&gt;= "&amp;H24)-COUNTIF(Vertices[Out-Degree],"&gt;="&amp;H25)</f>
        <v>0</v>
      </c>
      <c r="J24" s="39">
        <f t="shared" si="4"/>
        <v>11.200000000000001</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0.12294639999999997</v>
      </c>
      <c r="O24" s="40">
        <f>COUNTIF(Vertices[Eigenvector Centrality],"&gt;= "&amp;N24)-COUNTIF(Vertices[Eigenvector Centrality],"&gt;="&amp;N25)</f>
        <v>0</v>
      </c>
      <c r="P24" s="39">
        <f t="shared" si="7"/>
        <v>1.5295796000000006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2.9272727272727277</v>
      </c>
      <c r="G25" s="42">
        <f>COUNTIF(Vertices[In-Degree],"&gt;= "&amp;F25)-COUNTIF(Vertices[In-Degree],"&gt;="&amp;F26)</f>
        <v>1</v>
      </c>
      <c r="H25" s="41">
        <f t="shared" si="3"/>
        <v>1.672727272727273</v>
      </c>
      <c r="I25" s="42">
        <f>COUNTIF(Vertices[Out-Degree],"&gt;= "&amp;H25)-COUNTIF(Vertices[Out-Degree],"&gt;="&amp;H26)</f>
        <v>0</v>
      </c>
      <c r="J25" s="41">
        <f t="shared" si="4"/>
        <v>11.70909090909091</v>
      </c>
      <c r="K25" s="42">
        <f>COUNTIF(Vertices[Betweenness Centrality],"&gt;= "&amp;J25)-COUNTIF(Vertices[Betweenness Centrality],"&gt;="&amp;J26)</f>
        <v>1</v>
      </c>
      <c r="L25" s="41">
        <f t="shared" si="5"/>
        <v>0.41818181818181827</v>
      </c>
      <c r="M25" s="42">
        <f>COUNTIF(Vertices[Closeness Centrality],"&gt;= "&amp;L25)-COUNTIF(Vertices[Closeness Centrality],"&gt;="&amp;L26)</f>
        <v>0</v>
      </c>
      <c r="N25" s="41">
        <f t="shared" si="6"/>
        <v>0.1285348727272727</v>
      </c>
      <c r="O25" s="42">
        <f>COUNTIF(Vertices[Eigenvector Centrality],"&gt;= "&amp;N25)-COUNTIF(Vertices[Eigenvector Centrality],"&gt;="&amp;N26)</f>
        <v>0</v>
      </c>
      <c r="P25" s="41">
        <f t="shared" si="7"/>
        <v>1.576354127272728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3.054545454545455</v>
      </c>
      <c r="G26" s="40">
        <f>COUNTIF(Vertices[In-Degree],"&gt;= "&amp;F26)-COUNTIF(Vertices[In-Degree],"&gt;="&amp;F28)</f>
        <v>0</v>
      </c>
      <c r="H26" s="39">
        <f t="shared" si="3"/>
        <v>1.7454545454545458</v>
      </c>
      <c r="I26" s="40">
        <f>COUNTIF(Vertices[Out-Degree],"&gt;= "&amp;H26)-COUNTIF(Vertices[Out-Degree],"&gt;="&amp;H28)</f>
        <v>0</v>
      </c>
      <c r="J26" s="39">
        <f t="shared" si="4"/>
        <v>12.21818181818182</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0.13412334545454543</v>
      </c>
      <c r="O26" s="40">
        <f>COUNTIF(Vertices[Eigenvector Centrality],"&gt;= "&amp;N26)-COUNTIF(Vertices[Eigenvector Centrality],"&gt;="&amp;N28)</f>
        <v>3</v>
      </c>
      <c r="P26" s="39">
        <f t="shared" si="7"/>
        <v>1.6231286545454553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1.187166</v>
      </c>
      <c r="D27" s="34"/>
      <c r="E27" s="3">
        <f>COUNTIF(Vertices[Degree],"&gt;= "&amp;D27)-COUNTIF(Vertices[Degree],"&gt;="&amp;D28)</f>
        <v>0</v>
      </c>
      <c r="F27" s="78"/>
      <c r="G27" s="79">
        <f>COUNTIF(Vertices[In-Degree],"&gt;= "&amp;F27)-COUNTIF(Vertices[In-Degree],"&gt;="&amp;F28)</f>
        <v>-3</v>
      </c>
      <c r="H27" s="78"/>
      <c r="I27" s="79">
        <f>COUNTIF(Vertices[Out-Degree],"&gt;= "&amp;H27)-COUNTIF(Vertices[Out-Degree],"&gt;="&amp;H28)</f>
        <v>-6</v>
      </c>
      <c r="J27" s="78"/>
      <c r="K27" s="79">
        <f>COUNTIF(Vertices[Betweenness Centrality],"&gt;= "&amp;J27)-COUNTIF(Vertices[Betweenness Centrality],"&gt;="&amp;J28)</f>
        <v>-3</v>
      </c>
      <c r="L27" s="78"/>
      <c r="M27" s="79">
        <f>COUNTIF(Vertices[Closeness Centrality],"&gt;= "&amp;L27)-COUNTIF(Vertices[Closeness Centrality],"&gt;="&amp;L28)</f>
        <v>-7</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1.8181818181818186</v>
      </c>
      <c r="I28" s="42">
        <f>COUNTIF(Vertices[Out-Degree],"&gt;= "&amp;H28)-COUNTIF(Vertices[Out-Degree],"&gt;="&amp;H40)</f>
        <v>0</v>
      </c>
      <c r="J28" s="41">
        <f>J26+($J$57-$J$2)/BinDivisor</f>
        <v>12.72727272727273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0.13971181818181816</v>
      </c>
      <c r="O28" s="42">
        <f>COUNTIF(Vertices[Eigenvector Centrality],"&gt;= "&amp;N28)-COUNTIF(Vertices[Eigenvector Centrality],"&gt;="&amp;N40)</f>
        <v>0</v>
      </c>
      <c r="P28" s="41">
        <f>P26+($P$57-$P$2)/BinDivisor</f>
        <v>1.6699031818181826</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0.009796806966618287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1519</v>
      </c>
      <c r="B30" s="36">
        <v>0.381404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1520</v>
      </c>
      <c r="B32" s="36" t="s">
        <v>1521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-6</v>
      </c>
      <c r="J38" s="78"/>
      <c r="K38" s="79">
        <f>COUNTIF(Vertices[Betweenness Centrality],"&gt;= "&amp;J38)-COUNTIF(Vertices[Betweenness Centrality],"&gt;="&amp;J40)</f>
        <v>-3</v>
      </c>
      <c r="L38" s="78"/>
      <c r="M38" s="79">
        <f>COUNTIF(Vertices[Closeness Centrality],"&gt;= "&amp;L38)-COUNTIF(Vertices[Closeness Centrality],"&gt;="&amp;L40)</f>
        <v>-7</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-6</v>
      </c>
      <c r="J39" s="78"/>
      <c r="K39" s="79">
        <f>COUNTIF(Vertices[Betweenness Centrality],"&gt;= "&amp;J39)-COUNTIF(Vertices[Betweenness Centrality],"&gt;="&amp;J40)</f>
        <v>-3</v>
      </c>
      <c r="L39" s="78"/>
      <c r="M39" s="79">
        <f>COUNTIF(Vertices[Closeness Centrality],"&gt;= "&amp;L39)-COUNTIF(Vertices[Closeness Centrality],"&gt;="&amp;L40)</f>
        <v>-7</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1.8909090909090913</v>
      </c>
      <c r="I40" s="40">
        <f>COUNTIF(Vertices[Out-Degree],"&gt;= "&amp;H40)-COUNTIF(Vertices[Out-Degree],"&gt;="&amp;H41)</f>
        <v>0</v>
      </c>
      <c r="J40" s="39">
        <f>J28+($J$57-$J$2)/BinDivisor</f>
        <v>13.23636363636364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0.14530029090909088</v>
      </c>
      <c r="O40" s="40">
        <f>COUNTIF(Vertices[Eigenvector Centrality],"&gt;= "&amp;N40)-COUNTIF(Vertices[Eigenvector Centrality],"&gt;="&amp;N41)</f>
        <v>0</v>
      </c>
      <c r="P40" s="39">
        <f>P28+($P$57-$P$2)/BinDivisor</f>
        <v>1.71667770909091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1.963636363636364</v>
      </c>
      <c r="I41" s="42">
        <f>COUNTIF(Vertices[Out-Degree],"&gt;= "&amp;H41)-COUNTIF(Vertices[Out-Degree],"&gt;="&amp;H42)</f>
        <v>5</v>
      </c>
      <c r="J41" s="41">
        <f aca="true" t="shared" si="13" ref="J41:J56">J40+($J$57-$J$2)/BinDivisor</f>
        <v>13.74545454545455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0.1508887636363636</v>
      </c>
      <c r="O41" s="42">
        <f>COUNTIF(Vertices[Eigenvector Centrality],"&gt;= "&amp;N41)-COUNTIF(Vertices[Eigenvector Centrality],"&gt;="&amp;N42)</f>
        <v>0</v>
      </c>
      <c r="P41" s="41">
        <f aca="true" t="shared" si="16" ref="P41:P56">P40+($P$57-$P$2)/BinDivisor</f>
        <v>1.7634522363636373</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2.0363636363636366</v>
      </c>
      <c r="I42" s="40">
        <f>COUNTIF(Vertices[Out-Degree],"&gt;= "&amp;H42)-COUNTIF(Vertices[Out-Degree],"&gt;="&amp;H43)</f>
        <v>0</v>
      </c>
      <c r="J42" s="39">
        <f t="shared" si="13"/>
        <v>14.25454545454546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0.15647723636363634</v>
      </c>
      <c r="O42" s="40">
        <f>COUNTIF(Vertices[Eigenvector Centrality],"&gt;= "&amp;N42)-COUNTIF(Vertices[Eigenvector Centrality],"&gt;="&amp;N43)</f>
        <v>0</v>
      </c>
      <c r="P42" s="39">
        <f t="shared" si="16"/>
        <v>1.8102267636363647</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2.1090909090909093</v>
      </c>
      <c r="I43" s="42">
        <f>COUNTIF(Vertices[Out-Degree],"&gt;= "&amp;H43)-COUNTIF(Vertices[Out-Degree],"&gt;="&amp;H44)</f>
        <v>0</v>
      </c>
      <c r="J43" s="41">
        <f t="shared" si="13"/>
        <v>14.763636363636369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0.16206570909090906</v>
      </c>
      <c r="O43" s="42">
        <f>COUNTIF(Vertices[Eigenvector Centrality],"&gt;= "&amp;N43)-COUNTIF(Vertices[Eigenvector Centrality],"&gt;="&amp;N44)</f>
        <v>0</v>
      </c>
      <c r="P43" s="41">
        <f t="shared" si="16"/>
        <v>1.857001290909092</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2.181818181818182</v>
      </c>
      <c r="I44" s="40">
        <f>COUNTIF(Vertices[Out-Degree],"&gt;= "&amp;H44)-COUNTIF(Vertices[Out-Degree],"&gt;="&amp;H45)</f>
        <v>0</v>
      </c>
      <c r="J44" s="39">
        <f t="shared" si="13"/>
        <v>15.272727272727279</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0.16765418181818179</v>
      </c>
      <c r="O44" s="40">
        <f>COUNTIF(Vertices[Eigenvector Centrality],"&gt;= "&amp;N44)-COUNTIF(Vertices[Eigenvector Centrality],"&gt;="&amp;N45)</f>
        <v>0</v>
      </c>
      <c r="P44" s="39">
        <f t="shared" si="16"/>
        <v>1.9037758181818194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2.254545454545455</v>
      </c>
      <c r="I45" s="42">
        <f>COUNTIF(Vertices[Out-Degree],"&gt;= "&amp;H45)-COUNTIF(Vertices[Out-Degree],"&gt;="&amp;H46)</f>
        <v>0</v>
      </c>
      <c r="J45" s="41">
        <f t="shared" si="13"/>
        <v>15.781818181818188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0.1732426545454545</v>
      </c>
      <c r="O45" s="42">
        <f>COUNTIF(Vertices[Eigenvector Centrality],"&gt;= "&amp;N45)-COUNTIF(Vertices[Eigenvector Centrality],"&gt;="&amp;N46)</f>
        <v>0</v>
      </c>
      <c r="P45" s="41">
        <f t="shared" si="16"/>
        <v>1.9505503454545468</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2.3272727272727276</v>
      </c>
      <c r="I46" s="40">
        <f>COUNTIF(Vertices[Out-Degree],"&gt;= "&amp;H46)-COUNTIF(Vertices[Out-Degree],"&gt;="&amp;H47)</f>
        <v>0</v>
      </c>
      <c r="J46" s="39">
        <f t="shared" si="13"/>
        <v>16.290909090909096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0.17883112727272724</v>
      </c>
      <c r="O46" s="40">
        <f>COUNTIF(Vertices[Eigenvector Centrality],"&gt;= "&amp;N46)-COUNTIF(Vertices[Eigenvector Centrality],"&gt;="&amp;N47)</f>
        <v>0</v>
      </c>
      <c r="P46" s="39">
        <f t="shared" si="16"/>
        <v>1.997324872727274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2.4000000000000004</v>
      </c>
      <c r="I47" s="42">
        <f>COUNTIF(Vertices[Out-Degree],"&gt;= "&amp;H47)-COUNTIF(Vertices[Out-Degree],"&gt;="&amp;H48)</f>
        <v>0</v>
      </c>
      <c r="J47" s="41">
        <f t="shared" si="13"/>
        <v>16.800000000000004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0.18441959999999996</v>
      </c>
      <c r="O47" s="42">
        <f>COUNTIF(Vertices[Eigenvector Centrality],"&gt;= "&amp;N47)-COUNTIF(Vertices[Eigenvector Centrality],"&gt;="&amp;N48)</f>
        <v>0</v>
      </c>
      <c r="P47" s="41">
        <f t="shared" si="16"/>
        <v>2.0440994000000012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2.472727272727273</v>
      </c>
      <c r="I48" s="40">
        <f>COUNTIF(Vertices[Out-Degree],"&gt;= "&amp;H48)-COUNTIF(Vertices[Out-Degree],"&gt;="&amp;H49)</f>
        <v>0</v>
      </c>
      <c r="J48" s="39">
        <f t="shared" si="13"/>
        <v>17.309090909090912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0.1900080727272727</v>
      </c>
      <c r="O48" s="40">
        <f>COUNTIF(Vertices[Eigenvector Centrality],"&gt;= "&amp;N48)-COUNTIF(Vertices[Eigenvector Centrality],"&gt;="&amp;N49)</f>
        <v>0</v>
      </c>
      <c r="P48" s="39">
        <f t="shared" si="16"/>
        <v>2.0908739272727286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2.545454545454546</v>
      </c>
      <c r="I49" s="42">
        <f>COUNTIF(Vertices[Out-Degree],"&gt;= "&amp;H49)-COUNTIF(Vertices[Out-Degree],"&gt;="&amp;H50)</f>
        <v>0</v>
      </c>
      <c r="J49" s="41">
        <f t="shared" si="13"/>
        <v>17.81818181818182</v>
      </c>
      <c r="K49" s="42">
        <f>COUNTIF(Vertices[Betweenness Centrality],"&gt;= "&amp;J49)-COUNTIF(Vertices[Betweenness Centrality],"&gt;="&amp;J50)</f>
        <v>1</v>
      </c>
      <c r="L49" s="41">
        <f t="shared" si="14"/>
        <v>0.6363636363636365</v>
      </c>
      <c r="M49" s="42">
        <f>COUNTIF(Vertices[Closeness Centrality],"&gt;= "&amp;L49)-COUNTIF(Vertices[Closeness Centrality],"&gt;="&amp;L50)</f>
        <v>0</v>
      </c>
      <c r="N49" s="41">
        <f t="shared" si="15"/>
        <v>0.1955965454545454</v>
      </c>
      <c r="O49" s="42">
        <f>COUNTIF(Vertices[Eigenvector Centrality],"&gt;= "&amp;N49)-COUNTIF(Vertices[Eigenvector Centrality],"&gt;="&amp;N50)</f>
        <v>0</v>
      </c>
      <c r="P49" s="41">
        <f t="shared" si="16"/>
        <v>2.137648454545456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2.6181818181818186</v>
      </c>
      <c r="I50" s="40">
        <f>COUNTIF(Vertices[Out-Degree],"&gt;= "&amp;H50)-COUNTIF(Vertices[Out-Degree],"&gt;="&amp;H51)</f>
        <v>0</v>
      </c>
      <c r="J50" s="39">
        <f t="shared" si="13"/>
        <v>18.327272727272728</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0.20118501818181814</v>
      </c>
      <c r="O50" s="40">
        <f>COUNTIF(Vertices[Eigenvector Centrality],"&gt;= "&amp;N50)-COUNTIF(Vertices[Eigenvector Centrality],"&gt;="&amp;N51)</f>
        <v>0</v>
      </c>
      <c r="P50" s="39">
        <f t="shared" si="16"/>
        <v>2.1844229818181833</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2.6909090909090914</v>
      </c>
      <c r="I51" s="42">
        <f>COUNTIF(Vertices[Out-Degree],"&gt;= "&amp;H51)-COUNTIF(Vertices[Out-Degree],"&gt;="&amp;H52)</f>
        <v>0</v>
      </c>
      <c r="J51" s="41">
        <f t="shared" si="13"/>
        <v>18.836363636363636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0.20677349090909086</v>
      </c>
      <c r="O51" s="42">
        <f>COUNTIF(Vertices[Eigenvector Centrality],"&gt;= "&amp;N51)-COUNTIF(Vertices[Eigenvector Centrality],"&gt;="&amp;N52)</f>
        <v>0</v>
      </c>
      <c r="P51" s="41">
        <f t="shared" si="16"/>
        <v>2.2311975090909106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2.763636363636364</v>
      </c>
      <c r="I52" s="40">
        <f>COUNTIF(Vertices[Out-Degree],"&gt;= "&amp;H52)-COUNTIF(Vertices[Out-Degree],"&gt;="&amp;H53)</f>
        <v>0</v>
      </c>
      <c r="J52" s="39">
        <f t="shared" si="13"/>
        <v>19.345454545454544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0.2123619636363636</v>
      </c>
      <c r="O52" s="40">
        <f>COUNTIF(Vertices[Eigenvector Centrality],"&gt;= "&amp;N52)-COUNTIF(Vertices[Eigenvector Centrality],"&gt;="&amp;N53)</f>
        <v>0</v>
      </c>
      <c r="P52" s="39">
        <f t="shared" si="16"/>
        <v>2.277972036363638</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1</v>
      </c>
      <c r="H53" s="41">
        <f t="shared" si="12"/>
        <v>2.836363636363637</v>
      </c>
      <c r="I53" s="42">
        <f>COUNTIF(Vertices[Out-Degree],"&gt;= "&amp;H53)-COUNTIF(Vertices[Out-Degree],"&gt;="&amp;H54)</f>
        <v>0</v>
      </c>
      <c r="J53" s="41">
        <f t="shared" si="13"/>
        <v>19.854545454545452</v>
      </c>
      <c r="K53" s="42">
        <f>COUNTIF(Vertices[Betweenness Centrality],"&gt;= "&amp;J53)-COUNTIF(Vertices[Betweenness Centrality],"&gt;="&amp;J54)</f>
        <v>1</v>
      </c>
      <c r="L53" s="41">
        <f t="shared" si="14"/>
        <v>0.7090909090909092</v>
      </c>
      <c r="M53" s="42">
        <f>COUNTIF(Vertices[Closeness Centrality],"&gt;= "&amp;L53)-COUNTIF(Vertices[Closeness Centrality],"&gt;="&amp;L54)</f>
        <v>0</v>
      </c>
      <c r="N53" s="41">
        <f t="shared" si="15"/>
        <v>0.2179504363636363</v>
      </c>
      <c r="O53" s="42">
        <f>COUNTIF(Vertices[Eigenvector Centrality],"&gt;= "&amp;N53)-COUNTIF(Vertices[Eigenvector Centrality],"&gt;="&amp;N54)</f>
        <v>0</v>
      </c>
      <c r="P53" s="41">
        <f t="shared" si="16"/>
        <v>2.3247465636363653</v>
      </c>
      <c r="Q53" s="42">
        <f>COUNTIF(Vertices[PageRank],"&gt;= "&amp;P53)-COUNTIF(Vertices[PageRank],"&gt;="&amp;P54)</f>
        <v>1</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2.9090909090909096</v>
      </c>
      <c r="I54" s="40">
        <f>COUNTIF(Vertices[Out-Degree],"&gt;= "&amp;H54)-COUNTIF(Vertices[Out-Degree],"&gt;="&amp;H55)</f>
        <v>0</v>
      </c>
      <c r="J54" s="39">
        <f t="shared" si="13"/>
        <v>20.36363636363636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0.22353890909090904</v>
      </c>
      <c r="O54" s="40">
        <f>COUNTIF(Vertices[Eigenvector Centrality],"&gt;= "&amp;N54)-COUNTIF(Vertices[Eigenvector Centrality],"&gt;="&amp;N55)</f>
        <v>0</v>
      </c>
      <c r="P54" s="39">
        <f t="shared" si="16"/>
        <v>2.3715210909090927</v>
      </c>
      <c r="Q54" s="40">
        <f>COUNTIF(Vertices[PageRank],"&gt;= "&amp;P54)-COUNTIF(Vertices[PageRank],"&gt;="&amp;P55)</f>
        <v>1</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2.9818181818181824</v>
      </c>
      <c r="I55" s="42">
        <f>COUNTIF(Vertices[Out-Degree],"&gt;= "&amp;H55)-COUNTIF(Vertices[Out-Degree],"&gt;="&amp;H56)</f>
        <v>0</v>
      </c>
      <c r="J55" s="41">
        <f t="shared" si="13"/>
        <v>20.872727272727268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0.22912738181818176</v>
      </c>
      <c r="O55" s="42">
        <f>COUNTIF(Vertices[Eigenvector Centrality],"&gt;= "&amp;N55)-COUNTIF(Vertices[Eigenvector Centrality],"&gt;="&amp;N56)</f>
        <v>0</v>
      </c>
      <c r="P55" s="41">
        <f t="shared" si="16"/>
        <v>2.41829561818182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1</v>
      </c>
      <c r="H56" s="39">
        <f t="shared" si="12"/>
        <v>3.054545454545455</v>
      </c>
      <c r="I56" s="40">
        <f>COUNTIF(Vertices[Out-Degree],"&gt;= "&amp;H56)-COUNTIF(Vertices[Out-Degree],"&gt;="&amp;H57)</f>
        <v>0</v>
      </c>
      <c r="J56" s="39">
        <f t="shared" si="13"/>
        <v>21.381818181818176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0.2347158545454545</v>
      </c>
      <c r="O56" s="40">
        <f>COUNTIF(Vertices[Eigenvector Centrality],"&gt;= "&amp;N56)-COUNTIF(Vertices[Eigenvector Centrality],"&gt;="&amp;N57)</f>
        <v>0</v>
      </c>
      <c r="P56" s="39">
        <f t="shared" si="16"/>
        <v>2.4650701454545474</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4</v>
      </c>
      <c r="I57" s="44">
        <f>COUNTIF(Vertices[Out-Degree],"&gt;= "&amp;H57)-COUNTIF(Vertices[Out-Degree],"&gt;="&amp;H58)</f>
        <v>1</v>
      </c>
      <c r="J57" s="43">
        <f>MAX(Vertices[Betweenness Centrality])</f>
        <v>28</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0.307366</v>
      </c>
      <c r="O57" s="44">
        <f>COUNTIF(Vertices[Eigenvector Centrality],"&gt;= "&amp;N57)-COUNTIF(Vertices[Eigenvector Centrality],"&gt;="&amp;N58)</f>
        <v>1</v>
      </c>
      <c r="P57" s="43">
        <f>MAX(Vertices[PageRank])</f>
        <v>3.073139</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1.0377358490566038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1.0377358490566038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28</v>
      </c>
    </row>
    <row r="99" spans="1:2" ht="15">
      <c r="A99" s="35" t="s">
        <v>102</v>
      </c>
      <c r="B99" s="49">
        <f>_xlfn.IFERROR(AVERAGE(Vertices[Betweenness Centrality]),NoMetricMessage)</f>
        <v>1.6603773584905661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0.19148966037735846</v>
      </c>
    </row>
    <row r="114" spans="1:2" ht="15">
      <c r="A114" s="35" t="s">
        <v>109</v>
      </c>
      <c r="B114" s="49">
        <f>_xlfn.IFERROR(MEDIAN(Vertices[Closeness Centrality]),NoMetricMessage)</f>
        <v>0.1</v>
      </c>
    </row>
    <row r="125" spans="1:2" ht="15">
      <c r="A125" s="35" t="s">
        <v>112</v>
      </c>
      <c r="B125" s="49">
        <f>IF(COUNT(Vertices[Eigenvector Centrality])&gt;0,N2,NoMetricMessage)</f>
        <v>0</v>
      </c>
    </row>
    <row r="126" spans="1:2" ht="15">
      <c r="A126" s="35" t="s">
        <v>113</v>
      </c>
      <c r="B126" s="49">
        <f>IF(COUNT(Vertices[Eigenvector Centrality])&gt;0,N57,NoMetricMessage)</f>
        <v>0.307366</v>
      </c>
    </row>
    <row r="127" spans="1:2" ht="15">
      <c r="A127" s="35" t="s">
        <v>114</v>
      </c>
      <c r="B127" s="49">
        <f>_xlfn.IFERROR(AVERAGE(Vertices[Eigenvector Centrality]),NoMetricMessage)</f>
        <v>0.018867924528301886</v>
      </c>
    </row>
    <row r="128" spans="1:2" ht="15">
      <c r="A128" s="35" t="s">
        <v>115</v>
      </c>
      <c r="B128" s="49">
        <f>_xlfn.IFERROR(MEDIAN(Vertices[Eigenvector Centrality]),NoMetricMessage)</f>
        <v>0</v>
      </c>
    </row>
    <row r="139" spans="1:2" ht="15">
      <c r="A139" s="35" t="s">
        <v>140</v>
      </c>
      <c r="B139" s="49">
        <f>IF(COUNT(Vertices[PageRank])&gt;0,P2,NoMetricMessage)</f>
        <v>0.50054</v>
      </c>
    </row>
    <row r="140" spans="1:2" ht="15">
      <c r="A140" s="35" t="s">
        <v>141</v>
      </c>
      <c r="B140" s="49">
        <f>IF(COUNT(Vertices[PageRank])&gt;0,P57,NoMetricMessage)</f>
        <v>3.073139</v>
      </c>
    </row>
    <row r="141" spans="1:2" ht="15">
      <c r="A141" s="35" t="s">
        <v>142</v>
      </c>
      <c r="B141" s="49">
        <f>_xlfn.IFERROR(AVERAGE(Vertices[PageRank]),NoMetricMessage)</f>
        <v>0.9999903207547166</v>
      </c>
    </row>
    <row r="142" spans="1:2" ht="15">
      <c r="A142" s="35" t="s">
        <v>143</v>
      </c>
      <c r="B142" s="49">
        <f>_xlfn.IFERROR(MEDIAN(Vertices[PageRank]),NoMetricMessage)</f>
        <v>0.99999</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0.01949685534591195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982</v>
      </c>
      <c r="K7" s="13" t="s">
        <v>983</v>
      </c>
    </row>
    <row r="8" spans="1:11" ht="409.5">
      <c r="A8"/>
      <c r="B8">
        <v>2</v>
      </c>
      <c r="C8">
        <v>2</v>
      </c>
      <c r="D8" t="s">
        <v>61</v>
      </c>
      <c r="E8" t="s">
        <v>61</v>
      </c>
      <c r="H8" t="s">
        <v>73</v>
      </c>
      <c r="J8" t="s">
        <v>984</v>
      </c>
      <c r="K8" s="13" t="s">
        <v>985</v>
      </c>
    </row>
    <row r="9" spans="1:11" ht="409.5">
      <c r="A9"/>
      <c r="B9">
        <v>3</v>
      </c>
      <c r="C9">
        <v>4</v>
      </c>
      <c r="D9" t="s">
        <v>62</v>
      </c>
      <c r="E9" t="s">
        <v>62</v>
      </c>
      <c r="H9" t="s">
        <v>74</v>
      </c>
      <c r="J9" t="s">
        <v>986</v>
      </c>
      <c r="K9" s="13" t="s">
        <v>987</v>
      </c>
    </row>
    <row r="10" spans="1:11" ht="409.5">
      <c r="A10"/>
      <c r="B10">
        <v>4</v>
      </c>
      <c r="D10" t="s">
        <v>63</v>
      </c>
      <c r="E10" t="s">
        <v>63</v>
      </c>
      <c r="H10" t="s">
        <v>75</v>
      </c>
      <c r="J10" t="s">
        <v>988</v>
      </c>
      <c r="K10" s="13" t="s">
        <v>989</v>
      </c>
    </row>
    <row r="11" spans="1:11" ht="15">
      <c r="A11"/>
      <c r="B11">
        <v>5</v>
      </c>
      <c r="D11" t="s">
        <v>46</v>
      </c>
      <c r="E11">
        <v>1</v>
      </c>
      <c r="H11" t="s">
        <v>76</v>
      </c>
      <c r="J11" t="s">
        <v>990</v>
      </c>
      <c r="K11" t="s">
        <v>991</v>
      </c>
    </row>
    <row r="12" spans="1:11" ht="15">
      <c r="A12"/>
      <c r="B12"/>
      <c r="D12" t="s">
        <v>64</v>
      </c>
      <c r="E12">
        <v>2</v>
      </c>
      <c r="H12">
        <v>0</v>
      </c>
      <c r="J12" t="s">
        <v>992</v>
      </c>
      <c r="K12" t="s">
        <v>993</v>
      </c>
    </row>
    <row r="13" spans="1:11" ht="15">
      <c r="A13"/>
      <c r="B13"/>
      <c r="D13">
        <v>1</v>
      </c>
      <c r="E13">
        <v>3</v>
      </c>
      <c r="H13">
        <v>1</v>
      </c>
      <c r="J13" t="s">
        <v>994</v>
      </c>
      <c r="K13" t="s">
        <v>995</v>
      </c>
    </row>
    <row r="14" spans="4:11" ht="15">
      <c r="D14">
        <v>2</v>
      </c>
      <c r="E14">
        <v>4</v>
      </c>
      <c r="H14">
        <v>2</v>
      </c>
      <c r="J14" t="s">
        <v>996</v>
      </c>
      <c r="K14" t="s">
        <v>997</v>
      </c>
    </row>
    <row r="15" spans="4:11" ht="15">
      <c r="D15">
        <v>3</v>
      </c>
      <c r="E15">
        <v>5</v>
      </c>
      <c r="H15">
        <v>3</v>
      </c>
      <c r="J15" t="s">
        <v>998</v>
      </c>
      <c r="K15" t="s">
        <v>999</v>
      </c>
    </row>
    <row r="16" spans="4:11" ht="15">
      <c r="D16">
        <v>4</v>
      </c>
      <c r="E16">
        <v>6</v>
      </c>
      <c r="H16">
        <v>4</v>
      </c>
      <c r="J16" t="s">
        <v>1000</v>
      </c>
      <c r="K16" t="s">
        <v>1001</v>
      </c>
    </row>
    <row r="17" spans="4:11" ht="15">
      <c r="D17">
        <v>5</v>
      </c>
      <c r="E17">
        <v>7</v>
      </c>
      <c r="H17">
        <v>5</v>
      </c>
      <c r="J17" t="s">
        <v>1002</v>
      </c>
      <c r="K17" t="s">
        <v>1003</v>
      </c>
    </row>
    <row r="18" spans="4:11" ht="15">
      <c r="D18">
        <v>6</v>
      </c>
      <c r="E18">
        <v>8</v>
      </c>
      <c r="H18">
        <v>6</v>
      </c>
      <c r="J18" t="s">
        <v>1004</v>
      </c>
      <c r="K18" t="s">
        <v>1005</v>
      </c>
    </row>
    <row r="19" spans="4:11" ht="15">
      <c r="D19">
        <v>7</v>
      </c>
      <c r="E19">
        <v>9</v>
      </c>
      <c r="H19">
        <v>7</v>
      </c>
      <c r="J19" t="s">
        <v>1006</v>
      </c>
      <c r="K19" t="s">
        <v>1007</v>
      </c>
    </row>
    <row r="20" spans="4:11" ht="15">
      <c r="D20">
        <v>8</v>
      </c>
      <c r="H20">
        <v>8</v>
      </c>
      <c r="J20" t="s">
        <v>1008</v>
      </c>
      <c r="K20" t="s">
        <v>1009</v>
      </c>
    </row>
    <row r="21" spans="4:11" ht="409.5">
      <c r="D21">
        <v>9</v>
      </c>
      <c r="H21">
        <v>9</v>
      </c>
      <c r="J21" t="s">
        <v>1010</v>
      </c>
      <c r="K21" s="13" t="s">
        <v>1011</v>
      </c>
    </row>
    <row r="22" spans="4:11" ht="409.5">
      <c r="D22">
        <v>10</v>
      </c>
      <c r="J22" t="s">
        <v>1012</v>
      </c>
      <c r="K22" s="13" t="s">
        <v>1013</v>
      </c>
    </row>
    <row r="23" spans="4:11" ht="409.5">
      <c r="D23">
        <v>11</v>
      </c>
      <c r="J23" t="s">
        <v>1014</v>
      </c>
      <c r="K23" s="13" t="s">
        <v>1015</v>
      </c>
    </row>
    <row r="24" spans="10:11" ht="409.5">
      <c r="J24" t="s">
        <v>1016</v>
      </c>
      <c r="K24" s="13" t="s">
        <v>1587</v>
      </c>
    </row>
    <row r="25" spans="10:11" ht="15">
      <c r="J25" t="s">
        <v>1017</v>
      </c>
      <c r="K25" t="b">
        <v>0</v>
      </c>
    </row>
    <row r="26" spans="10:11" ht="15">
      <c r="J26" t="s">
        <v>1585</v>
      </c>
      <c r="K26" t="s">
        <v>1586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1041</v>
      </c>
      <c r="B1" s="13" t="s">
        <v>1042</v>
      </c>
      <c r="C1" s="13" t="s">
        <v>1043</v>
      </c>
      <c r="D1" s="13" t="s">
        <v>1045</v>
      </c>
      <c r="E1" s="13" t="s">
        <v>1044</v>
      </c>
      <c r="F1" s="13" t="s">
        <v>1047</v>
      </c>
      <c r="G1" s="13" t="s">
        <v>1046</v>
      </c>
      <c r="H1" s="13" t="s">
        <v>1049</v>
      </c>
      <c r="I1" s="13" t="s">
        <v>1048</v>
      </c>
      <c r="J1" s="13" t="s">
        <v>1051</v>
      </c>
      <c r="K1" s="13" t="s">
        <v>1050</v>
      </c>
      <c r="L1" s="13" t="s">
        <v>1053</v>
      </c>
      <c r="M1" s="13" t="s">
        <v>1052</v>
      </c>
      <c r="N1" s="13" t="s">
        <v>1055</v>
      </c>
      <c r="O1" s="13" t="s">
        <v>1054</v>
      </c>
      <c r="P1" s="13" t="s">
        <v>1057</v>
      </c>
      <c r="Q1" s="13" t="s">
        <v>1056</v>
      </c>
      <c r="R1" s="13" t="s">
        <v>1059</v>
      </c>
      <c r="S1" s="13" t="s">
        <v>1058</v>
      </c>
      <c r="T1" s="13" t="s">
        <v>1060</v>
      </c>
    </row>
    <row r="2" spans="1:20" ht="15">
      <c r="A2" s="91" t="s">
        <v>380</v>
      </c>
      <c r="B2" s="85">
        <v>7</v>
      </c>
      <c r="C2" s="91" t="s">
        <v>380</v>
      </c>
      <c r="D2" s="85">
        <v>4</v>
      </c>
      <c r="E2" s="91" t="s">
        <v>392</v>
      </c>
      <c r="F2" s="85">
        <v>2</v>
      </c>
      <c r="G2" s="91" t="s">
        <v>391</v>
      </c>
      <c r="H2" s="85">
        <v>5</v>
      </c>
      <c r="I2" s="91" t="s">
        <v>380</v>
      </c>
      <c r="J2" s="85">
        <v>1</v>
      </c>
      <c r="K2" s="91" t="s">
        <v>356</v>
      </c>
      <c r="L2" s="85">
        <v>1</v>
      </c>
      <c r="M2" s="91" t="s">
        <v>385</v>
      </c>
      <c r="N2" s="85">
        <v>1</v>
      </c>
      <c r="O2" s="91" t="s">
        <v>382</v>
      </c>
      <c r="P2" s="85">
        <v>1</v>
      </c>
      <c r="Q2" s="91" t="s">
        <v>362</v>
      </c>
      <c r="R2" s="85">
        <v>2</v>
      </c>
      <c r="S2" s="91" t="s">
        <v>355</v>
      </c>
      <c r="T2" s="85">
        <v>2</v>
      </c>
    </row>
    <row r="3" spans="1:20" ht="15">
      <c r="A3" s="91" t="s">
        <v>391</v>
      </c>
      <c r="B3" s="85">
        <v>5</v>
      </c>
      <c r="C3" s="91" t="s">
        <v>354</v>
      </c>
      <c r="D3" s="85">
        <v>2</v>
      </c>
      <c r="E3" s="91" t="s">
        <v>380</v>
      </c>
      <c r="F3" s="85">
        <v>2</v>
      </c>
      <c r="G3" s="91" t="s">
        <v>389</v>
      </c>
      <c r="H3" s="85">
        <v>3</v>
      </c>
      <c r="I3" s="85"/>
      <c r="J3" s="85"/>
      <c r="K3" s="85"/>
      <c r="L3" s="85"/>
      <c r="M3" s="85"/>
      <c r="N3" s="85"/>
      <c r="O3" s="91" t="s">
        <v>381</v>
      </c>
      <c r="P3" s="85">
        <v>1</v>
      </c>
      <c r="Q3" s="85"/>
      <c r="R3" s="85"/>
      <c r="S3" s="91" t="s">
        <v>379</v>
      </c>
      <c r="T3" s="85">
        <v>1</v>
      </c>
    </row>
    <row r="4" spans="1:20" ht="15">
      <c r="A4" s="91" t="s">
        <v>389</v>
      </c>
      <c r="B4" s="85">
        <v>3</v>
      </c>
      <c r="C4" s="91" t="s">
        <v>360</v>
      </c>
      <c r="D4" s="85">
        <v>2</v>
      </c>
      <c r="E4" s="91" t="s">
        <v>414</v>
      </c>
      <c r="F4" s="85">
        <v>1</v>
      </c>
      <c r="G4" s="85"/>
      <c r="H4" s="85"/>
      <c r="I4" s="85"/>
      <c r="J4" s="85"/>
      <c r="K4" s="85"/>
      <c r="L4" s="85"/>
      <c r="M4" s="85"/>
      <c r="N4" s="85"/>
      <c r="O4" s="85"/>
      <c r="P4" s="85"/>
      <c r="Q4" s="85"/>
      <c r="R4" s="85"/>
      <c r="S4" s="91" t="s">
        <v>364</v>
      </c>
      <c r="T4" s="85">
        <v>1</v>
      </c>
    </row>
    <row r="5" spans="1:20" ht="15">
      <c r="A5" s="91" t="s">
        <v>359</v>
      </c>
      <c r="B5" s="85">
        <v>3</v>
      </c>
      <c r="C5" s="91" t="s">
        <v>387</v>
      </c>
      <c r="D5" s="85">
        <v>2</v>
      </c>
      <c r="E5" s="91" t="s">
        <v>395</v>
      </c>
      <c r="F5" s="85">
        <v>1</v>
      </c>
      <c r="G5" s="85"/>
      <c r="H5" s="85"/>
      <c r="I5" s="85"/>
      <c r="J5" s="85"/>
      <c r="K5" s="85"/>
      <c r="L5" s="85"/>
      <c r="M5" s="85"/>
      <c r="N5" s="85"/>
      <c r="O5" s="85"/>
      <c r="P5" s="85"/>
      <c r="Q5" s="85"/>
      <c r="R5" s="85"/>
      <c r="S5" s="91" t="s">
        <v>365</v>
      </c>
      <c r="T5" s="85">
        <v>1</v>
      </c>
    </row>
    <row r="6" spans="1:20" ht="15">
      <c r="A6" s="91" t="s">
        <v>394</v>
      </c>
      <c r="B6" s="85">
        <v>2</v>
      </c>
      <c r="C6" s="91" t="s">
        <v>352</v>
      </c>
      <c r="D6" s="85">
        <v>1</v>
      </c>
      <c r="E6" s="91" t="s">
        <v>413</v>
      </c>
      <c r="F6" s="85">
        <v>1</v>
      </c>
      <c r="G6" s="85"/>
      <c r="H6" s="85"/>
      <c r="I6" s="85"/>
      <c r="J6" s="85"/>
      <c r="K6" s="85"/>
      <c r="L6" s="85"/>
      <c r="M6" s="85"/>
      <c r="N6" s="85"/>
      <c r="O6" s="85"/>
      <c r="P6" s="85"/>
      <c r="Q6" s="85"/>
      <c r="R6" s="85"/>
      <c r="S6" s="91" t="s">
        <v>366</v>
      </c>
      <c r="T6" s="85">
        <v>1</v>
      </c>
    </row>
    <row r="7" spans="1:20" ht="15">
      <c r="A7" s="91" t="s">
        <v>392</v>
      </c>
      <c r="B7" s="85">
        <v>2</v>
      </c>
      <c r="C7" s="91" t="s">
        <v>353</v>
      </c>
      <c r="D7" s="85">
        <v>1</v>
      </c>
      <c r="E7" s="91" t="s">
        <v>370</v>
      </c>
      <c r="F7" s="85">
        <v>1</v>
      </c>
      <c r="G7" s="85"/>
      <c r="H7" s="85"/>
      <c r="I7" s="85"/>
      <c r="J7" s="85"/>
      <c r="K7" s="85"/>
      <c r="L7" s="85"/>
      <c r="M7" s="85"/>
      <c r="N7" s="85"/>
      <c r="O7" s="85"/>
      <c r="P7" s="85"/>
      <c r="Q7" s="85"/>
      <c r="R7" s="85"/>
      <c r="S7" s="91" t="s">
        <v>367</v>
      </c>
      <c r="T7" s="85">
        <v>1</v>
      </c>
    </row>
    <row r="8" spans="1:20" ht="15">
      <c r="A8" s="91" t="s">
        <v>374</v>
      </c>
      <c r="B8" s="85">
        <v>2</v>
      </c>
      <c r="C8" s="91" t="s">
        <v>357</v>
      </c>
      <c r="D8" s="85">
        <v>1</v>
      </c>
      <c r="E8" s="91" t="s">
        <v>396</v>
      </c>
      <c r="F8" s="85">
        <v>1</v>
      </c>
      <c r="G8" s="85"/>
      <c r="H8" s="85"/>
      <c r="I8" s="85"/>
      <c r="J8" s="85"/>
      <c r="K8" s="85"/>
      <c r="L8" s="85"/>
      <c r="M8" s="85"/>
      <c r="N8" s="85"/>
      <c r="O8" s="85"/>
      <c r="P8" s="85"/>
      <c r="Q8" s="85"/>
      <c r="R8" s="85"/>
      <c r="S8" s="91" t="s">
        <v>368</v>
      </c>
      <c r="T8" s="85">
        <v>1</v>
      </c>
    </row>
    <row r="9" spans="1:20" ht="15">
      <c r="A9" s="91" t="s">
        <v>387</v>
      </c>
      <c r="B9" s="85">
        <v>2</v>
      </c>
      <c r="C9" s="91" t="s">
        <v>359</v>
      </c>
      <c r="D9" s="85">
        <v>1</v>
      </c>
      <c r="E9" s="91" t="s">
        <v>359</v>
      </c>
      <c r="F9" s="85">
        <v>1</v>
      </c>
      <c r="G9" s="85"/>
      <c r="H9" s="85"/>
      <c r="I9" s="85"/>
      <c r="J9" s="85"/>
      <c r="K9" s="85"/>
      <c r="L9" s="85"/>
      <c r="M9" s="85"/>
      <c r="N9" s="85"/>
      <c r="O9" s="85"/>
      <c r="P9" s="85"/>
      <c r="Q9" s="85"/>
      <c r="R9" s="85"/>
      <c r="S9" s="91" t="s">
        <v>369</v>
      </c>
      <c r="T9" s="85">
        <v>1</v>
      </c>
    </row>
    <row r="10" spans="1:20" ht="15">
      <c r="A10" s="91" t="s">
        <v>382</v>
      </c>
      <c r="B10" s="85">
        <v>2</v>
      </c>
      <c r="C10" s="91" t="s">
        <v>361</v>
      </c>
      <c r="D10" s="85">
        <v>1</v>
      </c>
      <c r="E10" s="91" t="s">
        <v>397</v>
      </c>
      <c r="F10" s="85">
        <v>1</v>
      </c>
      <c r="G10" s="85"/>
      <c r="H10" s="85"/>
      <c r="I10" s="85"/>
      <c r="J10" s="85"/>
      <c r="K10" s="85"/>
      <c r="L10" s="85"/>
      <c r="M10" s="85"/>
      <c r="N10" s="85"/>
      <c r="O10" s="85"/>
      <c r="P10" s="85"/>
      <c r="Q10" s="85"/>
      <c r="R10" s="85"/>
      <c r="S10" s="91" t="s">
        <v>370</v>
      </c>
      <c r="T10" s="85">
        <v>1</v>
      </c>
    </row>
    <row r="11" spans="1:20" ht="15">
      <c r="A11" s="91" t="s">
        <v>381</v>
      </c>
      <c r="B11" s="85">
        <v>2</v>
      </c>
      <c r="C11" s="91" t="s">
        <v>363</v>
      </c>
      <c r="D11" s="85">
        <v>1</v>
      </c>
      <c r="E11" s="91" t="s">
        <v>398</v>
      </c>
      <c r="F11" s="85">
        <v>1</v>
      </c>
      <c r="G11" s="85"/>
      <c r="H11" s="85"/>
      <c r="I11" s="85"/>
      <c r="J11" s="85"/>
      <c r="K11" s="85"/>
      <c r="L11" s="85"/>
      <c r="M11" s="85"/>
      <c r="N11" s="85"/>
      <c r="O11" s="85"/>
      <c r="P11" s="85"/>
      <c r="Q11" s="85"/>
      <c r="R11" s="85"/>
      <c r="S11" s="91" t="s">
        <v>371</v>
      </c>
      <c r="T11" s="85">
        <v>1</v>
      </c>
    </row>
    <row r="14" spans="1:20" ht="15" customHeight="1">
      <c r="A14" s="13" t="s">
        <v>1067</v>
      </c>
      <c r="B14" s="13" t="s">
        <v>1042</v>
      </c>
      <c r="C14" s="13" t="s">
        <v>1068</v>
      </c>
      <c r="D14" s="13" t="s">
        <v>1045</v>
      </c>
      <c r="E14" s="13" t="s">
        <v>1069</v>
      </c>
      <c r="F14" s="13" t="s">
        <v>1047</v>
      </c>
      <c r="G14" s="13" t="s">
        <v>1070</v>
      </c>
      <c r="H14" s="13" t="s">
        <v>1049</v>
      </c>
      <c r="I14" s="13" t="s">
        <v>1071</v>
      </c>
      <c r="J14" s="13" t="s">
        <v>1051</v>
      </c>
      <c r="K14" s="13" t="s">
        <v>1072</v>
      </c>
      <c r="L14" s="13" t="s">
        <v>1053</v>
      </c>
      <c r="M14" s="13" t="s">
        <v>1073</v>
      </c>
      <c r="N14" s="13" t="s">
        <v>1055</v>
      </c>
      <c r="O14" s="13" t="s">
        <v>1074</v>
      </c>
      <c r="P14" s="13" t="s">
        <v>1057</v>
      </c>
      <c r="Q14" s="13" t="s">
        <v>1075</v>
      </c>
      <c r="R14" s="13" t="s">
        <v>1059</v>
      </c>
      <c r="S14" s="13" t="s">
        <v>1076</v>
      </c>
      <c r="T14" s="13" t="s">
        <v>1060</v>
      </c>
    </row>
    <row r="15" spans="1:20" ht="15">
      <c r="A15" s="85" t="s">
        <v>415</v>
      </c>
      <c r="B15" s="85">
        <v>83</v>
      </c>
      <c r="C15" s="85" t="s">
        <v>415</v>
      </c>
      <c r="D15" s="85">
        <v>23</v>
      </c>
      <c r="E15" s="85" t="s">
        <v>415</v>
      </c>
      <c r="F15" s="85">
        <v>26</v>
      </c>
      <c r="G15" s="85" t="s">
        <v>415</v>
      </c>
      <c r="H15" s="85">
        <v>8</v>
      </c>
      <c r="I15" s="85" t="s">
        <v>415</v>
      </c>
      <c r="J15" s="85">
        <v>1</v>
      </c>
      <c r="K15" s="85" t="s">
        <v>415</v>
      </c>
      <c r="L15" s="85">
        <v>1</v>
      </c>
      <c r="M15" s="85" t="s">
        <v>415</v>
      </c>
      <c r="N15" s="85">
        <v>1</v>
      </c>
      <c r="O15" s="85" t="s">
        <v>415</v>
      </c>
      <c r="P15" s="85">
        <v>2</v>
      </c>
      <c r="Q15" s="85" t="s">
        <v>415</v>
      </c>
      <c r="R15" s="85">
        <v>2</v>
      </c>
      <c r="S15" s="85" t="s">
        <v>415</v>
      </c>
      <c r="T15" s="85">
        <v>19</v>
      </c>
    </row>
    <row r="16" spans="1:20" ht="15">
      <c r="A16" s="85" t="s">
        <v>416</v>
      </c>
      <c r="B16" s="85">
        <v>2</v>
      </c>
      <c r="C16" s="85" t="s">
        <v>417</v>
      </c>
      <c r="D16" s="85">
        <v>1</v>
      </c>
      <c r="E16" s="85" t="s">
        <v>416</v>
      </c>
      <c r="F16" s="85">
        <v>2</v>
      </c>
      <c r="G16" s="85"/>
      <c r="H16" s="85"/>
      <c r="I16" s="85"/>
      <c r="J16" s="85"/>
      <c r="K16" s="85"/>
      <c r="L16" s="85"/>
      <c r="M16" s="85"/>
      <c r="N16" s="85"/>
      <c r="O16" s="85"/>
      <c r="P16" s="85"/>
      <c r="Q16" s="85"/>
      <c r="R16" s="85"/>
      <c r="S16" s="85"/>
      <c r="T16" s="85"/>
    </row>
    <row r="17" spans="1:20" ht="15">
      <c r="A17" s="85" t="s">
        <v>417</v>
      </c>
      <c r="B17" s="85">
        <v>1</v>
      </c>
      <c r="C17" s="85"/>
      <c r="D17" s="85"/>
      <c r="E17" s="85" t="s">
        <v>419</v>
      </c>
      <c r="F17" s="85">
        <v>1</v>
      </c>
      <c r="G17" s="85"/>
      <c r="H17" s="85"/>
      <c r="I17" s="85"/>
      <c r="J17" s="85"/>
      <c r="K17" s="85"/>
      <c r="L17" s="85"/>
      <c r="M17" s="85"/>
      <c r="N17" s="85"/>
      <c r="O17" s="85"/>
      <c r="P17" s="85"/>
      <c r="Q17" s="85"/>
      <c r="R17" s="85"/>
      <c r="S17" s="85"/>
      <c r="T17" s="85"/>
    </row>
    <row r="18" spans="1:20" ht="15">
      <c r="A18" s="85" t="s">
        <v>419</v>
      </c>
      <c r="B18" s="85">
        <v>1</v>
      </c>
      <c r="C18" s="85"/>
      <c r="D18" s="85"/>
      <c r="E18" s="85"/>
      <c r="F18" s="85"/>
      <c r="G18" s="85"/>
      <c r="H18" s="85"/>
      <c r="I18" s="85"/>
      <c r="J18" s="85"/>
      <c r="K18" s="85"/>
      <c r="L18" s="85"/>
      <c r="M18" s="85"/>
      <c r="N18" s="85"/>
      <c r="O18" s="85"/>
      <c r="P18" s="85"/>
      <c r="Q18" s="85"/>
      <c r="R18" s="85"/>
      <c r="S18" s="85"/>
      <c r="T18" s="85"/>
    </row>
    <row r="21" spans="1:20" ht="15" customHeight="1">
      <c r="A21" s="13" t="s">
        <v>1080</v>
      </c>
      <c r="B21" s="13" t="s">
        <v>1042</v>
      </c>
      <c r="C21" s="85" t="s">
        <v>1083</v>
      </c>
      <c r="D21" s="85" t="s">
        <v>1045</v>
      </c>
      <c r="E21" s="13" t="s">
        <v>1084</v>
      </c>
      <c r="F21" s="13" t="s">
        <v>1047</v>
      </c>
      <c r="G21" s="13" t="s">
        <v>1085</v>
      </c>
      <c r="H21" s="13" t="s">
        <v>1049</v>
      </c>
      <c r="I21" s="13" t="s">
        <v>1086</v>
      </c>
      <c r="J21" s="13" t="s">
        <v>1051</v>
      </c>
      <c r="K21" s="85" t="s">
        <v>1087</v>
      </c>
      <c r="L21" s="85" t="s">
        <v>1053</v>
      </c>
      <c r="M21" s="85" t="s">
        <v>1088</v>
      </c>
      <c r="N21" s="85" t="s">
        <v>1055</v>
      </c>
      <c r="O21" s="85" t="s">
        <v>1089</v>
      </c>
      <c r="P21" s="85" t="s">
        <v>1057</v>
      </c>
      <c r="Q21" s="85" t="s">
        <v>1090</v>
      </c>
      <c r="R21" s="85" t="s">
        <v>1059</v>
      </c>
      <c r="S21" s="85" t="s">
        <v>1091</v>
      </c>
      <c r="T21" s="85" t="s">
        <v>1060</v>
      </c>
    </row>
    <row r="22" spans="1:20" ht="15">
      <c r="A22" s="85" t="s">
        <v>421</v>
      </c>
      <c r="B22" s="85">
        <v>6</v>
      </c>
      <c r="C22" s="85"/>
      <c r="D22" s="85"/>
      <c r="E22" s="85" t="s">
        <v>420</v>
      </c>
      <c r="F22" s="85">
        <v>1</v>
      </c>
      <c r="G22" s="85" t="s">
        <v>423</v>
      </c>
      <c r="H22" s="85">
        <v>5</v>
      </c>
      <c r="I22" s="85" t="s">
        <v>421</v>
      </c>
      <c r="J22" s="85">
        <v>6</v>
      </c>
      <c r="K22" s="85"/>
      <c r="L22" s="85"/>
      <c r="M22" s="85"/>
      <c r="N22" s="85"/>
      <c r="O22" s="85"/>
      <c r="P22" s="85"/>
      <c r="Q22" s="85"/>
      <c r="R22" s="85"/>
      <c r="S22" s="85"/>
      <c r="T22" s="85"/>
    </row>
    <row r="23" spans="1:20" ht="15">
      <c r="A23" s="85" t="s">
        <v>423</v>
      </c>
      <c r="B23" s="85">
        <v>5</v>
      </c>
      <c r="C23" s="85"/>
      <c r="D23" s="85"/>
      <c r="E23" s="85"/>
      <c r="F23" s="85"/>
      <c r="G23" s="85"/>
      <c r="H23" s="85"/>
      <c r="I23" s="85" t="s">
        <v>1081</v>
      </c>
      <c r="J23" s="85">
        <v>1</v>
      </c>
      <c r="K23" s="85"/>
      <c r="L23" s="85"/>
      <c r="M23" s="85"/>
      <c r="N23" s="85"/>
      <c r="O23" s="85"/>
      <c r="P23" s="85"/>
      <c r="Q23" s="85"/>
      <c r="R23" s="85"/>
      <c r="S23" s="85"/>
      <c r="T23" s="85"/>
    </row>
    <row r="24" spans="1:20" ht="15">
      <c r="A24" s="85" t="s">
        <v>1081</v>
      </c>
      <c r="B24" s="85">
        <v>1</v>
      </c>
      <c r="C24" s="85"/>
      <c r="D24" s="85"/>
      <c r="E24" s="85"/>
      <c r="F24" s="85"/>
      <c r="G24" s="85"/>
      <c r="H24" s="85"/>
      <c r="I24" s="85" t="s">
        <v>1082</v>
      </c>
      <c r="J24" s="85">
        <v>1</v>
      </c>
      <c r="K24" s="85"/>
      <c r="L24" s="85"/>
      <c r="M24" s="85"/>
      <c r="N24" s="85"/>
      <c r="O24" s="85"/>
      <c r="P24" s="85"/>
      <c r="Q24" s="85"/>
      <c r="R24" s="85"/>
      <c r="S24" s="85"/>
      <c r="T24" s="85"/>
    </row>
    <row r="25" spans="1:20" ht="15">
      <c r="A25" s="85" t="s">
        <v>1082</v>
      </c>
      <c r="B25" s="85">
        <v>1</v>
      </c>
      <c r="C25" s="85"/>
      <c r="D25" s="85"/>
      <c r="E25" s="85"/>
      <c r="F25" s="85"/>
      <c r="G25" s="85"/>
      <c r="H25" s="85"/>
      <c r="I25" s="85"/>
      <c r="J25" s="85"/>
      <c r="K25" s="85"/>
      <c r="L25" s="85"/>
      <c r="M25" s="85"/>
      <c r="N25" s="85"/>
      <c r="O25" s="85"/>
      <c r="P25" s="85"/>
      <c r="Q25" s="85"/>
      <c r="R25" s="85"/>
      <c r="S25" s="85"/>
      <c r="T25" s="85"/>
    </row>
    <row r="26" spans="1:20" ht="15">
      <c r="A26" s="85" t="s">
        <v>420</v>
      </c>
      <c r="B26" s="85">
        <v>1</v>
      </c>
      <c r="C26" s="85"/>
      <c r="D26" s="85"/>
      <c r="E26" s="85"/>
      <c r="F26" s="85"/>
      <c r="G26" s="85"/>
      <c r="H26" s="85"/>
      <c r="I26" s="85"/>
      <c r="J26" s="85"/>
      <c r="K26" s="85"/>
      <c r="L26" s="85"/>
      <c r="M26" s="85"/>
      <c r="N26" s="85"/>
      <c r="O26" s="85"/>
      <c r="P26" s="85"/>
      <c r="Q26" s="85"/>
      <c r="R26" s="85"/>
      <c r="S26" s="85"/>
      <c r="T26" s="85"/>
    </row>
    <row r="29" spans="1:20" ht="15" customHeight="1">
      <c r="A29" s="13" t="s">
        <v>1093</v>
      </c>
      <c r="B29" s="13" t="s">
        <v>1042</v>
      </c>
      <c r="C29" s="13" t="s">
        <v>1104</v>
      </c>
      <c r="D29" s="13" t="s">
        <v>1045</v>
      </c>
      <c r="E29" s="13" t="s">
        <v>1112</v>
      </c>
      <c r="F29" s="13" t="s">
        <v>1047</v>
      </c>
      <c r="G29" s="13" t="s">
        <v>1120</v>
      </c>
      <c r="H29" s="13" t="s">
        <v>1049</v>
      </c>
      <c r="I29" s="13" t="s">
        <v>1130</v>
      </c>
      <c r="J29" s="13" t="s">
        <v>1051</v>
      </c>
      <c r="K29" s="85" t="s">
        <v>1141</v>
      </c>
      <c r="L29" s="85" t="s">
        <v>1053</v>
      </c>
      <c r="M29" s="85" t="s">
        <v>1142</v>
      </c>
      <c r="N29" s="85" t="s">
        <v>1055</v>
      </c>
      <c r="O29" s="13" t="s">
        <v>1143</v>
      </c>
      <c r="P29" s="13" t="s">
        <v>1057</v>
      </c>
      <c r="Q29" s="13" t="s">
        <v>1152</v>
      </c>
      <c r="R29" s="13" t="s">
        <v>1059</v>
      </c>
      <c r="S29" s="13" t="s">
        <v>1161</v>
      </c>
      <c r="T29" s="13" t="s">
        <v>1060</v>
      </c>
    </row>
    <row r="30" spans="1:20" ht="15">
      <c r="A30" s="92" t="s">
        <v>1094</v>
      </c>
      <c r="B30" s="92">
        <v>0</v>
      </c>
      <c r="C30" s="92" t="s">
        <v>1100</v>
      </c>
      <c r="D30" s="92">
        <v>4</v>
      </c>
      <c r="E30" s="92" t="s">
        <v>1099</v>
      </c>
      <c r="F30" s="92">
        <v>7</v>
      </c>
      <c r="G30" s="92" t="s">
        <v>1121</v>
      </c>
      <c r="H30" s="92">
        <v>5</v>
      </c>
      <c r="I30" s="92" t="s">
        <v>1131</v>
      </c>
      <c r="J30" s="92">
        <v>6</v>
      </c>
      <c r="K30" s="92"/>
      <c r="L30" s="92"/>
      <c r="M30" s="92"/>
      <c r="N30" s="92"/>
      <c r="O30" s="92" t="s">
        <v>1102</v>
      </c>
      <c r="P30" s="92">
        <v>7</v>
      </c>
      <c r="Q30" s="92" t="s">
        <v>1153</v>
      </c>
      <c r="R30" s="92">
        <v>2</v>
      </c>
      <c r="S30" s="92" t="s">
        <v>1099</v>
      </c>
      <c r="T30" s="92">
        <v>4</v>
      </c>
    </row>
    <row r="31" spans="1:20" ht="15">
      <c r="A31" s="92" t="s">
        <v>1095</v>
      </c>
      <c r="B31" s="92">
        <v>6</v>
      </c>
      <c r="C31" s="92" t="s">
        <v>1105</v>
      </c>
      <c r="D31" s="92">
        <v>3</v>
      </c>
      <c r="E31" s="92" t="s">
        <v>257</v>
      </c>
      <c r="F31" s="92">
        <v>6</v>
      </c>
      <c r="G31" s="92" t="s">
        <v>1122</v>
      </c>
      <c r="H31" s="92">
        <v>5</v>
      </c>
      <c r="I31" s="92" t="s">
        <v>1132</v>
      </c>
      <c r="J31" s="92">
        <v>6</v>
      </c>
      <c r="K31" s="92"/>
      <c r="L31" s="92"/>
      <c r="M31" s="92"/>
      <c r="N31" s="92"/>
      <c r="O31" s="92" t="s">
        <v>1100</v>
      </c>
      <c r="P31" s="92">
        <v>6</v>
      </c>
      <c r="Q31" s="92" t="s">
        <v>1154</v>
      </c>
      <c r="R31" s="92">
        <v>2</v>
      </c>
      <c r="S31" s="92" t="s">
        <v>1162</v>
      </c>
      <c r="T31" s="92">
        <v>3</v>
      </c>
    </row>
    <row r="32" spans="1:20" ht="15">
      <c r="A32" s="92" t="s">
        <v>1096</v>
      </c>
      <c r="B32" s="92">
        <v>0</v>
      </c>
      <c r="C32" s="92" t="s">
        <v>1106</v>
      </c>
      <c r="D32" s="92">
        <v>3</v>
      </c>
      <c r="E32" s="92" t="s">
        <v>1113</v>
      </c>
      <c r="F32" s="92">
        <v>5</v>
      </c>
      <c r="G32" s="92" t="s">
        <v>1123</v>
      </c>
      <c r="H32" s="92">
        <v>5</v>
      </c>
      <c r="I32" s="92" t="s">
        <v>1133</v>
      </c>
      <c r="J32" s="92">
        <v>6</v>
      </c>
      <c r="K32" s="92"/>
      <c r="L32" s="92"/>
      <c r="M32" s="92"/>
      <c r="N32" s="92"/>
      <c r="O32" s="92" t="s">
        <v>1144</v>
      </c>
      <c r="P32" s="92">
        <v>4</v>
      </c>
      <c r="Q32" s="92" t="s">
        <v>1155</v>
      </c>
      <c r="R32" s="92">
        <v>2</v>
      </c>
      <c r="S32" s="92" t="s">
        <v>1163</v>
      </c>
      <c r="T32" s="92">
        <v>2</v>
      </c>
    </row>
    <row r="33" spans="1:20" ht="15">
      <c r="A33" s="92" t="s">
        <v>1097</v>
      </c>
      <c r="B33" s="92">
        <v>999</v>
      </c>
      <c r="C33" s="92" t="s">
        <v>1099</v>
      </c>
      <c r="D33" s="92">
        <v>3</v>
      </c>
      <c r="E33" s="92" t="s">
        <v>1101</v>
      </c>
      <c r="F33" s="92">
        <v>4</v>
      </c>
      <c r="G33" s="92" t="s">
        <v>1124</v>
      </c>
      <c r="H33" s="92">
        <v>5</v>
      </c>
      <c r="I33" s="92" t="s">
        <v>1134</v>
      </c>
      <c r="J33" s="92">
        <v>6</v>
      </c>
      <c r="K33" s="92"/>
      <c r="L33" s="92"/>
      <c r="M33" s="92"/>
      <c r="N33" s="92"/>
      <c r="O33" s="92" t="s">
        <v>1145</v>
      </c>
      <c r="P33" s="92">
        <v>3</v>
      </c>
      <c r="Q33" s="92" t="s">
        <v>1100</v>
      </c>
      <c r="R33" s="92">
        <v>2</v>
      </c>
      <c r="S33" s="92" t="s">
        <v>1101</v>
      </c>
      <c r="T33" s="92">
        <v>2</v>
      </c>
    </row>
    <row r="34" spans="1:20" ht="15">
      <c r="A34" s="92" t="s">
        <v>1098</v>
      </c>
      <c r="B34" s="92">
        <v>1005</v>
      </c>
      <c r="C34" s="92" t="s">
        <v>1102</v>
      </c>
      <c r="D34" s="92">
        <v>3</v>
      </c>
      <c r="E34" s="92" t="s">
        <v>1114</v>
      </c>
      <c r="F34" s="92">
        <v>3</v>
      </c>
      <c r="G34" s="92" t="s">
        <v>1125</v>
      </c>
      <c r="H34" s="92">
        <v>5</v>
      </c>
      <c r="I34" s="92" t="s">
        <v>1135</v>
      </c>
      <c r="J34" s="92">
        <v>6</v>
      </c>
      <c r="K34" s="92"/>
      <c r="L34" s="92"/>
      <c r="M34" s="92"/>
      <c r="N34" s="92"/>
      <c r="O34" s="92" t="s">
        <v>1146</v>
      </c>
      <c r="P34" s="92">
        <v>3</v>
      </c>
      <c r="Q34" s="92" t="s">
        <v>1156</v>
      </c>
      <c r="R34" s="92">
        <v>2</v>
      </c>
      <c r="S34" s="92" t="s">
        <v>1164</v>
      </c>
      <c r="T34" s="92">
        <v>2</v>
      </c>
    </row>
    <row r="35" spans="1:20" ht="15">
      <c r="A35" s="92" t="s">
        <v>1099</v>
      </c>
      <c r="B35" s="92">
        <v>23</v>
      </c>
      <c r="C35" s="92" t="s">
        <v>1107</v>
      </c>
      <c r="D35" s="92">
        <v>3</v>
      </c>
      <c r="E35" s="92" t="s">
        <v>1115</v>
      </c>
      <c r="F35" s="92">
        <v>3</v>
      </c>
      <c r="G35" s="92" t="s">
        <v>1126</v>
      </c>
      <c r="H35" s="92">
        <v>5</v>
      </c>
      <c r="I35" s="92" t="s">
        <v>1136</v>
      </c>
      <c r="J35" s="92">
        <v>6</v>
      </c>
      <c r="K35" s="92"/>
      <c r="L35" s="92"/>
      <c r="M35" s="92"/>
      <c r="N35" s="92"/>
      <c r="O35" s="92" t="s">
        <v>1147</v>
      </c>
      <c r="P35" s="92">
        <v>3</v>
      </c>
      <c r="Q35" s="92" t="s">
        <v>1157</v>
      </c>
      <c r="R35" s="92">
        <v>2</v>
      </c>
      <c r="S35" s="92" t="s">
        <v>1165</v>
      </c>
      <c r="T35" s="92">
        <v>2</v>
      </c>
    </row>
    <row r="36" spans="1:20" ht="15">
      <c r="A36" s="92" t="s">
        <v>1100</v>
      </c>
      <c r="B36" s="92">
        <v>15</v>
      </c>
      <c r="C36" s="92" t="s">
        <v>1108</v>
      </c>
      <c r="D36" s="92">
        <v>3</v>
      </c>
      <c r="E36" s="92" t="s">
        <v>1116</v>
      </c>
      <c r="F36" s="92">
        <v>3</v>
      </c>
      <c r="G36" s="92" t="s">
        <v>1127</v>
      </c>
      <c r="H36" s="92">
        <v>5</v>
      </c>
      <c r="I36" s="92" t="s">
        <v>1137</v>
      </c>
      <c r="J36" s="92">
        <v>6</v>
      </c>
      <c r="K36" s="92"/>
      <c r="L36" s="92"/>
      <c r="M36" s="92"/>
      <c r="N36" s="92"/>
      <c r="O36" s="92" t="s">
        <v>1148</v>
      </c>
      <c r="P36" s="92">
        <v>2</v>
      </c>
      <c r="Q36" s="92" t="s">
        <v>1158</v>
      </c>
      <c r="R36" s="92">
        <v>2</v>
      </c>
      <c r="S36" s="92" t="s">
        <v>1166</v>
      </c>
      <c r="T36" s="92">
        <v>2</v>
      </c>
    </row>
    <row r="37" spans="1:20" ht="15">
      <c r="A37" s="92" t="s">
        <v>1101</v>
      </c>
      <c r="B37" s="92">
        <v>11</v>
      </c>
      <c r="C37" s="92" t="s">
        <v>1109</v>
      </c>
      <c r="D37" s="92">
        <v>2</v>
      </c>
      <c r="E37" s="92" t="s">
        <v>1117</v>
      </c>
      <c r="F37" s="92">
        <v>3</v>
      </c>
      <c r="G37" s="92" t="s">
        <v>1128</v>
      </c>
      <c r="H37" s="92">
        <v>5</v>
      </c>
      <c r="I37" s="92" t="s">
        <v>1138</v>
      </c>
      <c r="J37" s="92">
        <v>6</v>
      </c>
      <c r="K37" s="92"/>
      <c r="L37" s="92"/>
      <c r="M37" s="92"/>
      <c r="N37" s="92"/>
      <c r="O37" s="92" t="s">
        <v>1149</v>
      </c>
      <c r="P37" s="92">
        <v>2</v>
      </c>
      <c r="Q37" s="92" t="s">
        <v>1159</v>
      </c>
      <c r="R37" s="92">
        <v>2</v>
      </c>
      <c r="S37" s="92" t="s">
        <v>1167</v>
      </c>
      <c r="T37" s="92">
        <v>2</v>
      </c>
    </row>
    <row r="38" spans="1:20" ht="15">
      <c r="A38" s="92" t="s">
        <v>1102</v>
      </c>
      <c r="B38" s="92">
        <v>11</v>
      </c>
      <c r="C38" s="92" t="s">
        <v>1110</v>
      </c>
      <c r="D38" s="92">
        <v>2</v>
      </c>
      <c r="E38" s="92" t="s">
        <v>1118</v>
      </c>
      <c r="F38" s="92">
        <v>3</v>
      </c>
      <c r="G38" s="92" t="s">
        <v>1103</v>
      </c>
      <c r="H38" s="92">
        <v>5</v>
      </c>
      <c r="I38" s="92" t="s">
        <v>1139</v>
      </c>
      <c r="J38" s="92">
        <v>6</v>
      </c>
      <c r="K38" s="92"/>
      <c r="L38" s="92"/>
      <c r="M38" s="92"/>
      <c r="N38" s="92"/>
      <c r="O38" s="92" t="s">
        <v>1150</v>
      </c>
      <c r="P38" s="92">
        <v>2</v>
      </c>
      <c r="Q38" s="92" t="s">
        <v>1160</v>
      </c>
      <c r="R38" s="92">
        <v>2</v>
      </c>
      <c r="S38" s="92" t="s">
        <v>1168</v>
      </c>
      <c r="T38" s="92">
        <v>2</v>
      </c>
    </row>
    <row r="39" spans="1:20" ht="15">
      <c r="A39" s="92" t="s">
        <v>1103</v>
      </c>
      <c r="B39" s="92">
        <v>7</v>
      </c>
      <c r="C39" s="92" t="s">
        <v>1111</v>
      </c>
      <c r="D39" s="92">
        <v>2</v>
      </c>
      <c r="E39" s="92" t="s">
        <v>1119</v>
      </c>
      <c r="F39" s="92">
        <v>3</v>
      </c>
      <c r="G39" s="92" t="s">
        <v>1129</v>
      </c>
      <c r="H39" s="92">
        <v>5</v>
      </c>
      <c r="I39" s="92" t="s">
        <v>1140</v>
      </c>
      <c r="J39" s="92">
        <v>6</v>
      </c>
      <c r="K39" s="92"/>
      <c r="L39" s="92"/>
      <c r="M39" s="92"/>
      <c r="N39" s="92"/>
      <c r="O39" s="92" t="s">
        <v>1151</v>
      </c>
      <c r="P39" s="92">
        <v>2</v>
      </c>
      <c r="Q39" s="92" t="s">
        <v>1099</v>
      </c>
      <c r="R39" s="92">
        <v>2</v>
      </c>
      <c r="S39" s="92" t="s">
        <v>1113</v>
      </c>
      <c r="T39" s="92">
        <v>2</v>
      </c>
    </row>
    <row r="42" spans="1:20" ht="15" customHeight="1">
      <c r="A42" s="13" t="s">
        <v>1177</v>
      </c>
      <c r="B42" s="13" t="s">
        <v>1042</v>
      </c>
      <c r="C42" s="13" t="s">
        <v>1188</v>
      </c>
      <c r="D42" s="13" t="s">
        <v>1045</v>
      </c>
      <c r="E42" s="13" t="s">
        <v>1199</v>
      </c>
      <c r="F42" s="13" t="s">
        <v>1047</v>
      </c>
      <c r="G42" s="13" t="s">
        <v>1210</v>
      </c>
      <c r="H42" s="13" t="s">
        <v>1049</v>
      </c>
      <c r="I42" s="13" t="s">
        <v>1221</v>
      </c>
      <c r="J42" s="13" t="s">
        <v>1051</v>
      </c>
      <c r="K42" s="85" t="s">
        <v>1222</v>
      </c>
      <c r="L42" s="85" t="s">
        <v>1053</v>
      </c>
      <c r="M42" s="85" t="s">
        <v>1223</v>
      </c>
      <c r="N42" s="85" t="s">
        <v>1055</v>
      </c>
      <c r="O42" s="13" t="s">
        <v>1224</v>
      </c>
      <c r="P42" s="13" t="s">
        <v>1057</v>
      </c>
      <c r="Q42" s="13" t="s">
        <v>1235</v>
      </c>
      <c r="R42" s="13" t="s">
        <v>1059</v>
      </c>
      <c r="S42" s="13" t="s">
        <v>1246</v>
      </c>
      <c r="T42" s="13" t="s">
        <v>1060</v>
      </c>
    </row>
    <row r="43" spans="1:20" ht="15">
      <c r="A43" s="92" t="s">
        <v>1178</v>
      </c>
      <c r="B43" s="92">
        <v>6</v>
      </c>
      <c r="C43" s="92" t="s">
        <v>1189</v>
      </c>
      <c r="D43" s="92">
        <v>2</v>
      </c>
      <c r="E43" s="92" t="s">
        <v>1200</v>
      </c>
      <c r="F43" s="92">
        <v>2</v>
      </c>
      <c r="G43" s="92" t="s">
        <v>1211</v>
      </c>
      <c r="H43" s="92">
        <v>5</v>
      </c>
      <c r="I43" s="92" t="s">
        <v>1178</v>
      </c>
      <c r="J43" s="92">
        <v>6</v>
      </c>
      <c r="K43" s="92"/>
      <c r="L43" s="92"/>
      <c r="M43" s="92"/>
      <c r="N43" s="92"/>
      <c r="O43" s="92" t="s">
        <v>1225</v>
      </c>
      <c r="P43" s="92">
        <v>2</v>
      </c>
      <c r="Q43" s="92" t="s">
        <v>1236</v>
      </c>
      <c r="R43" s="92">
        <v>2</v>
      </c>
      <c r="S43" s="92" t="s">
        <v>1247</v>
      </c>
      <c r="T43" s="92">
        <v>2</v>
      </c>
    </row>
    <row r="44" spans="1:20" ht="15">
      <c r="A44" s="92" t="s">
        <v>1179</v>
      </c>
      <c r="B44" s="92">
        <v>6</v>
      </c>
      <c r="C44" s="92" t="s">
        <v>1190</v>
      </c>
      <c r="D44" s="92">
        <v>2</v>
      </c>
      <c r="E44" s="92" t="s">
        <v>1201</v>
      </c>
      <c r="F44" s="92">
        <v>2</v>
      </c>
      <c r="G44" s="92" t="s">
        <v>1212</v>
      </c>
      <c r="H44" s="92">
        <v>5</v>
      </c>
      <c r="I44" s="92" t="s">
        <v>1179</v>
      </c>
      <c r="J44" s="92">
        <v>6</v>
      </c>
      <c r="K44" s="92"/>
      <c r="L44" s="92"/>
      <c r="M44" s="92"/>
      <c r="N44" s="92"/>
      <c r="O44" s="92" t="s">
        <v>1226</v>
      </c>
      <c r="P44" s="92">
        <v>2</v>
      </c>
      <c r="Q44" s="92" t="s">
        <v>1237</v>
      </c>
      <c r="R44" s="92">
        <v>2</v>
      </c>
      <c r="S44" s="92" t="s">
        <v>1248</v>
      </c>
      <c r="T44" s="92">
        <v>2</v>
      </c>
    </row>
    <row r="45" spans="1:20" ht="15">
      <c r="A45" s="92" t="s">
        <v>1180</v>
      </c>
      <c r="B45" s="92">
        <v>6</v>
      </c>
      <c r="C45" s="92" t="s">
        <v>1191</v>
      </c>
      <c r="D45" s="92">
        <v>2</v>
      </c>
      <c r="E45" s="92" t="s">
        <v>1202</v>
      </c>
      <c r="F45" s="92">
        <v>2</v>
      </c>
      <c r="G45" s="92" t="s">
        <v>1213</v>
      </c>
      <c r="H45" s="92">
        <v>5</v>
      </c>
      <c r="I45" s="92" t="s">
        <v>1180</v>
      </c>
      <c r="J45" s="92">
        <v>6</v>
      </c>
      <c r="K45" s="92"/>
      <c r="L45" s="92"/>
      <c r="M45" s="92"/>
      <c r="N45" s="92"/>
      <c r="O45" s="92" t="s">
        <v>1227</v>
      </c>
      <c r="P45" s="92">
        <v>2</v>
      </c>
      <c r="Q45" s="92" t="s">
        <v>1238</v>
      </c>
      <c r="R45" s="92">
        <v>2</v>
      </c>
      <c r="S45" s="92"/>
      <c r="T45" s="92"/>
    </row>
    <row r="46" spans="1:20" ht="15">
      <c r="A46" s="92" t="s">
        <v>1181</v>
      </c>
      <c r="B46" s="92">
        <v>6</v>
      </c>
      <c r="C46" s="92" t="s">
        <v>1192</v>
      </c>
      <c r="D46" s="92">
        <v>2</v>
      </c>
      <c r="E46" s="92" t="s">
        <v>1203</v>
      </c>
      <c r="F46" s="92">
        <v>2</v>
      </c>
      <c r="G46" s="92" t="s">
        <v>1214</v>
      </c>
      <c r="H46" s="92">
        <v>5</v>
      </c>
      <c r="I46" s="92" t="s">
        <v>1181</v>
      </c>
      <c r="J46" s="92">
        <v>6</v>
      </c>
      <c r="K46" s="92"/>
      <c r="L46" s="92"/>
      <c r="M46" s="92"/>
      <c r="N46" s="92"/>
      <c r="O46" s="92" t="s">
        <v>1228</v>
      </c>
      <c r="P46" s="92">
        <v>2</v>
      </c>
      <c r="Q46" s="92" t="s">
        <v>1239</v>
      </c>
      <c r="R46" s="92">
        <v>2</v>
      </c>
      <c r="S46" s="92"/>
      <c r="T46" s="92"/>
    </row>
    <row r="47" spans="1:20" ht="15">
      <c r="A47" s="92" t="s">
        <v>1182</v>
      </c>
      <c r="B47" s="92">
        <v>6</v>
      </c>
      <c r="C47" s="92" t="s">
        <v>1193</v>
      </c>
      <c r="D47" s="92">
        <v>2</v>
      </c>
      <c r="E47" s="92" t="s">
        <v>1204</v>
      </c>
      <c r="F47" s="92">
        <v>2</v>
      </c>
      <c r="G47" s="92" t="s">
        <v>1215</v>
      </c>
      <c r="H47" s="92">
        <v>5</v>
      </c>
      <c r="I47" s="92" t="s">
        <v>1182</v>
      </c>
      <c r="J47" s="92">
        <v>6</v>
      </c>
      <c r="K47" s="92"/>
      <c r="L47" s="92"/>
      <c r="M47" s="92"/>
      <c r="N47" s="92"/>
      <c r="O47" s="92" t="s">
        <v>1229</v>
      </c>
      <c r="P47" s="92">
        <v>2</v>
      </c>
      <c r="Q47" s="92" t="s">
        <v>1240</v>
      </c>
      <c r="R47" s="92">
        <v>2</v>
      </c>
      <c r="S47" s="92"/>
      <c r="T47" s="92"/>
    </row>
    <row r="48" spans="1:20" ht="15">
      <c r="A48" s="92" t="s">
        <v>1183</v>
      </c>
      <c r="B48" s="92">
        <v>6</v>
      </c>
      <c r="C48" s="92" t="s">
        <v>1194</v>
      </c>
      <c r="D48" s="92">
        <v>2</v>
      </c>
      <c r="E48" s="92" t="s">
        <v>1205</v>
      </c>
      <c r="F48" s="92">
        <v>2</v>
      </c>
      <c r="G48" s="92" t="s">
        <v>1216</v>
      </c>
      <c r="H48" s="92">
        <v>5</v>
      </c>
      <c r="I48" s="92" t="s">
        <v>1183</v>
      </c>
      <c r="J48" s="92">
        <v>6</v>
      </c>
      <c r="K48" s="92"/>
      <c r="L48" s="92"/>
      <c r="M48" s="92"/>
      <c r="N48" s="92"/>
      <c r="O48" s="92" t="s">
        <v>1230</v>
      </c>
      <c r="P48" s="92">
        <v>2</v>
      </c>
      <c r="Q48" s="92" t="s">
        <v>1241</v>
      </c>
      <c r="R48" s="92">
        <v>2</v>
      </c>
      <c r="S48" s="92"/>
      <c r="T48" s="92"/>
    </row>
    <row r="49" spans="1:20" ht="15">
      <c r="A49" s="92" t="s">
        <v>1184</v>
      </c>
      <c r="B49" s="92">
        <v>6</v>
      </c>
      <c r="C49" s="92" t="s">
        <v>1195</v>
      </c>
      <c r="D49" s="92">
        <v>2</v>
      </c>
      <c r="E49" s="92" t="s">
        <v>1206</v>
      </c>
      <c r="F49" s="92">
        <v>2</v>
      </c>
      <c r="G49" s="92" t="s">
        <v>1217</v>
      </c>
      <c r="H49" s="92">
        <v>5</v>
      </c>
      <c r="I49" s="92" t="s">
        <v>1184</v>
      </c>
      <c r="J49" s="92">
        <v>6</v>
      </c>
      <c r="K49" s="92"/>
      <c r="L49" s="92"/>
      <c r="M49" s="92"/>
      <c r="N49" s="92"/>
      <c r="O49" s="92" t="s">
        <v>1231</v>
      </c>
      <c r="P49" s="92">
        <v>2</v>
      </c>
      <c r="Q49" s="92" t="s">
        <v>1242</v>
      </c>
      <c r="R49" s="92">
        <v>2</v>
      </c>
      <c r="S49" s="92"/>
      <c r="T49" s="92"/>
    </row>
    <row r="50" spans="1:20" ht="15">
      <c r="A50" s="92" t="s">
        <v>1185</v>
      </c>
      <c r="B50" s="92">
        <v>6</v>
      </c>
      <c r="C50" s="92" t="s">
        <v>1196</v>
      </c>
      <c r="D50" s="92">
        <v>2</v>
      </c>
      <c r="E50" s="92" t="s">
        <v>1207</v>
      </c>
      <c r="F50" s="92">
        <v>2</v>
      </c>
      <c r="G50" s="92" t="s">
        <v>1218</v>
      </c>
      <c r="H50" s="92">
        <v>5</v>
      </c>
      <c r="I50" s="92" t="s">
        <v>1185</v>
      </c>
      <c r="J50" s="92">
        <v>6</v>
      </c>
      <c r="K50" s="92"/>
      <c r="L50" s="92"/>
      <c r="M50" s="92"/>
      <c r="N50" s="92"/>
      <c r="O50" s="92" t="s">
        <v>1232</v>
      </c>
      <c r="P50" s="92">
        <v>2</v>
      </c>
      <c r="Q50" s="92" t="s">
        <v>1243</v>
      </c>
      <c r="R50" s="92">
        <v>2</v>
      </c>
      <c r="S50" s="92"/>
      <c r="T50" s="92"/>
    </row>
    <row r="51" spans="1:20" ht="15">
      <c r="A51" s="92" t="s">
        <v>1186</v>
      </c>
      <c r="B51" s="92">
        <v>6</v>
      </c>
      <c r="C51" s="92" t="s">
        <v>1197</v>
      </c>
      <c r="D51" s="92">
        <v>2</v>
      </c>
      <c r="E51" s="92" t="s">
        <v>1208</v>
      </c>
      <c r="F51" s="92">
        <v>2</v>
      </c>
      <c r="G51" s="92" t="s">
        <v>1219</v>
      </c>
      <c r="H51" s="92">
        <v>5</v>
      </c>
      <c r="I51" s="92" t="s">
        <v>1186</v>
      </c>
      <c r="J51" s="92">
        <v>6</v>
      </c>
      <c r="K51" s="92"/>
      <c r="L51" s="92"/>
      <c r="M51" s="92"/>
      <c r="N51" s="92"/>
      <c r="O51" s="92" t="s">
        <v>1233</v>
      </c>
      <c r="P51" s="92">
        <v>2</v>
      </c>
      <c r="Q51" s="92" t="s">
        <v>1244</v>
      </c>
      <c r="R51" s="92">
        <v>2</v>
      </c>
      <c r="S51" s="92"/>
      <c r="T51" s="92"/>
    </row>
    <row r="52" spans="1:20" ht="15">
      <c r="A52" s="92" t="s">
        <v>1187</v>
      </c>
      <c r="B52" s="92">
        <v>6</v>
      </c>
      <c r="C52" s="92" t="s">
        <v>1198</v>
      </c>
      <c r="D52" s="92">
        <v>2</v>
      </c>
      <c r="E52" s="92" t="s">
        <v>1209</v>
      </c>
      <c r="F52" s="92">
        <v>2</v>
      </c>
      <c r="G52" s="92" t="s">
        <v>1220</v>
      </c>
      <c r="H52" s="92">
        <v>5</v>
      </c>
      <c r="I52" s="92" t="s">
        <v>1187</v>
      </c>
      <c r="J52" s="92">
        <v>6</v>
      </c>
      <c r="K52" s="92"/>
      <c r="L52" s="92"/>
      <c r="M52" s="92"/>
      <c r="N52" s="92"/>
      <c r="O52" s="92" t="s">
        <v>1234</v>
      </c>
      <c r="P52" s="92">
        <v>2</v>
      </c>
      <c r="Q52" s="92" t="s">
        <v>1245</v>
      </c>
      <c r="R52" s="92">
        <v>2</v>
      </c>
      <c r="S52" s="92"/>
      <c r="T52" s="92"/>
    </row>
    <row r="55" spans="1:20" ht="15" customHeight="1">
      <c r="A55" s="13" t="s">
        <v>1257</v>
      </c>
      <c r="B55" s="13" t="s">
        <v>1042</v>
      </c>
      <c r="C55" s="85" t="s">
        <v>1259</v>
      </c>
      <c r="D55" s="85" t="s">
        <v>1045</v>
      </c>
      <c r="E55" s="13" t="s">
        <v>1260</v>
      </c>
      <c r="F55" s="13" t="s">
        <v>1047</v>
      </c>
      <c r="G55" s="85" t="s">
        <v>1263</v>
      </c>
      <c r="H55" s="85" t="s">
        <v>1049</v>
      </c>
      <c r="I55" s="85" t="s">
        <v>1265</v>
      </c>
      <c r="J55" s="85" t="s">
        <v>1051</v>
      </c>
      <c r="K55" s="13" t="s">
        <v>1267</v>
      </c>
      <c r="L55" s="13" t="s">
        <v>1053</v>
      </c>
      <c r="M55" s="13" t="s">
        <v>1269</v>
      </c>
      <c r="N55" s="13" t="s">
        <v>1055</v>
      </c>
      <c r="O55" s="85" t="s">
        <v>1271</v>
      </c>
      <c r="P55" s="85" t="s">
        <v>1057</v>
      </c>
      <c r="Q55" s="85" t="s">
        <v>1273</v>
      </c>
      <c r="R55" s="85" t="s">
        <v>1059</v>
      </c>
      <c r="S55" s="85" t="s">
        <v>1275</v>
      </c>
      <c r="T55" s="85" t="s">
        <v>1060</v>
      </c>
    </row>
    <row r="56" spans="1:20" ht="15">
      <c r="A56" s="85" t="s">
        <v>257</v>
      </c>
      <c r="B56" s="85">
        <v>2</v>
      </c>
      <c r="C56" s="85"/>
      <c r="D56" s="85"/>
      <c r="E56" s="85" t="s">
        <v>257</v>
      </c>
      <c r="F56" s="85">
        <v>2</v>
      </c>
      <c r="G56" s="85"/>
      <c r="H56" s="85"/>
      <c r="I56" s="85"/>
      <c r="J56" s="85"/>
      <c r="K56" s="85" t="s">
        <v>262</v>
      </c>
      <c r="L56" s="85">
        <v>1</v>
      </c>
      <c r="M56" s="85" t="s">
        <v>264</v>
      </c>
      <c r="N56" s="85">
        <v>1</v>
      </c>
      <c r="O56" s="85"/>
      <c r="P56" s="85"/>
      <c r="Q56" s="85"/>
      <c r="R56" s="85"/>
      <c r="S56" s="85"/>
      <c r="T56" s="85"/>
    </row>
    <row r="57" spans="1:20" ht="15">
      <c r="A57" s="85" t="s">
        <v>256</v>
      </c>
      <c r="B57" s="85">
        <v>1</v>
      </c>
      <c r="C57" s="85"/>
      <c r="D57" s="85"/>
      <c r="E57" s="85" t="s">
        <v>256</v>
      </c>
      <c r="F57" s="85">
        <v>1</v>
      </c>
      <c r="G57" s="85"/>
      <c r="H57" s="85"/>
      <c r="I57" s="85"/>
      <c r="J57" s="85"/>
      <c r="K57" s="85"/>
      <c r="L57" s="85"/>
      <c r="M57" s="85"/>
      <c r="N57" s="85"/>
      <c r="O57" s="85"/>
      <c r="P57" s="85"/>
      <c r="Q57" s="85"/>
      <c r="R57" s="85"/>
      <c r="S57" s="85"/>
      <c r="T57" s="85"/>
    </row>
    <row r="58" spans="1:20" ht="15">
      <c r="A58" s="85" t="s">
        <v>264</v>
      </c>
      <c r="B58" s="85">
        <v>1</v>
      </c>
      <c r="C58" s="85"/>
      <c r="D58" s="85"/>
      <c r="E58" s="85"/>
      <c r="F58" s="85"/>
      <c r="G58" s="85"/>
      <c r="H58" s="85"/>
      <c r="I58" s="85"/>
      <c r="J58" s="85"/>
      <c r="K58" s="85"/>
      <c r="L58" s="85"/>
      <c r="M58" s="85"/>
      <c r="N58" s="85"/>
      <c r="O58" s="85"/>
      <c r="P58" s="85"/>
      <c r="Q58" s="85"/>
      <c r="R58" s="85"/>
      <c r="S58" s="85"/>
      <c r="T58" s="85"/>
    </row>
    <row r="59" spans="1:20" ht="15">
      <c r="A59" s="85" t="s">
        <v>262</v>
      </c>
      <c r="B59" s="85">
        <v>1</v>
      </c>
      <c r="C59" s="85"/>
      <c r="D59" s="85"/>
      <c r="E59" s="85"/>
      <c r="F59" s="85"/>
      <c r="G59" s="85"/>
      <c r="H59" s="85"/>
      <c r="I59" s="85"/>
      <c r="J59" s="85"/>
      <c r="K59" s="85"/>
      <c r="L59" s="85"/>
      <c r="M59" s="85"/>
      <c r="N59" s="85"/>
      <c r="O59" s="85"/>
      <c r="P59" s="85"/>
      <c r="Q59" s="85"/>
      <c r="R59" s="85"/>
      <c r="S59" s="85"/>
      <c r="T59" s="85"/>
    </row>
    <row r="62" spans="1:20" ht="15" customHeight="1">
      <c r="A62" s="13" t="s">
        <v>1258</v>
      </c>
      <c r="B62" s="13" t="s">
        <v>1042</v>
      </c>
      <c r="C62" s="85" t="s">
        <v>1261</v>
      </c>
      <c r="D62" s="85" t="s">
        <v>1045</v>
      </c>
      <c r="E62" s="13" t="s">
        <v>1262</v>
      </c>
      <c r="F62" s="13" t="s">
        <v>1047</v>
      </c>
      <c r="G62" s="13" t="s">
        <v>1264</v>
      </c>
      <c r="H62" s="13" t="s">
        <v>1049</v>
      </c>
      <c r="I62" s="13" t="s">
        <v>1266</v>
      </c>
      <c r="J62" s="13" t="s">
        <v>1051</v>
      </c>
      <c r="K62" s="13" t="s">
        <v>1268</v>
      </c>
      <c r="L62" s="13" t="s">
        <v>1053</v>
      </c>
      <c r="M62" s="13" t="s">
        <v>1270</v>
      </c>
      <c r="N62" s="13" t="s">
        <v>1055</v>
      </c>
      <c r="O62" s="13" t="s">
        <v>1272</v>
      </c>
      <c r="P62" s="13" t="s">
        <v>1057</v>
      </c>
      <c r="Q62" s="13" t="s">
        <v>1274</v>
      </c>
      <c r="R62" s="13" t="s">
        <v>1059</v>
      </c>
      <c r="S62" s="13" t="s">
        <v>1276</v>
      </c>
      <c r="T62" s="13" t="s">
        <v>1060</v>
      </c>
    </row>
    <row r="63" spans="1:20" ht="15">
      <c r="A63" s="85" t="s">
        <v>242</v>
      </c>
      <c r="B63" s="85">
        <v>5</v>
      </c>
      <c r="C63" s="85"/>
      <c r="D63" s="85"/>
      <c r="E63" s="85" t="s">
        <v>257</v>
      </c>
      <c r="F63" s="85">
        <v>4</v>
      </c>
      <c r="G63" s="85" t="s">
        <v>249</v>
      </c>
      <c r="H63" s="85">
        <v>4</v>
      </c>
      <c r="I63" s="85" t="s">
        <v>242</v>
      </c>
      <c r="J63" s="85">
        <v>5</v>
      </c>
      <c r="K63" s="85" t="s">
        <v>261</v>
      </c>
      <c r="L63" s="85">
        <v>1</v>
      </c>
      <c r="M63" s="85" t="s">
        <v>263</v>
      </c>
      <c r="N63" s="85">
        <v>1</v>
      </c>
      <c r="O63" s="85" t="s">
        <v>240</v>
      </c>
      <c r="P63" s="85">
        <v>1</v>
      </c>
      <c r="Q63" s="85" t="s">
        <v>225</v>
      </c>
      <c r="R63" s="85">
        <v>1</v>
      </c>
      <c r="S63" s="85" t="s">
        <v>228</v>
      </c>
      <c r="T63" s="85">
        <v>1</v>
      </c>
    </row>
    <row r="64" spans="1:20" ht="15">
      <c r="A64" s="85" t="s">
        <v>257</v>
      </c>
      <c r="B64" s="85">
        <v>4</v>
      </c>
      <c r="C64" s="85"/>
      <c r="D64" s="85"/>
      <c r="E64" s="85"/>
      <c r="F64" s="85"/>
      <c r="G64" s="85" t="s">
        <v>250</v>
      </c>
      <c r="H64" s="85">
        <v>2</v>
      </c>
      <c r="I64" s="85"/>
      <c r="J64" s="85"/>
      <c r="K64" s="85" t="s">
        <v>260</v>
      </c>
      <c r="L64" s="85">
        <v>1</v>
      </c>
      <c r="M64" s="85"/>
      <c r="N64" s="85"/>
      <c r="O64" s="85"/>
      <c r="P64" s="85"/>
      <c r="Q64" s="85"/>
      <c r="R64" s="85"/>
      <c r="S64" s="85"/>
      <c r="T64" s="85"/>
    </row>
    <row r="65" spans="1:20" ht="15">
      <c r="A65" s="85" t="s">
        <v>249</v>
      </c>
      <c r="B65" s="85">
        <v>4</v>
      </c>
      <c r="C65" s="85"/>
      <c r="D65" s="85"/>
      <c r="E65" s="85"/>
      <c r="F65" s="85"/>
      <c r="G65" s="85"/>
      <c r="H65" s="85"/>
      <c r="I65" s="85"/>
      <c r="J65" s="85"/>
      <c r="K65" s="85" t="s">
        <v>259</v>
      </c>
      <c r="L65" s="85">
        <v>1</v>
      </c>
      <c r="M65" s="85"/>
      <c r="N65" s="85"/>
      <c r="O65" s="85"/>
      <c r="P65" s="85"/>
      <c r="Q65" s="85"/>
      <c r="R65" s="85"/>
      <c r="S65" s="85"/>
      <c r="T65" s="85"/>
    </row>
    <row r="66" spans="1:20" ht="15">
      <c r="A66" s="85" t="s">
        <v>250</v>
      </c>
      <c r="B66" s="85">
        <v>2</v>
      </c>
      <c r="C66" s="85"/>
      <c r="D66" s="85"/>
      <c r="E66" s="85"/>
      <c r="F66" s="85"/>
      <c r="G66" s="85"/>
      <c r="H66" s="85"/>
      <c r="I66" s="85"/>
      <c r="J66" s="85"/>
      <c r="K66" s="85"/>
      <c r="L66" s="85"/>
      <c r="M66" s="85"/>
      <c r="N66" s="85"/>
      <c r="O66" s="85"/>
      <c r="P66" s="85"/>
      <c r="Q66" s="85"/>
      <c r="R66" s="85"/>
      <c r="S66" s="85"/>
      <c r="T66" s="85"/>
    </row>
    <row r="67" spans="1:20" ht="15">
      <c r="A67" s="85" t="s">
        <v>263</v>
      </c>
      <c r="B67" s="85">
        <v>1</v>
      </c>
      <c r="C67" s="85"/>
      <c r="D67" s="85"/>
      <c r="E67" s="85"/>
      <c r="F67" s="85"/>
      <c r="G67" s="85"/>
      <c r="H67" s="85"/>
      <c r="I67" s="85"/>
      <c r="J67" s="85"/>
      <c r="K67" s="85"/>
      <c r="L67" s="85"/>
      <c r="M67" s="85"/>
      <c r="N67" s="85"/>
      <c r="O67" s="85"/>
      <c r="P67" s="85"/>
      <c r="Q67" s="85"/>
      <c r="R67" s="85"/>
      <c r="S67" s="85"/>
      <c r="T67" s="85"/>
    </row>
    <row r="68" spans="1:20" ht="15">
      <c r="A68" s="85" t="s">
        <v>240</v>
      </c>
      <c r="B68" s="85">
        <v>1</v>
      </c>
      <c r="C68" s="85"/>
      <c r="D68" s="85"/>
      <c r="E68" s="85"/>
      <c r="F68" s="85"/>
      <c r="G68" s="85"/>
      <c r="H68" s="85"/>
      <c r="I68" s="85"/>
      <c r="J68" s="85"/>
      <c r="K68" s="85"/>
      <c r="L68" s="85"/>
      <c r="M68" s="85"/>
      <c r="N68" s="85"/>
      <c r="O68" s="85"/>
      <c r="P68" s="85"/>
      <c r="Q68" s="85"/>
      <c r="R68" s="85"/>
      <c r="S68" s="85"/>
      <c r="T68" s="85"/>
    </row>
    <row r="69" spans="1:20" ht="15">
      <c r="A69" s="85" t="s">
        <v>225</v>
      </c>
      <c r="B69" s="85">
        <v>1</v>
      </c>
      <c r="C69" s="85"/>
      <c r="D69" s="85"/>
      <c r="E69" s="85"/>
      <c r="F69" s="85"/>
      <c r="G69" s="85"/>
      <c r="H69" s="85"/>
      <c r="I69" s="85"/>
      <c r="J69" s="85"/>
      <c r="K69" s="85"/>
      <c r="L69" s="85"/>
      <c r="M69" s="85"/>
      <c r="N69" s="85"/>
      <c r="O69" s="85"/>
      <c r="P69" s="85"/>
      <c r="Q69" s="85"/>
      <c r="R69" s="85"/>
      <c r="S69" s="85"/>
      <c r="T69" s="85"/>
    </row>
    <row r="70" spans="1:20" ht="15">
      <c r="A70" s="85" t="s">
        <v>261</v>
      </c>
      <c r="B70" s="85">
        <v>1</v>
      </c>
      <c r="C70" s="85"/>
      <c r="D70" s="85"/>
      <c r="E70" s="85"/>
      <c r="F70" s="85"/>
      <c r="G70" s="85"/>
      <c r="H70" s="85"/>
      <c r="I70" s="85"/>
      <c r="J70" s="85"/>
      <c r="K70" s="85"/>
      <c r="L70" s="85"/>
      <c r="M70" s="85"/>
      <c r="N70" s="85"/>
      <c r="O70" s="85"/>
      <c r="P70" s="85"/>
      <c r="Q70" s="85"/>
      <c r="R70" s="85"/>
      <c r="S70" s="85"/>
      <c r="T70" s="85"/>
    </row>
    <row r="71" spans="1:20" ht="15">
      <c r="A71" s="85" t="s">
        <v>260</v>
      </c>
      <c r="B71" s="85">
        <v>1</v>
      </c>
      <c r="C71" s="85"/>
      <c r="D71" s="85"/>
      <c r="E71" s="85"/>
      <c r="F71" s="85"/>
      <c r="G71" s="85"/>
      <c r="H71" s="85"/>
      <c r="I71" s="85"/>
      <c r="J71" s="85"/>
      <c r="K71" s="85"/>
      <c r="L71" s="85"/>
      <c r="M71" s="85"/>
      <c r="N71" s="85"/>
      <c r="O71" s="85"/>
      <c r="P71" s="85"/>
      <c r="Q71" s="85"/>
      <c r="R71" s="85"/>
      <c r="S71" s="85"/>
      <c r="T71" s="85"/>
    </row>
    <row r="72" spans="1:20" ht="15">
      <c r="A72" s="85" t="s">
        <v>259</v>
      </c>
      <c r="B72" s="85">
        <v>1</v>
      </c>
      <c r="C72" s="85"/>
      <c r="D72" s="85"/>
      <c r="E72" s="85"/>
      <c r="F72" s="85"/>
      <c r="G72" s="85"/>
      <c r="H72" s="85"/>
      <c r="I72" s="85"/>
      <c r="J72" s="85"/>
      <c r="K72" s="85"/>
      <c r="L72" s="85"/>
      <c r="M72" s="85"/>
      <c r="N72" s="85"/>
      <c r="O72" s="85"/>
      <c r="P72" s="85"/>
      <c r="Q72" s="85"/>
      <c r="R72" s="85"/>
      <c r="S72" s="85"/>
      <c r="T72" s="85"/>
    </row>
    <row r="75" spans="1:20" ht="15" customHeight="1">
      <c r="A75" s="13" t="s">
        <v>1282</v>
      </c>
      <c r="B75" s="13" t="s">
        <v>1042</v>
      </c>
      <c r="C75" s="13" t="s">
        <v>1283</v>
      </c>
      <c r="D75" s="13" t="s">
        <v>1045</v>
      </c>
      <c r="E75" s="13" t="s">
        <v>1284</v>
      </c>
      <c r="F75" s="13" t="s">
        <v>1047</v>
      </c>
      <c r="G75" s="13" t="s">
        <v>1285</v>
      </c>
      <c r="H75" s="13" t="s">
        <v>1049</v>
      </c>
      <c r="I75" s="13" t="s">
        <v>1286</v>
      </c>
      <c r="J75" s="13" t="s">
        <v>1051</v>
      </c>
      <c r="K75" s="13" t="s">
        <v>1287</v>
      </c>
      <c r="L75" s="13" t="s">
        <v>1053</v>
      </c>
      <c r="M75" s="13" t="s">
        <v>1288</v>
      </c>
      <c r="N75" s="13" t="s">
        <v>1055</v>
      </c>
      <c r="O75" s="13" t="s">
        <v>1289</v>
      </c>
      <c r="P75" s="13" t="s">
        <v>1057</v>
      </c>
      <c r="Q75" s="13" t="s">
        <v>1290</v>
      </c>
      <c r="R75" s="13" t="s">
        <v>1059</v>
      </c>
      <c r="S75" s="13" t="s">
        <v>1291</v>
      </c>
      <c r="T75" s="13" t="s">
        <v>1060</v>
      </c>
    </row>
    <row r="76" spans="1:20" ht="15">
      <c r="A76" s="124" t="s">
        <v>254</v>
      </c>
      <c r="B76" s="85">
        <v>120163</v>
      </c>
      <c r="C76" s="124" t="s">
        <v>254</v>
      </c>
      <c r="D76" s="85">
        <v>120163</v>
      </c>
      <c r="E76" s="124" t="s">
        <v>229</v>
      </c>
      <c r="F76" s="85">
        <v>45966</v>
      </c>
      <c r="G76" s="124" t="s">
        <v>247</v>
      </c>
      <c r="H76" s="85">
        <v>10598</v>
      </c>
      <c r="I76" s="124" t="s">
        <v>234</v>
      </c>
      <c r="J76" s="85">
        <v>43859</v>
      </c>
      <c r="K76" s="124" t="s">
        <v>260</v>
      </c>
      <c r="L76" s="85">
        <v>55638</v>
      </c>
      <c r="M76" s="124" t="s">
        <v>264</v>
      </c>
      <c r="N76" s="85">
        <v>30853</v>
      </c>
      <c r="O76" s="124" t="s">
        <v>236</v>
      </c>
      <c r="P76" s="85">
        <v>64883</v>
      </c>
      <c r="Q76" s="124" t="s">
        <v>226</v>
      </c>
      <c r="R76" s="85">
        <v>2366</v>
      </c>
      <c r="S76" s="124" t="s">
        <v>216</v>
      </c>
      <c r="T76" s="85">
        <v>28547</v>
      </c>
    </row>
    <row r="77" spans="1:20" ht="15">
      <c r="A77" s="124" t="s">
        <v>214</v>
      </c>
      <c r="B77" s="85">
        <v>103207</v>
      </c>
      <c r="C77" s="124" t="s">
        <v>214</v>
      </c>
      <c r="D77" s="85">
        <v>103207</v>
      </c>
      <c r="E77" s="124" t="s">
        <v>251</v>
      </c>
      <c r="F77" s="85">
        <v>20565</v>
      </c>
      <c r="G77" s="124" t="s">
        <v>255</v>
      </c>
      <c r="H77" s="85">
        <v>4108</v>
      </c>
      <c r="I77" s="124" t="s">
        <v>238</v>
      </c>
      <c r="J77" s="85">
        <v>17472</v>
      </c>
      <c r="K77" s="124" t="s">
        <v>217</v>
      </c>
      <c r="L77" s="85">
        <v>21428</v>
      </c>
      <c r="M77" s="124" t="s">
        <v>241</v>
      </c>
      <c r="N77" s="85">
        <v>11618</v>
      </c>
      <c r="O77" s="124" t="s">
        <v>240</v>
      </c>
      <c r="P77" s="85">
        <v>29491</v>
      </c>
      <c r="Q77" s="124" t="s">
        <v>225</v>
      </c>
      <c r="R77" s="85">
        <v>347</v>
      </c>
      <c r="S77" s="124" t="s">
        <v>228</v>
      </c>
      <c r="T77" s="85">
        <v>15635</v>
      </c>
    </row>
    <row r="78" spans="1:20" ht="15">
      <c r="A78" s="124" t="s">
        <v>236</v>
      </c>
      <c r="B78" s="85">
        <v>64883</v>
      </c>
      <c r="C78" s="124" t="s">
        <v>248</v>
      </c>
      <c r="D78" s="85">
        <v>31222</v>
      </c>
      <c r="E78" s="124" t="s">
        <v>257</v>
      </c>
      <c r="F78" s="85">
        <v>11129</v>
      </c>
      <c r="G78" s="124" t="s">
        <v>249</v>
      </c>
      <c r="H78" s="85">
        <v>3106</v>
      </c>
      <c r="I78" s="124" t="s">
        <v>237</v>
      </c>
      <c r="J78" s="85">
        <v>16225</v>
      </c>
      <c r="K78" s="124" t="s">
        <v>259</v>
      </c>
      <c r="L78" s="85">
        <v>3417</v>
      </c>
      <c r="M78" s="124" t="s">
        <v>263</v>
      </c>
      <c r="N78" s="85">
        <v>25</v>
      </c>
      <c r="O78" s="124"/>
      <c r="P78" s="85"/>
      <c r="Q78" s="124"/>
      <c r="R78" s="85"/>
      <c r="S78" s="124"/>
      <c r="T78" s="85"/>
    </row>
    <row r="79" spans="1:20" ht="15">
      <c r="A79" s="124" t="s">
        <v>260</v>
      </c>
      <c r="B79" s="85">
        <v>55638</v>
      </c>
      <c r="C79" s="124" t="s">
        <v>221</v>
      </c>
      <c r="D79" s="85">
        <v>29758</v>
      </c>
      <c r="E79" s="124" t="s">
        <v>219</v>
      </c>
      <c r="F79" s="85">
        <v>3187</v>
      </c>
      <c r="G79" s="124" t="s">
        <v>250</v>
      </c>
      <c r="H79" s="85">
        <v>1297</v>
      </c>
      <c r="I79" s="124" t="s">
        <v>243</v>
      </c>
      <c r="J79" s="85">
        <v>7002</v>
      </c>
      <c r="K79" s="124" t="s">
        <v>261</v>
      </c>
      <c r="L79" s="85">
        <v>920</v>
      </c>
      <c r="M79" s="124"/>
      <c r="N79" s="85"/>
      <c r="O79" s="124"/>
      <c r="P79" s="85"/>
      <c r="Q79" s="124"/>
      <c r="R79" s="85"/>
      <c r="S79" s="124"/>
      <c r="T79" s="85"/>
    </row>
    <row r="80" spans="1:20" ht="15">
      <c r="A80" s="124" t="s">
        <v>229</v>
      </c>
      <c r="B80" s="85">
        <v>45966</v>
      </c>
      <c r="C80" s="124" t="s">
        <v>244</v>
      </c>
      <c r="D80" s="85">
        <v>27504</v>
      </c>
      <c r="E80" s="124" t="s">
        <v>222</v>
      </c>
      <c r="F80" s="85">
        <v>2894</v>
      </c>
      <c r="G80" s="124" t="s">
        <v>253</v>
      </c>
      <c r="H80" s="85">
        <v>776</v>
      </c>
      <c r="I80" s="124" t="s">
        <v>235</v>
      </c>
      <c r="J80" s="85">
        <v>6166</v>
      </c>
      <c r="K80" s="124" t="s">
        <v>262</v>
      </c>
      <c r="L80" s="85">
        <v>156</v>
      </c>
      <c r="M80" s="124"/>
      <c r="N80" s="85"/>
      <c r="O80" s="124"/>
      <c r="P80" s="85"/>
      <c r="Q80" s="124"/>
      <c r="R80" s="85"/>
      <c r="S80" s="124"/>
      <c r="T80" s="85"/>
    </row>
    <row r="81" spans="1:20" ht="15">
      <c r="A81" s="124" t="s">
        <v>234</v>
      </c>
      <c r="B81" s="85">
        <v>43859</v>
      </c>
      <c r="C81" s="124" t="s">
        <v>220</v>
      </c>
      <c r="D81" s="85">
        <v>23746</v>
      </c>
      <c r="E81" s="124" t="s">
        <v>258</v>
      </c>
      <c r="F81" s="85">
        <v>332</v>
      </c>
      <c r="G81" s="124" t="s">
        <v>252</v>
      </c>
      <c r="H81" s="85">
        <v>284</v>
      </c>
      <c r="I81" s="124" t="s">
        <v>242</v>
      </c>
      <c r="J81" s="85">
        <v>2639</v>
      </c>
      <c r="K81" s="124"/>
      <c r="L81" s="85"/>
      <c r="M81" s="124"/>
      <c r="N81" s="85"/>
      <c r="O81" s="124"/>
      <c r="P81" s="85"/>
      <c r="Q81" s="124"/>
      <c r="R81" s="85"/>
      <c r="S81" s="124"/>
      <c r="T81" s="85"/>
    </row>
    <row r="82" spans="1:20" ht="15">
      <c r="A82" s="124" t="s">
        <v>248</v>
      </c>
      <c r="B82" s="85">
        <v>31222</v>
      </c>
      <c r="C82" s="124" t="s">
        <v>246</v>
      </c>
      <c r="D82" s="85">
        <v>11483</v>
      </c>
      <c r="E82" s="124" t="s">
        <v>256</v>
      </c>
      <c r="F82" s="85">
        <v>2</v>
      </c>
      <c r="G82" s="124"/>
      <c r="H82" s="85"/>
      <c r="I82" s="124"/>
      <c r="J82" s="85"/>
      <c r="K82" s="124"/>
      <c r="L82" s="85"/>
      <c r="M82" s="124"/>
      <c r="N82" s="85"/>
      <c r="O82" s="124"/>
      <c r="P82" s="85"/>
      <c r="Q82" s="124"/>
      <c r="R82" s="85"/>
      <c r="S82" s="124"/>
      <c r="T82" s="85"/>
    </row>
    <row r="83" spans="1:20" ht="15">
      <c r="A83" s="124" t="s">
        <v>264</v>
      </c>
      <c r="B83" s="85">
        <v>30853</v>
      </c>
      <c r="C83" s="124" t="s">
        <v>218</v>
      </c>
      <c r="D83" s="85">
        <v>8136</v>
      </c>
      <c r="E83" s="124"/>
      <c r="F83" s="85"/>
      <c r="G83" s="124"/>
      <c r="H83" s="85"/>
      <c r="I83" s="124"/>
      <c r="J83" s="85"/>
      <c r="K83" s="124"/>
      <c r="L83" s="85"/>
      <c r="M83" s="124"/>
      <c r="N83" s="85"/>
      <c r="O83" s="124"/>
      <c r="P83" s="85"/>
      <c r="Q83" s="124"/>
      <c r="R83" s="85"/>
      <c r="S83" s="124"/>
      <c r="T83" s="85"/>
    </row>
    <row r="84" spans="1:20" ht="15">
      <c r="A84" s="124" t="s">
        <v>221</v>
      </c>
      <c r="B84" s="85">
        <v>29758</v>
      </c>
      <c r="C84" s="124" t="s">
        <v>213</v>
      </c>
      <c r="D84" s="85">
        <v>6593</v>
      </c>
      <c r="E84" s="124"/>
      <c r="F84" s="85"/>
      <c r="G84" s="124"/>
      <c r="H84" s="85"/>
      <c r="I84" s="124"/>
      <c r="J84" s="85"/>
      <c r="K84" s="124"/>
      <c r="L84" s="85"/>
      <c r="M84" s="124"/>
      <c r="N84" s="85"/>
      <c r="O84" s="124"/>
      <c r="P84" s="85"/>
      <c r="Q84" s="124"/>
      <c r="R84" s="85"/>
      <c r="S84" s="124"/>
      <c r="T84" s="85"/>
    </row>
    <row r="85" spans="1:20" ht="15">
      <c r="A85" s="124" t="s">
        <v>240</v>
      </c>
      <c r="B85" s="85">
        <v>29491</v>
      </c>
      <c r="C85" s="124" t="s">
        <v>227</v>
      </c>
      <c r="D85" s="85">
        <v>5613</v>
      </c>
      <c r="E85" s="124"/>
      <c r="F85" s="85"/>
      <c r="G85" s="124"/>
      <c r="H85" s="85"/>
      <c r="I85" s="124"/>
      <c r="J85" s="85"/>
      <c r="K85" s="124"/>
      <c r="L85" s="85"/>
      <c r="M85" s="124"/>
      <c r="N85" s="85"/>
      <c r="O85" s="124"/>
      <c r="P85" s="85"/>
      <c r="Q85" s="124"/>
      <c r="R85" s="85"/>
      <c r="S85" s="124"/>
      <c r="T85" s="85"/>
    </row>
  </sheetData>
  <hyperlinks>
    <hyperlink ref="A2" r:id="rId1" display="https://www.maghrebvoices.com/a/509166.html"/>
    <hyperlink ref="A3" r:id="rId2" display="https://www.maghrebvoices.com/a/509445.html"/>
    <hyperlink ref="A4" r:id="rId3" display="https://www.maghrebvoices.com/a/509342.html"/>
    <hyperlink ref="A5" r:id="rId4" display="https://www.maghrebvoices.com/a/508614.html"/>
    <hyperlink ref="A6" r:id="rId5" display="https://www.maghrebvoices.com/a/509572.html"/>
    <hyperlink ref="A7" r:id="rId6" display="https://www.maghrebvoices.com/a/508725.html"/>
    <hyperlink ref="A8" r:id="rId7" display="https://www.maghrebvoices.com/a/508528.html"/>
    <hyperlink ref="A9" r:id="rId8" display="https://www.maghrebvoices.com/a/508248.html"/>
    <hyperlink ref="A10" r:id="rId9" display="https://www.maghrebvoices.com/a/509341.html"/>
    <hyperlink ref="A11" r:id="rId10" display="https://www.maghrebvoices.com/a/Algeria-history/467350.html"/>
    <hyperlink ref="C2" r:id="rId11" display="https://www.maghrebvoices.com/a/509166.html"/>
    <hyperlink ref="C3" r:id="rId12" display="https://www.maghrebvoices.com/a/502882.html"/>
    <hyperlink ref="C4" r:id="rId13" display="https://www.maghrebvoices.com/a/508411.html"/>
    <hyperlink ref="C5" r:id="rId14" display="https://www.maghrebvoices.com/a/508248.html"/>
    <hyperlink ref="C6" r:id="rId15" display="https://www.maghrebvoices.com/a/507848.html"/>
    <hyperlink ref="C7" r:id="rId16" display="https://www.maghrebvoices.com/a/508112.html"/>
    <hyperlink ref="C8" r:id="rId17" display="https://www.maghrebvoices.com/a/508268.html"/>
    <hyperlink ref="C9" r:id="rId18" display="https://www.maghrebvoices.com/a/508614.html"/>
    <hyperlink ref="C10" r:id="rId19" display="https://www.maghrebvoices.com/a/508522.html"/>
    <hyperlink ref="C11" r:id="rId20" display="https://www.maghrebvoices.com/a/388467.html"/>
    <hyperlink ref="E2" r:id="rId21" display="https://www.maghrebvoices.com/a/508725.html"/>
    <hyperlink ref="E3" r:id="rId22" display="https://www.maghrebvoices.com/a/509166.html"/>
    <hyperlink ref="E4" r:id="rId23" display="https://twitter.com/i/web/status/1165353758248898560"/>
    <hyperlink ref="E5" r:id="rId24" display="https://www.maghrebvoices.com/a/508528.html?fbclid=IwAR3OC_uyhaRuInEtqPOdrJUkCffjQ16UV_gTqumV2euXOq5sUwsu-Mc3JlE"/>
    <hyperlink ref="E6" r:id="rId25" display="https://www.maghrebvoices.com/a/509603.html"/>
    <hyperlink ref="E7" r:id="rId26" display="https://www.maghrebvoices.com/a/508471.html"/>
    <hyperlink ref="E8" r:id="rId27" display="https://www.maghrebvoices.com/a/508589.html"/>
    <hyperlink ref="E9" r:id="rId28" display="https://www.maghrebvoices.com/a/508614.html"/>
    <hyperlink ref="E10" r:id="rId29" display="https://www.maghrebvoices.com/a/508629.html"/>
    <hyperlink ref="E11" r:id="rId30" display="https://www.maghrebvoices.com/a/508728.html"/>
    <hyperlink ref="G2" r:id="rId31" display="https://www.maghrebvoices.com/a/509445.html"/>
    <hyperlink ref="G3" r:id="rId32" display="https://www.maghrebvoices.com/a/509342.html"/>
    <hyperlink ref="I2" r:id="rId33" display="https://www.maghrebvoices.com/a/509166.html"/>
    <hyperlink ref="K2" r:id="rId34" display="https://www.maghrebvoices.com/a/383194.html"/>
    <hyperlink ref="M2" r:id="rId35" display="https://www.maghrebvoices.com/a/amazigh/401345.html"/>
    <hyperlink ref="O2" r:id="rId36" display="https://www.maghrebvoices.com/a/509341.html"/>
    <hyperlink ref="O3" r:id="rId37" display="https://www.maghrebvoices.com/a/Algeria-history/467350.html"/>
    <hyperlink ref="Q2" r:id="rId38" display="https://www.maghrebvoices.com/a/Libya-tribe/478934.html"/>
    <hyperlink ref="S2" r:id="rId39" display="https://www.maghrebvoices.com/a/%d9%85%d8%aa%d8%b7%d9%88%d8%b9%d8%a7%d8%aa-%d9%88%d8%a8%d9%8a%d9%83%d9%8a%d9%86%d9%8a-%d9%88%d9%83%d8%a8%d8%aa/507892.html"/>
    <hyperlink ref="S3" r:id="rId40" display="https://www.maghrebvoices.com/a/508927.html"/>
    <hyperlink ref="S4" r:id="rId41" display="https://www.maghrebvoices.com/a/508255.html"/>
    <hyperlink ref="S5" r:id="rId42" display="https://www.maghrebvoices.com/a/508286.html"/>
    <hyperlink ref="S6" r:id="rId43" display="https://www.maghrebvoices.com/a/508356.html"/>
    <hyperlink ref="S7" r:id="rId44" display="https://www.maghrebvoices.com/a/508377.html"/>
    <hyperlink ref="S8" r:id="rId45" display="https://www.maghrebvoices.com/a/508379.html"/>
    <hyperlink ref="S9" r:id="rId46" display="https://www.maghrebvoices.com/a/508381.html"/>
    <hyperlink ref="S10" r:id="rId47" display="https://www.maghrebvoices.com/a/508471.html"/>
    <hyperlink ref="S11" r:id="rId48" display="https://www.maghrebvoices.com/a/508478.html"/>
  </hyperlinks>
  <printOptions/>
  <pageMargins left="0.7" right="0.7" top="0.75" bottom="0.75" header="0.3" footer="0.3"/>
  <pageSetup orientation="portrait" paperSize="9"/>
  <tableParts>
    <tablePart r:id="rId53"/>
    <tablePart r:id="rId50"/>
    <tablePart r:id="rId55"/>
    <tablePart r:id="rId54"/>
    <tablePart r:id="rId52"/>
    <tablePart r:id="rId49"/>
    <tablePart r:id="rId51"/>
    <tablePart r:id="rId5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1388</v>
      </c>
      <c r="B1" s="13" t="s">
        <v>1488</v>
      </c>
      <c r="C1" s="13" t="s">
        <v>1489</v>
      </c>
      <c r="D1" s="13" t="s">
        <v>144</v>
      </c>
      <c r="E1" s="13" t="s">
        <v>1491</v>
      </c>
      <c r="F1" s="13" t="s">
        <v>1492</v>
      </c>
      <c r="G1" s="13" t="s">
        <v>1493</v>
      </c>
    </row>
    <row r="2" spans="1:7" ht="15">
      <c r="A2" s="85" t="s">
        <v>1094</v>
      </c>
      <c r="B2" s="85">
        <v>0</v>
      </c>
      <c r="C2" s="129">
        <v>0</v>
      </c>
      <c r="D2" s="85" t="s">
        <v>1490</v>
      </c>
      <c r="E2" s="85"/>
      <c r="F2" s="85"/>
      <c r="G2" s="85"/>
    </row>
    <row r="3" spans="1:7" ht="15">
      <c r="A3" s="85" t="s">
        <v>1095</v>
      </c>
      <c r="B3" s="85">
        <v>6</v>
      </c>
      <c r="C3" s="129">
        <v>0.0059701492537313425</v>
      </c>
      <c r="D3" s="85" t="s">
        <v>1490</v>
      </c>
      <c r="E3" s="85"/>
      <c r="F3" s="85"/>
      <c r="G3" s="85"/>
    </row>
    <row r="4" spans="1:7" ht="15">
      <c r="A4" s="85" t="s">
        <v>1096</v>
      </c>
      <c r="B4" s="85">
        <v>0</v>
      </c>
      <c r="C4" s="129">
        <v>0</v>
      </c>
      <c r="D4" s="85" t="s">
        <v>1490</v>
      </c>
      <c r="E4" s="85"/>
      <c r="F4" s="85"/>
      <c r="G4" s="85"/>
    </row>
    <row r="5" spans="1:7" ht="15">
      <c r="A5" s="85" t="s">
        <v>1097</v>
      </c>
      <c r="B5" s="85">
        <v>999</v>
      </c>
      <c r="C5" s="129">
        <v>0.9940298507462687</v>
      </c>
      <c r="D5" s="85" t="s">
        <v>1490</v>
      </c>
      <c r="E5" s="85"/>
      <c r="F5" s="85"/>
      <c r="G5" s="85"/>
    </row>
    <row r="6" spans="1:7" ht="15">
      <c r="A6" s="85" t="s">
        <v>1098</v>
      </c>
      <c r="B6" s="85">
        <v>1005</v>
      </c>
      <c r="C6" s="129">
        <v>1</v>
      </c>
      <c r="D6" s="85" t="s">
        <v>1490</v>
      </c>
      <c r="E6" s="85"/>
      <c r="F6" s="85"/>
      <c r="G6" s="85"/>
    </row>
    <row r="7" spans="1:7" ht="15">
      <c r="A7" s="92" t="s">
        <v>1099</v>
      </c>
      <c r="B7" s="92">
        <v>23</v>
      </c>
      <c r="C7" s="130">
        <v>0.015383959570330947</v>
      </c>
      <c r="D7" s="92" t="s">
        <v>1490</v>
      </c>
      <c r="E7" s="92" t="b">
        <v>0</v>
      </c>
      <c r="F7" s="92" t="b">
        <v>0</v>
      </c>
      <c r="G7" s="92" t="b">
        <v>0</v>
      </c>
    </row>
    <row r="8" spans="1:7" ht="15">
      <c r="A8" s="92" t="s">
        <v>1100</v>
      </c>
      <c r="B8" s="92">
        <v>15</v>
      </c>
      <c r="C8" s="130">
        <v>0.015520560072979729</v>
      </c>
      <c r="D8" s="92" t="s">
        <v>1490</v>
      </c>
      <c r="E8" s="92" t="b">
        <v>0</v>
      </c>
      <c r="F8" s="92" t="b">
        <v>0</v>
      </c>
      <c r="G8" s="92" t="b">
        <v>0</v>
      </c>
    </row>
    <row r="9" spans="1:7" ht="15">
      <c r="A9" s="92" t="s">
        <v>1101</v>
      </c>
      <c r="B9" s="92">
        <v>11</v>
      </c>
      <c r="C9" s="130">
        <v>0.010895291557000867</v>
      </c>
      <c r="D9" s="92" t="s">
        <v>1490</v>
      </c>
      <c r="E9" s="92" t="b">
        <v>0</v>
      </c>
      <c r="F9" s="92" t="b">
        <v>0</v>
      </c>
      <c r="G9" s="92" t="b">
        <v>0</v>
      </c>
    </row>
    <row r="10" spans="1:7" ht="15">
      <c r="A10" s="92" t="s">
        <v>1102</v>
      </c>
      <c r="B10" s="92">
        <v>11</v>
      </c>
      <c r="C10" s="130">
        <v>0.01605838945457874</v>
      </c>
      <c r="D10" s="92" t="s">
        <v>1490</v>
      </c>
      <c r="E10" s="92" t="b">
        <v>0</v>
      </c>
      <c r="F10" s="92" t="b">
        <v>0</v>
      </c>
      <c r="G10" s="92" t="b">
        <v>0</v>
      </c>
    </row>
    <row r="11" spans="1:7" ht="15">
      <c r="A11" s="92" t="s">
        <v>1103</v>
      </c>
      <c r="B11" s="92">
        <v>7</v>
      </c>
      <c r="C11" s="130">
        <v>0.008401382863010416</v>
      </c>
      <c r="D11" s="92" t="s">
        <v>1490</v>
      </c>
      <c r="E11" s="92" t="b">
        <v>0</v>
      </c>
      <c r="F11" s="92" t="b">
        <v>0</v>
      </c>
      <c r="G11" s="92" t="b">
        <v>0</v>
      </c>
    </row>
    <row r="12" spans="1:7" ht="15">
      <c r="A12" s="92" t="s">
        <v>1113</v>
      </c>
      <c r="B12" s="92">
        <v>7</v>
      </c>
      <c r="C12" s="130">
        <v>0.008401382863010416</v>
      </c>
      <c r="D12" s="92" t="s">
        <v>1490</v>
      </c>
      <c r="E12" s="92" t="b">
        <v>0</v>
      </c>
      <c r="F12" s="92" t="b">
        <v>0</v>
      </c>
      <c r="G12" s="92" t="b">
        <v>0</v>
      </c>
    </row>
    <row r="13" spans="1:7" ht="15">
      <c r="A13" s="92" t="s">
        <v>257</v>
      </c>
      <c r="B13" s="92">
        <v>6</v>
      </c>
      <c r="C13" s="130">
        <v>0.0076303313985275085</v>
      </c>
      <c r="D13" s="92" t="s">
        <v>1490</v>
      </c>
      <c r="E13" s="92" t="b">
        <v>0</v>
      </c>
      <c r="F13" s="92" t="b">
        <v>0</v>
      </c>
      <c r="G13" s="92" t="b">
        <v>0</v>
      </c>
    </row>
    <row r="14" spans="1:7" ht="15">
      <c r="A14" s="92" t="s">
        <v>1389</v>
      </c>
      <c r="B14" s="92">
        <v>6</v>
      </c>
      <c r="C14" s="130">
        <v>0.0076303313985275085</v>
      </c>
      <c r="D14" s="92" t="s">
        <v>1490</v>
      </c>
      <c r="E14" s="92" t="b">
        <v>0</v>
      </c>
      <c r="F14" s="92" t="b">
        <v>0</v>
      </c>
      <c r="G14" s="92" t="b">
        <v>0</v>
      </c>
    </row>
    <row r="15" spans="1:7" ht="15">
      <c r="A15" s="92" t="s">
        <v>1106</v>
      </c>
      <c r="B15" s="92">
        <v>6</v>
      </c>
      <c r="C15" s="130">
        <v>0.0076303313985275085</v>
      </c>
      <c r="D15" s="92" t="s">
        <v>1490</v>
      </c>
      <c r="E15" s="92" t="b">
        <v>0</v>
      </c>
      <c r="F15" s="92" t="b">
        <v>0</v>
      </c>
      <c r="G15" s="92" t="b">
        <v>0</v>
      </c>
    </row>
    <row r="16" spans="1:7" ht="15">
      <c r="A16" s="92" t="s">
        <v>1131</v>
      </c>
      <c r="B16" s="92">
        <v>6</v>
      </c>
      <c r="C16" s="130">
        <v>0.0076303313985275085</v>
      </c>
      <c r="D16" s="92" t="s">
        <v>1490</v>
      </c>
      <c r="E16" s="92" t="b">
        <v>0</v>
      </c>
      <c r="F16" s="92" t="b">
        <v>0</v>
      </c>
      <c r="G16" s="92" t="b">
        <v>0</v>
      </c>
    </row>
    <row r="17" spans="1:7" ht="15">
      <c r="A17" s="92" t="s">
        <v>1132</v>
      </c>
      <c r="B17" s="92">
        <v>6</v>
      </c>
      <c r="C17" s="130">
        <v>0.0076303313985275085</v>
      </c>
      <c r="D17" s="92" t="s">
        <v>1490</v>
      </c>
      <c r="E17" s="92" t="b">
        <v>0</v>
      </c>
      <c r="F17" s="92" t="b">
        <v>0</v>
      </c>
      <c r="G17" s="92" t="b">
        <v>0</v>
      </c>
    </row>
    <row r="18" spans="1:7" ht="15">
      <c r="A18" s="92" t="s">
        <v>1133</v>
      </c>
      <c r="B18" s="92">
        <v>6</v>
      </c>
      <c r="C18" s="130">
        <v>0.0076303313985275085</v>
      </c>
      <c r="D18" s="92" t="s">
        <v>1490</v>
      </c>
      <c r="E18" s="92" t="b">
        <v>0</v>
      </c>
      <c r="F18" s="92" t="b">
        <v>0</v>
      </c>
      <c r="G18" s="92" t="b">
        <v>0</v>
      </c>
    </row>
    <row r="19" spans="1:7" ht="15">
      <c r="A19" s="92" t="s">
        <v>1134</v>
      </c>
      <c r="B19" s="92">
        <v>6</v>
      </c>
      <c r="C19" s="130">
        <v>0.0076303313985275085</v>
      </c>
      <c r="D19" s="92" t="s">
        <v>1490</v>
      </c>
      <c r="E19" s="92" t="b">
        <v>0</v>
      </c>
      <c r="F19" s="92" t="b">
        <v>0</v>
      </c>
      <c r="G19" s="92" t="b">
        <v>0</v>
      </c>
    </row>
    <row r="20" spans="1:7" ht="15">
      <c r="A20" s="92" t="s">
        <v>1135</v>
      </c>
      <c r="B20" s="92">
        <v>6</v>
      </c>
      <c r="C20" s="130">
        <v>0.0076303313985275085</v>
      </c>
      <c r="D20" s="92" t="s">
        <v>1490</v>
      </c>
      <c r="E20" s="92" t="b">
        <v>0</v>
      </c>
      <c r="F20" s="92" t="b">
        <v>1</v>
      </c>
      <c r="G20" s="92" t="b">
        <v>0</v>
      </c>
    </row>
    <row r="21" spans="1:7" ht="15">
      <c r="A21" s="92" t="s">
        <v>1136</v>
      </c>
      <c r="B21" s="92">
        <v>6</v>
      </c>
      <c r="C21" s="130">
        <v>0.0076303313985275085</v>
      </c>
      <c r="D21" s="92" t="s">
        <v>1490</v>
      </c>
      <c r="E21" s="92" t="b">
        <v>0</v>
      </c>
      <c r="F21" s="92" t="b">
        <v>0</v>
      </c>
      <c r="G21" s="92" t="b">
        <v>0</v>
      </c>
    </row>
    <row r="22" spans="1:7" ht="15">
      <c r="A22" s="92" t="s">
        <v>1137</v>
      </c>
      <c r="B22" s="92">
        <v>6</v>
      </c>
      <c r="C22" s="130">
        <v>0.0076303313985275085</v>
      </c>
      <c r="D22" s="92" t="s">
        <v>1490</v>
      </c>
      <c r="E22" s="92" t="b">
        <v>0</v>
      </c>
      <c r="F22" s="92" t="b">
        <v>0</v>
      </c>
      <c r="G22" s="92" t="b">
        <v>0</v>
      </c>
    </row>
    <row r="23" spans="1:7" ht="15">
      <c r="A23" s="92" t="s">
        <v>1138</v>
      </c>
      <c r="B23" s="92">
        <v>6</v>
      </c>
      <c r="C23" s="130">
        <v>0.0076303313985275085</v>
      </c>
      <c r="D23" s="92" t="s">
        <v>1490</v>
      </c>
      <c r="E23" s="92" t="b">
        <v>0</v>
      </c>
      <c r="F23" s="92" t="b">
        <v>0</v>
      </c>
      <c r="G23" s="92" t="b">
        <v>0</v>
      </c>
    </row>
    <row r="24" spans="1:7" ht="15">
      <c r="A24" s="92" t="s">
        <v>1139</v>
      </c>
      <c r="B24" s="92">
        <v>6</v>
      </c>
      <c r="C24" s="130">
        <v>0.0076303313985275085</v>
      </c>
      <c r="D24" s="92" t="s">
        <v>1490</v>
      </c>
      <c r="E24" s="92" t="b">
        <v>0</v>
      </c>
      <c r="F24" s="92" t="b">
        <v>0</v>
      </c>
      <c r="G24" s="92" t="b">
        <v>0</v>
      </c>
    </row>
    <row r="25" spans="1:7" ht="15">
      <c r="A25" s="92" t="s">
        <v>1140</v>
      </c>
      <c r="B25" s="92">
        <v>6</v>
      </c>
      <c r="C25" s="130">
        <v>0.0076303313985275085</v>
      </c>
      <c r="D25" s="92" t="s">
        <v>1490</v>
      </c>
      <c r="E25" s="92" t="b">
        <v>0</v>
      </c>
      <c r="F25" s="92" t="b">
        <v>0</v>
      </c>
      <c r="G25" s="92" t="b">
        <v>0</v>
      </c>
    </row>
    <row r="26" spans="1:7" ht="15">
      <c r="A26" s="92" t="s">
        <v>1390</v>
      </c>
      <c r="B26" s="92">
        <v>6</v>
      </c>
      <c r="C26" s="130">
        <v>0.0076303313985275085</v>
      </c>
      <c r="D26" s="92" t="s">
        <v>1490</v>
      </c>
      <c r="E26" s="92" t="b">
        <v>0</v>
      </c>
      <c r="F26" s="92" t="b">
        <v>0</v>
      </c>
      <c r="G26" s="92" t="b">
        <v>0</v>
      </c>
    </row>
    <row r="27" spans="1:7" ht="15">
      <c r="A27" s="92" t="s">
        <v>1391</v>
      </c>
      <c r="B27" s="92">
        <v>6</v>
      </c>
      <c r="C27" s="130">
        <v>0.0076303313985275085</v>
      </c>
      <c r="D27" s="92" t="s">
        <v>1490</v>
      </c>
      <c r="E27" s="92" t="b">
        <v>0</v>
      </c>
      <c r="F27" s="92" t="b">
        <v>0</v>
      </c>
      <c r="G27" s="92" t="b">
        <v>0</v>
      </c>
    </row>
    <row r="28" spans="1:7" ht="15">
      <c r="A28" s="92" t="s">
        <v>1392</v>
      </c>
      <c r="B28" s="92">
        <v>6</v>
      </c>
      <c r="C28" s="130">
        <v>0.0076303313985275085</v>
      </c>
      <c r="D28" s="92" t="s">
        <v>1490</v>
      </c>
      <c r="E28" s="92" t="b">
        <v>0</v>
      </c>
      <c r="F28" s="92" t="b">
        <v>0</v>
      </c>
      <c r="G28" s="92" t="b">
        <v>0</v>
      </c>
    </row>
    <row r="29" spans="1:7" ht="15">
      <c r="A29" s="92" t="s">
        <v>1393</v>
      </c>
      <c r="B29" s="92">
        <v>6</v>
      </c>
      <c r="C29" s="130">
        <v>0.0076303313985275085</v>
      </c>
      <c r="D29" s="92" t="s">
        <v>1490</v>
      </c>
      <c r="E29" s="92" t="b">
        <v>0</v>
      </c>
      <c r="F29" s="92" t="b">
        <v>0</v>
      </c>
      <c r="G29" s="92" t="b">
        <v>0</v>
      </c>
    </row>
    <row r="30" spans="1:7" ht="15">
      <c r="A30" s="92" t="s">
        <v>1394</v>
      </c>
      <c r="B30" s="92">
        <v>6</v>
      </c>
      <c r="C30" s="130">
        <v>0.0076303313985275085</v>
      </c>
      <c r="D30" s="92" t="s">
        <v>1490</v>
      </c>
      <c r="E30" s="92" t="b">
        <v>0</v>
      </c>
      <c r="F30" s="92" t="b">
        <v>0</v>
      </c>
      <c r="G30" s="92" t="b">
        <v>0</v>
      </c>
    </row>
    <row r="31" spans="1:7" ht="15">
      <c r="A31" s="92" t="s">
        <v>1121</v>
      </c>
      <c r="B31" s="92">
        <v>5</v>
      </c>
      <c r="C31" s="130">
        <v>0.006781586240480322</v>
      </c>
      <c r="D31" s="92" t="s">
        <v>1490</v>
      </c>
      <c r="E31" s="92" t="b">
        <v>0</v>
      </c>
      <c r="F31" s="92" t="b">
        <v>0</v>
      </c>
      <c r="G31" s="92" t="b">
        <v>0</v>
      </c>
    </row>
    <row r="32" spans="1:7" ht="15">
      <c r="A32" s="92" t="s">
        <v>1122</v>
      </c>
      <c r="B32" s="92">
        <v>5</v>
      </c>
      <c r="C32" s="130">
        <v>0.006781586240480322</v>
      </c>
      <c r="D32" s="92" t="s">
        <v>1490</v>
      </c>
      <c r="E32" s="92" t="b">
        <v>0</v>
      </c>
      <c r="F32" s="92" t="b">
        <v>0</v>
      </c>
      <c r="G32" s="92" t="b">
        <v>0</v>
      </c>
    </row>
    <row r="33" spans="1:7" ht="15">
      <c r="A33" s="92" t="s">
        <v>1123</v>
      </c>
      <c r="B33" s="92">
        <v>5</v>
      </c>
      <c r="C33" s="130">
        <v>0.006781586240480322</v>
      </c>
      <c r="D33" s="92" t="s">
        <v>1490</v>
      </c>
      <c r="E33" s="92" t="b">
        <v>0</v>
      </c>
      <c r="F33" s="92" t="b">
        <v>0</v>
      </c>
      <c r="G33" s="92" t="b">
        <v>0</v>
      </c>
    </row>
    <row r="34" spans="1:7" ht="15">
      <c r="A34" s="92" t="s">
        <v>1124</v>
      </c>
      <c r="B34" s="92">
        <v>5</v>
      </c>
      <c r="C34" s="130">
        <v>0.006781586240480322</v>
      </c>
      <c r="D34" s="92" t="s">
        <v>1490</v>
      </c>
      <c r="E34" s="92" t="b">
        <v>0</v>
      </c>
      <c r="F34" s="92" t="b">
        <v>0</v>
      </c>
      <c r="G34" s="92" t="b">
        <v>0</v>
      </c>
    </row>
    <row r="35" spans="1:7" ht="15">
      <c r="A35" s="92" t="s">
        <v>1125</v>
      </c>
      <c r="B35" s="92">
        <v>5</v>
      </c>
      <c r="C35" s="130">
        <v>0.006781586240480322</v>
      </c>
      <c r="D35" s="92" t="s">
        <v>1490</v>
      </c>
      <c r="E35" s="92" t="b">
        <v>0</v>
      </c>
      <c r="F35" s="92" t="b">
        <v>0</v>
      </c>
      <c r="G35" s="92" t="b">
        <v>0</v>
      </c>
    </row>
    <row r="36" spans="1:7" ht="15">
      <c r="A36" s="92" t="s">
        <v>1126</v>
      </c>
      <c r="B36" s="92">
        <v>5</v>
      </c>
      <c r="C36" s="130">
        <v>0.006781586240480322</v>
      </c>
      <c r="D36" s="92" t="s">
        <v>1490</v>
      </c>
      <c r="E36" s="92" t="b">
        <v>0</v>
      </c>
      <c r="F36" s="92" t="b">
        <v>0</v>
      </c>
      <c r="G36" s="92" t="b">
        <v>0</v>
      </c>
    </row>
    <row r="37" spans="1:7" ht="15">
      <c r="A37" s="92" t="s">
        <v>1127</v>
      </c>
      <c r="B37" s="92">
        <v>5</v>
      </c>
      <c r="C37" s="130">
        <v>0.006781586240480322</v>
      </c>
      <c r="D37" s="92" t="s">
        <v>1490</v>
      </c>
      <c r="E37" s="92" t="b">
        <v>0</v>
      </c>
      <c r="F37" s="92" t="b">
        <v>0</v>
      </c>
      <c r="G37" s="92" t="b">
        <v>0</v>
      </c>
    </row>
    <row r="38" spans="1:7" ht="15">
      <c r="A38" s="92" t="s">
        <v>1128</v>
      </c>
      <c r="B38" s="92">
        <v>5</v>
      </c>
      <c r="C38" s="130">
        <v>0.006781586240480322</v>
      </c>
      <c r="D38" s="92" t="s">
        <v>1490</v>
      </c>
      <c r="E38" s="92" t="b">
        <v>0</v>
      </c>
      <c r="F38" s="92" t="b">
        <v>0</v>
      </c>
      <c r="G38" s="92" t="b">
        <v>0</v>
      </c>
    </row>
    <row r="39" spans="1:7" ht="15">
      <c r="A39" s="92" t="s">
        <v>1129</v>
      </c>
      <c r="B39" s="92">
        <v>5</v>
      </c>
      <c r="C39" s="130">
        <v>0.006781586240480322</v>
      </c>
      <c r="D39" s="92" t="s">
        <v>1490</v>
      </c>
      <c r="E39" s="92" t="b">
        <v>0</v>
      </c>
      <c r="F39" s="92" t="b">
        <v>0</v>
      </c>
      <c r="G39" s="92" t="b">
        <v>0</v>
      </c>
    </row>
    <row r="40" spans="1:7" ht="15">
      <c r="A40" s="92" t="s">
        <v>1395</v>
      </c>
      <c r="B40" s="92">
        <v>5</v>
      </c>
      <c r="C40" s="130">
        <v>0.006781586240480322</v>
      </c>
      <c r="D40" s="92" t="s">
        <v>1490</v>
      </c>
      <c r="E40" s="92" t="b">
        <v>0</v>
      </c>
      <c r="F40" s="92" t="b">
        <v>0</v>
      </c>
      <c r="G40" s="92" t="b">
        <v>0</v>
      </c>
    </row>
    <row r="41" spans="1:7" ht="15">
      <c r="A41" s="92" t="s">
        <v>242</v>
      </c>
      <c r="B41" s="92">
        <v>5</v>
      </c>
      <c r="C41" s="130">
        <v>0.006781586240480322</v>
      </c>
      <c r="D41" s="92" t="s">
        <v>1490</v>
      </c>
      <c r="E41" s="92" t="b">
        <v>0</v>
      </c>
      <c r="F41" s="92" t="b">
        <v>0</v>
      </c>
      <c r="G41" s="92" t="b">
        <v>0</v>
      </c>
    </row>
    <row r="42" spans="1:7" ht="15">
      <c r="A42" s="92" t="s">
        <v>1396</v>
      </c>
      <c r="B42" s="92">
        <v>5</v>
      </c>
      <c r="C42" s="130">
        <v>0.006781586240480322</v>
      </c>
      <c r="D42" s="92" t="s">
        <v>1490</v>
      </c>
      <c r="E42" s="92" t="b">
        <v>0</v>
      </c>
      <c r="F42" s="92" t="b">
        <v>0</v>
      </c>
      <c r="G42" s="92" t="b">
        <v>0</v>
      </c>
    </row>
    <row r="43" spans="1:7" ht="15">
      <c r="A43" s="92" t="s">
        <v>1116</v>
      </c>
      <c r="B43" s="92">
        <v>5</v>
      </c>
      <c r="C43" s="130">
        <v>0.006781586240480322</v>
      </c>
      <c r="D43" s="92" t="s">
        <v>1490</v>
      </c>
      <c r="E43" s="92" t="b">
        <v>0</v>
      </c>
      <c r="F43" s="92" t="b">
        <v>0</v>
      </c>
      <c r="G43" s="92" t="b">
        <v>0</v>
      </c>
    </row>
    <row r="44" spans="1:7" ht="15">
      <c r="A44" s="92" t="s">
        <v>1397</v>
      </c>
      <c r="B44" s="92">
        <v>5</v>
      </c>
      <c r="C44" s="130">
        <v>0.006781586240480322</v>
      </c>
      <c r="D44" s="92" t="s">
        <v>1490</v>
      </c>
      <c r="E44" s="92" t="b">
        <v>0</v>
      </c>
      <c r="F44" s="92" t="b">
        <v>0</v>
      </c>
      <c r="G44" s="92" t="b">
        <v>0</v>
      </c>
    </row>
    <row r="45" spans="1:7" ht="15">
      <c r="A45" s="92" t="s">
        <v>249</v>
      </c>
      <c r="B45" s="92">
        <v>4</v>
      </c>
      <c r="C45" s="130">
        <v>0.0058394143471195425</v>
      </c>
      <c r="D45" s="92" t="s">
        <v>1490</v>
      </c>
      <c r="E45" s="92" t="b">
        <v>0</v>
      </c>
      <c r="F45" s="92" t="b">
        <v>0</v>
      </c>
      <c r="G45" s="92" t="b">
        <v>0</v>
      </c>
    </row>
    <row r="46" spans="1:7" ht="15">
      <c r="A46" s="92" t="s">
        <v>1398</v>
      </c>
      <c r="B46" s="92">
        <v>4</v>
      </c>
      <c r="C46" s="130">
        <v>0.0058394143471195425</v>
      </c>
      <c r="D46" s="92" t="s">
        <v>1490</v>
      </c>
      <c r="E46" s="92" t="b">
        <v>0</v>
      </c>
      <c r="F46" s="92" t="b">
        <v>0</v>
      </c>
      <c r="G46" s="92" t="b">
        <v>0</v>
      </c>
    </row>
    <row r="47" spans="1:7" ht="15">
      <c r="A47" s="92" t="s">
        <v>1399</v>
      </c>
      <c r="B47" s="92">
        <v>4</v>
      </c>
      <c r="C47" s="130">
        <v>0.0058394143471195425</v>
      </c>
      <c r="D47" s="92" t="s">
        <v>1490</v>
      </c>
      <c r="E47" s="92" t="b">
        <v>0</v>
      </c>
      <c r="F47" s="92" t="b">
        <v>0</v>
      </c>
      <c r="G47" s="92" t="b">
        <v>0</v>
      </c>
    </row>
    <row r="48" spans="1:7" ht="15">
      <c r="A48" s="92" t="s">
        <v>1400</v>
      </c>
      <c r="B48" s="92">
        <v>4</v>
      </c>
      <c r="C48" s="130">
        <v>0.0058394143471195425</v>
      </c>
      <c r="D48" s="92" t="s">
        <v>1490</v>
      </c>
      <c r="E48" s="92" t="b">
        <v>0</v>
      </c>
      <c r="F48" s="92" t="b">
        <v>0</v>
      </c>
      <c r="G48" s="92" t="b">
        <v>0</v>
      </c>
    </row>
    <row r="49" spans="1:7" ht="15">
      <c r="A49" s="92" t="s">
        <v>1401</v>
      </c>
      <c r="B49" s="92">
        <v>4</v>
      </c>
      <c r="C49" s="130">
        <v>0.0058394143471195425</v>
      </c>
      <c r="D49" s="92" t="s">
        <v>1490</v>
      </c>
      <c r="E49" s="92" t="b">
        <v>0</v>
      </c>
      <c r="F49" s="92" t="b">
        <v>0</v>
      </c>
      <c r="G49" s="92" t="b">
        <v>0</v>
      </c>
    </row>
    <row r="50" spans="1:7" ht="15">
      <c r="A50" s="92" t="s">
        <v>1144</v>
      </c>
      <c r="B50" s="92">
        <v>4</v>
      </c>
      <c r="C50" s="130">
        <v>0.0071258673200425395</v>
      </c>
      <c r="D50" s="92" t="s">
        <v>1490</v>
      </c>
      <c r="E50" s="92" t="b">
        <v>0</v>
      </c>
      <c r="F50" s="92" t="b">
        <v>0</v>
      </c>
      <c r="G50" s="92" t="b">
        <v>0</v>
      </c>
    </row>
    <row r="51" spans="1:7" ht="15">
      <c r="A51" s="92" t="s">
        <v>1115</v>
      </c>
      <c r="B51" s="92">
        <v>4</v>
      </c>
      <c r="C51" s="130">
        <v>0.0058394143471195425</v>
      </c>
      <c r="D51" s="92" t="s">
        <v>1490</v>
      </c>
      <c r="E51" s="92" t="b">
        <v>0</v>
      </c>
      <c r="F51" s="92" t="b">
        <v>0</v>
      </c>
      <c r="G51" s="92" t="b">
        <v>0</v>
      </c>
    </row>
    <row r="52" spans="1:7" ht="15">
      <c r="A52" s="92" t="s">
        <v>1158</v>
      </c>
      <c r="B52" s="92">
        <v>4</v>
      </c>
      <c r="C52" s="130">
        <v>0.0058394143471195425</v>
      </c>
      <c r="D52" s="92" t="s">
        <v>1490</v>
      </c>
      <c r="E52" s="92" t="b">
        <v>0</v>
      </c>
      <c r="F52" s="92" t="b">
        <v>0</v>
      </c>
      <c r="G52" s="92" t="b">
        <v>0</v>
      </c>
    </row>
    <row r="53" spans="1:7" ht="15">
      <c r="A53" s="92" t="s">
        <v>1402</v>
      </c>
      <c r="B53" s="92">
        <v>3</v>
      </c>
      <c r="C53" s="130">
        <v>0.004780005428956002</v>
      </c>
      <c r="D53" s="92" t="s">
        <v>1490</v>
      </c>
      <c r="E53" s="92" t="b">
        <v>0</v>
      </c>
      <c r="F53" s="92" t="b">
        <v>0</v>
      </c>
      <c r="G53" s="92" t="b">
        <v>0</v>
      </c>
    </row>
    <row r="54" spans="1:7" ht="15">
      <c r="A54" s="92" t="s">
        <v>1114</v>
      </c>
      <c r="B54" s="92">
        <v>3</v>
      </c>
      <c r="C54" s="130">
        <v>0.004780005428956002</v>
      </c>
      <c r="D54" s="92" t="s">
        <v>1490</v>
      </c>
      <c r="E54" s="92" t="b">
        <v>0</v>
      </c>
      <c r="F54" s="92" t="b">
        <v>0</v>
      </c>
      <c r="G54" s="92" t="b">
        <v>0</v>
      </c>
    </row>
    <row r="55" spans="1:7" ht="15">
      <c r="A55" s="92" t="s">
        <v>1403</v>
      </c>
      <c r="B55" s="92">
        <v>3</v>
      </c>
      <c r="C55" s="130">
        <v>0.004780005428956002</v>
      </c>
      <c r="D55" s="92" t="s">
        <v>1490</v>
      </c>
      <c r="E55" s="92" t="b">
        <v>0</v>
      </c>
      <c r="F55" s="92" t="b">
        <v>0</v>
      </c>
      <c r="G55" s="92" t="b">
        <v>0</v>
      </c>
    </row>
    <row r="56" spans="1:7" ht="15">
      <c r="A56" s="92" t="s">
        <v>1404</v>
      </c>
      <c r="B56" s="92">
        <v>3</v>
      </c>
      <c r="C56" s="130">
        <v>0.004780005428956002</v>
      </c>
      <c r="D56" s="92" t="s">
        <v>1490</v>
      </c>
      <c r="E56" s="92" t="b">
        <v>0</v>
      </c>
      <c r="F56" s="92" t="b">
        <v>0</v>
      </c>
      <c r="G56" s="92" t="b">
        <v>0</v>
      </c>
    </row>
    <row r="57" spans="1:7" ht="15">
      <c r="A57" s="92" t="s">
        <v>1405</v>
      </c>
      <c r="B57" s="92">
        <v>3</v>
      </c>
      <c r="C57" s="130">
        <v>0.004780005428956002</v>
      </c>
      <c r="D57" s="92" t="s">
        <v>1490</v>
      </c>
      <c r="E57" s="92" t="b">
        <v>0</v>
      </c>
      <c r="F57" s="92" t="b">
        <v>0</v>
      </c>
      <c r="G57" s="92" t="b">
        <v>0</v>
      </c>
    </row>
    <row r="58" spans="1:7" ht="15">
      <c r="A58" s="92" t="s">
        <v>1406</v>
      </c>
      <c r="B58" s="92">
        <v>3</v>
      </c>
      <c r="C58" s="130">
        <v>0.004780005428956002</v>
      </c>
      <c r="D58" s="92" t="s">
        <v>1490</v>
      </c>
      <c r="E58" s="92" t="b">
        <v>0</v>
      </c>
      <c r="F58" s="92" t="b">
        <v>0</v>
      </c>
      <c r="G58" s="92" t="b">
        <v>0</v>
      </c>
    </row>
    <row r="59" spans="1:7" ht="15">
      <c r="A59" s="92" t="s">
        <v>1107</v>
      </c>
      <c r="B59" s="92">
        <v>3</v>
      </c>
      <c r="C59" s="130">
        <v>0.004780005428956002</v>
      </c>
      <c r="D59" s="92" t="s">
        <v>1490</v>
      </c>
      <c r="E59" s="92" t="b">
        <v>0</v>
      </c>
      <c r="F59" s="92" t="b">
        <v>0</v>
      </c>
      <c r="G59" s="92" t="b">
        <v>0</v>
      </c>
    </row>
    <row r="60" spans="1:7" ht="15">
      <c r="A60" s="92" t="s">
        <v>1407</v>
      </c>
      <c r="B60" s="92">
        <v>3</v>
      </c>
      <c r="C60" s="130">
        <v>0.004780005428956002</v>
      </c>
      <c r="D60" s="92" t="s">
        <v>1490</v>
      </c>
      <c r="E60" s="92" t="b">
        <v>0</v>
      </c>
      <c r="F60" s="92" t="b">
        <v>0</v>
      </c>
      <c r="G60" s="92" t="b">
        <v>0</v>
      </c>
    </row>
    <row r="61" spans="1:7" ht="15">
      <c r="A61" s="92" t="s">
        <v>1408</v>
      </c>
      <c r="B61" s="92">
        <v>3</v>
      </c>
      <c r="C61" s="130">
        <v>0.004780005428956002</v>
      </c>
      <c r="D61" s="92" t="s">
        <v>1490</v>
      </c>
      <c r="E61" s="92" t="b">
        <v>0</v>
      </c>
      <c r="F61" s="92" t="b">
        <v>0</v>
      </c>
      <c r="G61" s="92" t="b">
        <v>0</v>
      </c>
    </row>
    <row r="62" spans="1:7" ht="15">
      <c r="A62" s="92" t="s">
        <v>1409</v>
      </c>
      <c r="B62" s="92">
        <v>3</v>
      </c>
      <c r="C62" s="130">
        <v>0.004780005428956002</v>
      </c>
      <c r="D62" s="92" t="s">
        <v>1490</v>
      </c>
      <c r="E62" s="92" t="b">
        <v>0</v>
      </c>
      <c r="F62" s="92" t="b">
        <v>0</v>
      </c>
      <c r="G62" s="92" t="b">
        <v>0</v>
      </c>
    </row>
    <row r="63" spans="1:7" ht="15">
      <c r="A63" s="92" t="s">
        <v>1108</v>
      </c>
      <c r="B63" s="92">
        <v>3</v>
      </c>
      <c r="C63" s="130">
        <v>0.00630924021972415</v>
      </c>
      <c r="D63" s="92" t="s">
        <v>1490</v>
      </c>
      <c r="E63" s="92" t="b">
        <v>0</v>
      </c>
      <c r="F63" s="92" t="b">
        <v>0</v>
      </c>
      <c r="G63" s="92" t="b">
        <v>0</v>
      </c>
    </row>
    <row r="64" spans="1:7" ht="15">
      <c r="A64" s="92" t="s">
        <v>1145</v>
      </c>
      <c r="B64" s="92">
        <v>3</v>
      </c>
      <c r="C64" s="130">
        <v>0.005344400490031904</v>
      </c>
      <c r="D64" s="92" t="s">
        <v>1490</v>
      </c>
      <c r="E64" s="92" t="b">
        <v>0</v>
      </c>
      <c r="F64" s="92" t="b">
        <v>0</v>
      </c>
      <c r="G64" s="92" t="b">
        <v>0</v>
      </c>
    </row>
    <row r="65" spans="1:7" ht="15">
      <c r="A65" s="92" t="s">
        <v>1146</v>
      </c>
      <c r="B65" s="92">
        <v>3</v>
      </c>
      <c r="C65" s="130">
        <v>0.005344400490031904</v>
      </c>
      <c r="D65" s="92" t="s">
        <v>1490</v>
      </c>
      <c r="E65" s="92" t="b">
        <v>0</v>
      </c>
      <c r="F65" s="92" t="b">
        <v>0</v>
      </c>
      <c r="G65" s="92" t="b">
        <v>0</v>
      </c>
    </row>
    <row r="66" spans="1:7" ht="15">
      <c r="A66" s="92" t="s">
        <v>1147</v>
      </c>
      <c r="B66" s="92">
        <v>3</v>
      </c>
      <c r="C66" s="130">
        <v>0.005344400490031904</v>
      </c>
      <c r="D66" s="92" t="s">
        <v>1490</v>
      </c>
      <c r="E66" s="92" t="b">
        <v>0</v>
      </c>
      <c r="F66" s="92" t="b">
        <v>0</v>
      </c>
      <c r="G66" s="92" t="b">
        <v>0</v>
      </c>
    </row>
    <row r="67" spans="1:7" ht="15">
      <c r="A67" s="92" t="s">
        <v>1410</v>
      </c>
      <c r="B67" s="92">
        <v>3</v>
      </c>
      <c r="C67" s="130">
        <v>0.005344400490031904</v>
      </c>
      <c r="D67" s="92" t="s">
        <v>1490</v>
      </c>
      <c r="E67" s="92" t="b">
        <v>0</v>
      </c>
      <c r="F67" s="92" t="b">
        <v>0</v>
      </c>
      <c r="G67" s="92" t="b">
        <v>0</v>
      </c>
    </row>
    <row r="68" spans="1:7" ht="15">
      <c r="A68" s="92" t="s">
        <v>1163</v>
      </c>
      <c r="B68" s="92">
        <v>3</v>
      </c>
      <c r="C68" s="130">
        <v>0.004780005428956002</v>
      </c>
      <c r="D68" s="92" t="s">
        <v>1490</v>
      </c>
      <c r="E68" s="92" t="b">
        <v>0</v>
      </c>
      <c r="F68" s="92" t="b">
        <v>0</v>
      </c>
      <c r="G68" s="92" t="b">
        <v>0</v>
      </c>
    </row>
    <row r="69" spans="1:7" ht="15">
      <c r="A69" s="92" t="s">
        <v>1105</v>
      </c>
      <c r="B69" s="92">
        <v>3</v>
      </c>
      <c r="C69" s="130">
        <v>0.004780005428956002</v>
      </c>
      <c r="D69" s="92" t="s">
        <v>1490</v>
      </c>
      <c r="E69" s="92" t="b">
        <v>0</v>
      </c>
      <c r="F69" s="92" t="b">
        <v>0</v>
      </c>
      <c r="G69" s="92" t="b">
        <v>0</v>
      </c>
    </row>
    <row r="70" spans="1:7" ht="15">
      <c r="A70" s="92" t="s">
        <v>1411</v>
      </c>
      <c r="B70" s="92">
        <v>3</v>
      </c>
      <c r="C70" s="130">
        <v>0.004780005428956002</v>
      </c>
      <c r="D70" s="92" t="s">
        <v>1490</v>
      </c>
      <c r="E70" s="92" t="b">
        <v>0</v>
      </c>
      <c r="F70" s="92" t="b">
        <v>0</v>
      </c>
      <c r="G70" s="92" t="b">
        <v>0</v>
      </c>
    </row>
    <row r="71" spans="1:7" ht="15">
      <c r="A71" s="92" t="s">
        <v>1412</v>
      </c>
      <c r="B71" s="92">
        <v>3</v>
      </c>
      <c r="C71" s="130">
        <v>0.004780005428956002</v>
      </c>
      <c r="D71" s="92" t="s">
        <v>1490</v>
      </c>
      <c r="E71" s="92" t="b">
        <v>0</v>
      </c>
      <c r="F71" s="92" t="b">
        <v>0</v>
      </c>
      <c r="G71" s="92" t="b">
        <v>0</v>
      </c>
    </row>
    <row r="72" spans="1:7" ht="15">
      <c r="A72" s="92" t="s">
        <v>1118</v>
      </c>
      <c r="B72" s="92">
        <v>3</v>
      </c>
      <c r="C72" s="130">
        <v>0.004780005428956002</v>
      </c>
      <c r="D72" s="92" t="s">
        <v>1490</v>
      </c>
      <c r="E72" s="92" t="b">
        <v>0</v>
      </c>
      <c r="F72" s="92" t="b">
        <v>0</v>
      </c>
      <c r="G72" s="92" t="b">
        <v>0</v>
      </c>
    </row>
    <row r="73" spans="1:7" ht="15">
      <c r="A73" s="92" t="s">
        <v>1119</v>
      </c>
      <c r="B73" s="92">
        <v>3</v>
      </c>
      <c r="C73" s="130">
        <v>0.004780005428956002</v>
      </c>
      <c r="D73" s="92" t="s">
        <v>1490</v>
      </c>
      <c r="E73" s="92" t="b">
        <v>0</v>
      </c>
      <c r="F73" s="92" t="b">
        <v>0</v>
      </c>
      <c r="G73" s="92" t="b">
        <v>0</v>
      </c>
    </row>
    <row r="74" spans="1:7" ht="15">
      <c r="A74" s="92" t="s">
        <v>1117</v>
      </c>
      <c r="B74" s="92">
        <v>3</v>
      </c>
      <c r="C74" s="130">
        <v>0.004780005428956002</v>
      </c>
      <c r="D74" s="92" t="s">
        <v>1490</v>
      </c>
      <c r="E74" s="92" t="b">
        <v>0</v>
      </c>
      <c r="F74" s="92" t="b">
        <v>0</v>
      </c>
      <c r="G74" s="92" t="b">
        <v>0</v>
      </c>
    </row>
    <row r="75" spans="1:7" ht="15">
      <c r="A75" s="92" t="s">
        <v>1413</v>
      </c>
      <c r="B75" s="92">
        <v>3</v>
      </c>
      <c r="C75" s="130">
        <v>0.004780005428956002</v>
      </c>
      <c r="D75" s="92" t="s">
        <v>1490</v>
      </c>
      <c r="E75" s="92" t="b">
        <v>0</v>
      </c>
      <c r="F75" s="92" t="b">
        <v>0</v>
      </c>
      <c r="G75" s="92" t="b">
        <v>0</v>
      </c>
    </row>
    <row r="76" spans="1:7" ht="15">
      <c r="A76" s="92" t="s">
        <v>1165</v>
      </c>
      <c r="B76" s="92">
        <v>3</v>
      </c>
      <c r="C76" s="130">
        <v>0.004780005428956002</v>
      </c>
      <c r="D76" s="92" t="s">
        <v>1490</v>
      </c>
      <c r="E76" s="92" t="b">
        <v>0</v>
      </c>
      <c r="F76" s="92" t="b">
        <v>0</v>
      </c>
      <c r="G76" s="92" t="b">
        <v>0</v>
      </c>
    </row>
    <row r="77" spans="1:7" ht="15">
      <c r="A77" s="92" t="s">
        <v>1414</v>
      </c>
      <c r="B77" s="92">
        <v>3</v>
      </c>
      <c r="C77" s="130">
        <v>0.004780005428956002</v>
      </c>
      <c r="D77" s="92" t="s">
        <v>1490</v>
      </c>
      <c r="E77" s="92" t="b">
        <v>0</v>
      </c>
      <c r="F77" s="92" t="b">
        <v>0</v>
      </c>
      <c r="G77" s="92" t="b">
        <v>0</v>
      </c>
    </row>
    <row r="78" spans="1:7" ht="15">
      <c r="A78" s="92" t="s">
        <v>1111</v>
      </c>
      <c r="B78" s="92">
        <v>3</v>
      </c>
      <c r="C78" s="130">
        <v>0.004780005428956002</v>
      </c>
      <c r="D78" s="92" t="s">
        <v>1490</v>
      </c>
      <c r="E78" s="92" t="b">
        <v>0</v>
      </c>
      <c r="F78" s="92" t="b">
        <v>0</v>
      </c>
      <c r="G78" s="92" t="b">
        <v>0</v>
      </c>
    </row>
    <row r="79" spans="1:7" ht="15">
      <c r="A79" s="92" t="s">
        <v>1162</v>
      </c>
      <c r="B79" s="92">
        <v>3</v>
      </c>
      <c r="C79" s="130">
        <v>0.004780005428956002</v>
      </c>
      <c r="D79" s="92" t="s">
        <v>1490</v>
      </c>
      <c r="E79" s="92" t="b">
        <v>0</v>
      </c>
      <c r="F79" s="92" t="b">
        <v>0</v>
      </c>
      <c r="G79" s="92" t="b">
        <v>0</v>
      </c>
    </row>
    <row r="80" spans="1:7" ht="15">
      <c r="A80" s="92" t="s">
        <v>1415</v>
      </c>
      <c r="B80" s="92">
        <v>2</v>
      </c>
      <c r="C80" s="130">
        <v>0.0035629336600212697</v>
      </c>
      <c r="D80" s="92" t="s">
        <v>1490</v>
      </c>
      <c r="E80" s="92" t="b">
        <v>0</v>
      </c>
      <c r="F80" s="92" t="b">
        <v>0</v>
      </c>
      <c r="G80" s="92" t="b">
        <v>0</v>
      </c>
    </row>
    <row r="81" spans="1:7" ht="15">
      <c r="A81" s="92" t="s">
        <v>1416</v>
      </c>
      <c r="B81" s="92">
        <v>2</v>
      </c>
      <c r="C81" s="130">
        <v>0.0035629336600212697</v>
      </c>
      <c r="D81" s="92" t="s">
        <v>1490</v>
      </c>
      <c r="E81" s="92" t="b">
        <v>0</v>
      </c>
      <c r="F81" s="92" t="b">
        <v>0</v>
      </c>
      <c r="G81" s="92" t="b">
        <v>0</v>
      </c>
    </row>
    <row r="82" spans="1:7" ht="15">
      <c r="A82" s="92" t="s">
        <v>1417</v>
      </c>
      <c r="B82" s="92">
        <v>2</v>
      </c>
      <c r="C82" s="130">
        <v>0.0035629336600212697</v>
      </c>
      <c r="D82" s="92" t="s">
        <v>1490</v>
      </c>
      <c r="E82" s="92" t="b">
        <v>0</v>
      </c>
      <c r="F82" s="92" t="b">
        <v>0</v>
      </c>
      <c r="G82" s="92" t="b">
        <v>0</v>
      </c>
    </row>
    <row r="83" spans="1:7" ht="15">
      <c r="A83" s="92" t="s">
        <v>1418</v>
      </c>
      <c r="B83" s="92">
        <v>2</v>
      </c>
      <c r="C83" s="130">
        <v>0.0035629336600212697</v>
      </c>
      <c r="D83" s="92" t="s">
        <v>1490</v>
      </c>
      <c r="E83" s="92" t="b">
        <v>0</v>
      </c>
      <c r="F83" s="92" t="b">
        <v>0</v>
      </c>
      <c r="G83" s="92" t="b">
        <v>0</v>
      </c>
    </row>
    <row r="84" spans="1:7" ht="15">
      <c r="A84" s="92" t="s">
        <v>1419</v>
      </c>
      <c r="B84" s="92">
        <v>2</v>
      </c>
      <c r="C84" s="130">
        <v>0.0035629336600212697</v>
      </c>
      <c r="D84" s="92" t="s">
        <v>1490</v>
      </c>
      <c r="E84" s="92" t="b">
        <v>0</v>
      </c>
      <c r="F84" s="92" t="b">
        <v>0</v>
      </c>
      <c r="G84" s="92" t="b">
        <v>0</v>
      </c>
    </row>
    <row r="85" spans="1:7" ht="15">
      <c r="A85" s="92" t="s">
        <v>1420</v>
      </c>
      <c r="B85" s="92">
        <v>2</v>
      </c>
      <c r="C85" s="130">
        <v>0.0035629336600212697</v>
      </c>
      <c r="D85" s="92" t="s">
        <v>1490</v>
      </c>
      <c r="E85" s="92" t="b">
        <v>0</v>
      </c>
      <c r="F85" s="92" t="b">
        <v>0</v>
      </c>
      <c r="G85" s="92" t="b">
        <v>0</v>
      </c>
    </row>
    <row r="86" spans="1:7" ht="15">
      <c r="A86" s="92" t="s">
        <v>1421</v>
      </c>
      <c r="B86" s="92">
        <v>2</v>
      </c>
      <c r="C86" s="130">
        <v>0.0035629336600212697</v>
      </c>
      <c r="D86" s="92" t="s">
        <v>1490</v>
      </c>
      <c r="E86" s="92" t="b">
        <v>0</v>
      </c>
      <c r="F86" s="92" t="b">
        <v>0</v>
      </c>
      <c r="G86" s="92" t="b">
        <v>0</v>
      </c>
    </row>
    <row r="87" spans="1:7" ht="15">
      <c r="A87" s="92" t="s">
        <v>1422</v>
      </c>
      <c r="B87" s="92">
        <v>2</v>
      </c>
      <c r="C87" s="130">
        <v>0.0035629336600212697</v>
      </c>
      <c r="D87" s="92" t="s">
        <v>1490</v>
      </c>
      <c r="E87" s="92" t="b">
        <v>0</v>
      </c>
      <c r="F87" s="92" t="b">
        <v>0</v>
      </c>
      <c r="G87" s="92" t="b">
        <v>0</v>
      </c>
    </row>
    <row r="88" spans="1:7" ht="15">
      <c r="A88" s="92" t="s">
        <v>1423</v>
      </c>
      <c r="B88" s="92">
        <v>2</v>
      </c>
      <c r="C88" s="130">
        <v>0.0035629336600212697</v>
      </c>
      <c r="D88" s="92" t="s">
        <v>1490</v>
      </c>
      <c r="E88" s="92" t="b">
        <v>0</v>
      </c>
      <c r="F88" s="92" t="b">
        <v>0</v>
      </c>
      <c r="G88" s="92" t="b">
        <v>0</v>
      </c>
    </row>
    <row r="89" spans="1:7" ht="15">
      <c r="A89" s="92" t="s">
        <v>250</v>
      </c>
      <c r="B89" s="92">
        <v>2</v>
      </c>
      <c r="C89" s="130">
        <v>0.0035629336600212697</v>
      </c>
      <c r="D89" s="92" t="s">
        <v>1490</v>
      </c>
      <c r="E89" s="92" t="b">
        <v>0</v>
      </c>
      <c r="F89" s="92" t="b">
        <v>0</v>
      </c>
      <c r="G89" s="92" t="b">
        <v>0</v>
      </c>
    </row>
    <row r="90" spans="1:7" ht="15">
      <c r="A90" s="92" t="s">
        <v>423</v>
      </c>
      <c r="B90" s="92">
        <v>2</v>
      </c>
      <c r="C90" s="130">
        <v>0.0035629336600212697</v>
      </c>
      <c r="D90" s="92" t="s">
        <v>1490</v>
      </c>
      <c r="E90" s="92" t="b">
        <v>0</v>
      </c>
      <c r="F90" s="92" t="b">
        <v>0</v>
      </c>
      <c r="G90" s="92" t="b">
        <v>0</v>
      </c>
    </row>
    <row r="91" spans="1:7" ht="15">
      <c r="A91" s="92" t="s">
        <v>1424</v>
      </c>
      <c r="B91" s="92">
        <v>2</v>
      </c>
      <c r="C91" s="130">
        <v>0.0035629336600212697</v>
      </c>
      <c r="D91" s="92" t="s">
        <v>1490</v>
      </c>
      <c r="E91" s="92" t="b">
        <v>0</v>
      </c>
      <c r="F91" s="92" t="b">
        <v>0</v>
      </c>
      <c r="G91" s="92" t="b">
        <v>0</v>
      </c>
    </row>
    <row r="92" spans="1:7" ht="15">
      <c r="A92" s="92" t="s">
        <v>1425</v>
      </c>
      <c r="B92" s="92">
        <v>2</v>
      </c>
      <c r="C92" s="130">
        <v>0.0035629336600212697</v>
      </c>
      <c r="D92" s="92" t="s">
        <v>1490</v>
      </c>
      <c r="E92" s="92" t="b">
        <v>0</v>
      </c>
      <c r="F92" s="92" t="b">
        <v>0</v>
      </c>
      <c r="G92" s="92" t="b">
        <v>0</v>
      </c>
    </row>
    <row r="93" spans="1:7" ht="15">
      <c r="A93" s="92" t="s">
        <v>1426</v>
      </c>
      <c r="B93" s="92">
        <v>2</v>
      </c>
      <c r="C93" s="130">
        <v>0.0035629336600212697</v>
      </c>
      <c r="D93" s="92" t="s">
        <v>1490</v>
      </c>
      <c r="E93" s="92" t="b">
        <v>0</v>
      </c>
      <c r="F93" s="92" t="b">
        <v>0</v>
      </c>
      <c r="G93" s="92" t="b">
        <v>0</v>
      </c>
    </row>
    <row r="94" spans="1:7" ht="15">
      <c r="A94" s="92" t="s">
        <v>1427</v>
      </c>
      <c r="B94" s="92">
        <v>2</v>
      </c>
      <c r="C94" s="130">
        <v>0.0035629336600212697</v>
      </c>
      <c r="D94" s="92" t="s">
        <v>1490</v>
      </c>
      <c r="E94" s="92" t="b">
        <v>0</v>
      </c>
      <c r="F94" s="92" t="b">
        <v>0</v>
      </c>
      <c r="G94" s="92" t="b">
        <v>0</v>
      </c>
    </row>
    <row r="95" spans="1:7" ht="15">
      <c r="A95" s="92" t="s">
        <v>1428</v>
      </c>
      <c r="B95" s="92">
        <v>2</v>
      </c>
      <c r="C95" s="130">
        <v>0.0035629336600212697</v>
      </c>
      <c r="D95" s="92" t="s">
        <v>1490</v>
      </c>
      <c r="E95" s="92" t="b">
        <v>0</v>
      </c>
      <c r="F95" s="92" t="b">
        <v>0</v>
      </c>
      <c r="G95" s="92" t="b">
        <v>0</v>
      </c>
    </row>
    <row r="96" spans="1:7" ht="15">
      <c r="A96" s="92" t="s">
        <v>1429</v>
      </c>
      <c r="B96" s="92">
        <v>2</v>
      </c>
      <c r="C96" s="130">
        <v>0.0035629336600212697</v>
      </c>
      <c r="D96" s="92" t="s">
        <v>1490</v>
      </c>
      <c r="E96" s="92" t="b">
        <v>0</v>
      </c>
      <c r="F96" s="92" t="b">
        <v>0</v>
      </c>
      <c r="G96" s="92" t="b">
        <v>0</v>
      </c>
    </row>
    <row r="97" spans="1:7" ht="15">
      <c r="A97" s="92" t="s">
        <v>1430</v>
      </c>
      <c r="B97" s="92">
        <v>2</v>
      </c>
      <c r="C97" s="130">
        <v>0.0035629336600212697</v>
      </c>
      <c r="D97" s="92" t="s">
        <v>1490</v>
      </c>
      <c r="E97" s="92" t="b">
        <v>0</v>
      </c>
      <c r="F97" s="92" t="b">
        <v>0</v>
      </c>
      <c r="G97" s="92" t="b">
        <v>0</v>
      </c>
    </row>
    <row r="98" spans="1:7" ht="15">
      <c r="A98" s="92" t="s">
        <v>1431</v>
      </c>
      <c r="B98" s="92">
        <v>2</v>
      </c>
      <c r="C98" s="130">
        <v>0.0035629336600212697</v>
      </c>
      <c r="D98" s="92" t="s">
        <v>1490</v>
      </c>
      <c r="E98" s="92" t="b">
        <v>0</v>
      </c>
      <c r="F98" s="92" t="b">
        <v>0</v>
      </c>
      <c r="G98" s="92" t="b">
        <v>0</v>
      </c>
    </row>
    <row r="99" spans="1:7" ht="15">
      <c r="A99" s="92" t="s">
        <v>1432</v>
      </c>
      <c r="B99" s="92">
        <v>2</v>
      </c>
      <c r="C99" s="130">
        <v>0.0035629336600212697</v>
      </c>
      <c r="D99" s="92" t="s">
        <v>1490</v>
      </c>
      <c r="E99" s="92" t="b">
        <v>0</v>
      </c>
      <c r="F99" s="92" t="b">
        <v>0</v>
      </c>
      <c r="G99" s="92" t="b">
        <v>0</v>
      </c>
    </row>
    <row r="100" spans="1:7" ht="15">
      <c r="A100" s="92" t="s">
        <v>1433</v>
      </c>
      <c r="B100" s="92">
        <v>2</v>
      </c>
      <c r="C100" s="130">
        <v>0.0035629336600212697</v>
      </c>
      <c r="D100" s="92" t="s">
        <v>1490</v>
      </c>
      <c r="E100" s="92" t="b">
        <v>0</v>
      </c>
      <c r="F100" s="92" t="b">
        <v>0</v>
      </c>
      <c r="G100" s="92" t="b">
        <v>0</v>
      </c>
    </row>
    <row r="101" spans="1:7" ht="15">
      <c r="A101" s="92" t="s">
        <v>1434</v>
      </c>
      <c r="B101" s="92">
        <v>2</v>
      </c>
      <c r="C101" s="130">
        <v>0.0035629336600212697</v>
      </c>
      <c r="D101" s="92" t="s">
        <v>1490</v>
      </c>
      <c r="E101" s="92" t="b">
        <v>0</v>
      </c>
      <c r="F101" s="92" t="b">
        <v>0</v>
      </c>
      <c r="G101" s="92" t="b">
        <v>0</v>
      </c>
    </row>
    <row r="102" spans="1:7" ht="15">
      <c r="A102" s="92" t="s">
        <v>1435</v>
      </c>
      <c r="B102" s="92">
        <v>2</v>
      </c>
      <c r="C102" s="130">
        <v>0.0035629336600212697</v>
      </c>
      <c r="D102" s="92" t="s">
        <v>1490</v>
      </c>
      <c r="E102" s="92" t="b">
        <v>0</v>
      </c>
      <c r="F102" s="92" t="b">
        <v>0</v>
      </c>
      <c r="G102" s="92" t="b">
        <v>0</v>
      </c>
    </row>
    <row r="103" spans="1:7" ht="15">
      <c r="A103" s="92" t="s">
        <v>1436</v>
      </c>
      <c r="B103" s="92">
        <v>2</v>
      </c>
      <c r="C103" s="130">
        <v>0.004206160146482767</v>
      </c>
      <c r="D103" s="92" t="s">
        <v>1490</v>
      </c>
      <c r="E103" s="92" t="b">
        <v>0</v>
      </c>
      <c r="F103" s="92" t="b">
        <v>0</v>
      </c>
      <c r="G103" s="92" t="b">
        <v>0</v>
      </c>
    </row>
    <row r="104" spans="1:7" ht="15">
      <c r="A104" s="92" t="s">
        <v>1437</v>
      </c>
      <c r="B104" s="92">
        <v>2</v>
      </c>
      <c r="C104" s="130">
        <v>0.004206160146482767</v>
      </c>
      <c r="D104" s="92" t="s">
        <v>1490</v>
      </c>
      <c r="E104" s="92" t="b">
        <v>0</v>
      </c>
      <c r="F104" s="92" t="b">
        <v>0</v>
      </c>
      <c r="G104" s="92" t="b">
        <v>0</v>
      </c>
    </row>
    <row r="105" spans="1:7" ht="15">
      <c r="A105" s="92" t="s">
        <v>1438</v>
      </c>
      <c r="B105" s="92">
        <v>2</v>
      </c>
      <c r="C105" s="130">
        <v>0.004206160146482767</v>
      </c>
      <c r="D105" s="92" t="s">
        <v>1490</v>
      </c>
      <c r="E105" s="92" t="b">
        <v>0</v>
      </c>
      <c r="F105" s="92" t="b">
        <v>0</v>
      </c>
      <c r="G105" s="92" t="b">
        <v>0</v>
      </c>
    </row>
    <row r="106" spans="1:7" ht="15">
      <c r="A106" s="92" t="s">
        <v>1439</v>
      </c>
      <c r="B106" s="92">
        <v>2</v>
      </c>
      <c r="C106" s="130">
        <v>0.004206160146482767</v>
      </c>
      <c r="D106" s="92" t="s">
        <v>1490</v>
      </c>
      <c r="E106" s="92" t="b">
        <v>0</v>
      </c>
      <c r="F106" s="92" t="b">
        <v>0</v>
      </c>
      <c r="G106" s="92" t="b">
        <v>0</v>
      </c>
    </row>
    <row r="107" spans="1:7" ht="15">
      <c r="A107" s="92" t="s">
        <v>1440</v>
      </c>
      <c r="B107" s="92">
        <v>2</v>
      </c>
      <c r="C107" s="130">
        <v>0.0035629336600212697</v>
      </c>
      <c r="D107" s="92" t="s">
        <v>1490</v>
      </c>
      <c r="E107" s="92" t="b">
        <v>0</v>
      </c>
      <c r="F107" s="92" t="b">
        <v>0</v>
      </c>
      <c r="G107" s="92" t="b">
        <v>0</v>
      </c>
    </row>
    <row r="108" spans="1:7" ht="15">
      <c r="A108" s="92" t="s">
        <v>1148</v>
      </c>
      <c r="B108" s="92">
        <v>2</v>
      </c>
      <c r="C108" s="130">
        <v>0.004206160146482767</v>
      </c>
      <c r="D108" s="92" t="s">
        <v>1490</v>
      </c>
      <c r="E108" s="92" t="b">
        <v>0</v>
      </c>
      <c r="F108" s="92" t="b">
        <v>0</v>
      </c>
      <c r="G108" s="92" t="b">
        <v>0</v>
      </c>
    </row>
    <row r="109" spans="1:7" ht="15">
      <c r="A109" s="92" t="s">
        <v>1441</v>
      </c>
      <c r="B109" s="92">
        <v>2</v>
      </c>
      <c r="C109" s="130">
        <v>0.0035629336600212697</v>
      </c>
      <c r="D109" s="92" t="s">
        <v>1490</v>
      </c>
      <c r="E109" s="92" t="b">
        <v>0</v>
      </c>
      <c r="F109" s="92" t="b">
        <v>0</v>
      </c>
      <c r="G109" s="92" t="b">
        <v>0</v>
      </c>
    </row>
    <row r="110" spans="1:7" ht="15">
      <c r="A110" s="92" t="s">
        <v>1442</v>
      </c>
      <c r="B110" s="92">
        <v>2</v>
      </c>
      <c r="C110" s="130">
        <v>0.0035629336600212697</v>
      </c>
      <c r="D110" s="92" t="s">
        <v>1490</v>
      </c>
      <c r="E110" s="92" t="b">
        <v>0</v>
      </c>
      <c r="F110" s="92" t="b">
        <v>0</v>
      </c>
      <c r="G110" s="92" t="b">
        <v>0</v>
      </c>
    </row>
    <row r="111" spans="1:7" ht="15">
      <c r="A111" s="92" t="s">
        <v>1149</v>
      </c>
      <c r="B111" s="92">
        <v>2</v>
      </c>
      <c r="C111" s="130">
        <v>0.0035629336600212697</v>
      </c>
      <c r="D111" s="92" t="s">
        <v>1490</v>
      </c>
      <c r="E111" s="92" t="b">
        <v>0</v>
      </c>
      <c r="F111" s="92" t="b">
        <v>0</v>
      </c>
      <c r="G111" s="92" t="b">
        <v>0</v>
      </c>
    </row>
    <row r="112" spans="1:7" ht="15">
      <c r="A112" s="92" t="s">
        <v>1150</v>
      </c>
      <c r="B112" s="92">
        <v>2</v>
      </c>
      <c r="C112" s="130">
        <v>0.0035629336600212697</v>
      </c>
      <c r="D112" s="92" t="s">
        <v>1490</v>
      </c>
      <c r="E112" s="92" t="b">
        <v>0</v>
      </c>
      <c r="F112" s="92" t="b">
        <v>0</v>
      </c>
      <c r="G112" s="92" t="b">
        <v>0</v>
      </c>
    </row>
    <row r="113" spans="1:7" ht="15">
      <c r="A113" s="92" t="s">
        <v>1151</v>
      </c>
      <c r="B113" s="92">
        <v>2</v>
      </c>
      <c r="C113" s="130">
        <v>0.0035629336600212697</v>
      </c>
      <c r="D113" s="92" t="s">
        <v>1490</v>
      </c>
      <c r="E113" s="92" t="b">
        <v>0</v>
      </c>
      <c r="F113" s="92" t="b">
        <v>0</v>
      </c>
      <c r="G113" s="92" t="b">
        <v>0</v>
      </c>
    </row>
    <row r="114" spans="1:7" ht="15">
      <c r="A114" s="92" t="s">
        <v>1443</v>
      </c>
      <c r="B114" s="92">
        <v>2</v>
      </c>
      <c r="C114" s="130">
        <v>0.0035629336600212697</v>
      </c>
      <c r="D114" s="92" t="s">
        <v>1490</v>
      </c>
      <c r="E114" s="92" t="b">
        <v>0</v>
      </c>
      <c r="F114" s="92" t="b">
        <v>0</v>
      </c>
      <c r="G114" s="92" t="b">
        <v>0</v>
      </c>
    </row>
    <row r="115" spans="1:7" ht="15">
      <c r="A115" s="92" t="s">
        <v>1444</v>
      </c>
      <c r="B115" s="92">
        <v>2</v>
      </c>
      <c r="C115" s="130">
        <v>0.0035629336600212697</v>
      </c>
      <c r="D115" s="92" t="s">
        <v>1490</v>
      </c>
      <c r="E115" s="92" t="b">
        <v>0</v>
      </c>
      <c r="F115" s="92" t="b">
        <v>0</v>
      </c>
      <c r="G115" s="92" t="b">
        <v>0</v>
      </c>
    </row>
    <row r="116" spans="1:7" ht="15">
      <c r="A116" s="92" t="s">
        <v>1445</v>
      </c>
      <c r="B116" s="92">
        <v>2</v>
      </c>
      <c r="C116" s="130">
        <v>0.0035629336600212697</v>
      </c>
      <c r="D116" s="92" t="s">
        <v>1490</v>
      </c>
      <c r="E116" s="92" t="b">
        <v>0</v>
      </c>
      <c r="F116" s="92" t="b">
        <v>0</v>
      </c>
      <c r="G116" s="92" t="b">
        <v>0</v>
      </c>
    </row>
    <row r="117" spans="1:7" ht="15">
      <c r="A117" s="92" t="s">
        <v>1446</v>
      </c>
      <c r="B117" s="92">
        <v>2</v>
      </c>
      <c r="C117" s="130">
        <v>0.0035629336600212697</v>
      </c>
      <c r="D117" s="92" t="s">
        <v>1490</v>
      </c>
      <c r="E117" s="92" t="b">
        <v>0</v>
      </c>
      <c r="F117" s="92" t="b">
        <v>0</v>
      </c>
      <c r="G117" s="92" t="b">
        <v>0</v>
      </c>
    </row>
    <row r="118" spans="1:7" ht="15">
      <c r="A118" s="92" t="s">
        <v>1447</v>
      </c>
      <c r="B118" s="92">
        <v>2</v>
      </c>
      <c r="C118" s="130">
        <v>0.0035629336600212697</v>
      </c>
      <c r="D118" s="92" t="s">
        <v>1490</v>
      </c>
      <c r="E118" s="92" t="b">
        <v>0</v>
      </c>
      <c r="F118" s="92" t="b">
        <v>0</v>
      </c>
      <c r="G118" s="92" t="b">
        <v>0</v>
      </c>
    </row>
    <row r="119" spans="1:7" ht="15">
      <c r="A119" s="92" t="s">
        <v>1448</v>
      </c>
      <c r="B119" s="92">
        <v>2</v>
      </c>
      <c r="C119" s="130">
        <v>0.0035629336600212697</v>
      </c>
      <c r="D119" s="92" t="s">
        <v>1490</v>
      </c>
      <c r="E119" s="92" t="b">
        <v>0</v>
      </c>
      <c r="F119" s="92" t="b">
        <v>0</v>
      </c>
      <c r="G119" s="92" t="b">
        <v>0</v>
      </c>
    </row>
    <row r="120" spans="1:7" ht="15">
      <c r="A120" s="92" t="s">
        <v>1449</v>
      </c>
      <c r="B120" s="92">
        <v>2</v>
      </c>
      <c r="C120" s="130">
        <v>0.0035629336600212697</v>
      </c>
      <c r="D120" s="92" t="s">
        <v>1490</v>
      </c>
      <c r="E120" s="92" t="b">
        <v>0</v>
      </c>
      <c r="F120" s="92" t="b">
        <v>0</v>
      </c>
      <c r="G120" s="92" t="b">
        <v>0</v>
      </c>
    </row>
    <row r="121" spans="1:7" ht="15">
      <c r="A121" s="92" t="s">
        <v>1450</v>
      </c>
      <c r="B121" s="92">
        <v>2</v>
      </c>
      <c r="C121" s="130">
        <v>0.0035629336600212697</v>
      </c>
      <c r="D121" s="92" t="s">
        <v>1490</v>
      </c>
      <c r="E121" s="92" t="b">
        <v>0</v>
      </c>
      <c r="F121" s="92" t="b">
        <v>0</v>
      </c>
      <c r="G121" s="92" t="b">
        <v>0</v>
      </c>
    </row>
    <row r="122" spans="1:7" ht="15">
      <c r="A122" s="92" t="s">
        <v>1451</v>
      </c>
      <c r="B122" s="92">
        <v>2</v>
      </c>
      <c r="C122" s="130">
        <v>0.0035629336600212697</v>
      </c>
      <c r="D122" s="92" t="s">
        <v>1490</v>
      </c>
      <c r="E122" s="92" t="b">
        <v>0</v>
      </c>
      <c r="F122" s="92" t="b">
        <v>0</v>
      </c>
      <c r="G122" s="92" t="b">
        <v>0</v>
      </c>
    </row>
    <row r="123" spans="1:7" ht="15">
      <c r="A123" s="92" t="s">
        <v>1452</v>
      </c>
      <c r="B123" s="92">
        <v>2</v>
      </c>
      <c r="C123" s="130">
        <v>0.004206160146482767</v>
      </c>
      <c r="D123" s="92" t="s">
        <v>1490</v>
      </c>
      <c r="E123" s="92" t="b">
        <v>0</v>
      </c>
      <c r="F123" s="92" t="b">
        <v>0</v>
      </c>
      <c r="G123" s="92" t="b">
        <v>0</v>
      </c>
    </row>
    <row r="124" spans="1:7" ht="15">
      <c r="A124" s="92" t="s">
        <v>1453</v>
      </c>
      <c r="B124" s="92">
        <v>2</v>
      </c>
      <c r="C124" s="130">
        <v>0.004206160146482767</v>
      </c>
      <c r="D124" s="92" t="s">
        <v>1490</v>
      </c>
      <c r="E124" s="92" t="b">
        <v>0</v>
      </c>
      <c r="F124" s="92" t="b">
        <v>0</v>
      </c>
      <c r="G124" s="92" t="b">
        <v>0</v>
      </c>
    </row>
    <row r="125" spans="1:7" ht="15">
      <c r="A125" s="92" t="s">
        <v>1454</v>
      </c>
      <c r="B125" s="92">
        <v>2</v>
      </c>
      <c r="C125" s="130">
        <v>0.004206160146482767</v>
      </c>
      <c r="D125" s="92" t="s">
        <v>1490</v>
      </c>
      <c r="E125" s="92" t="b">
        <v>0</v>
      </c>
      <c r="F125" s="92" t="b">
        <v>0</v>
      </c>
      <c r="G125" s="92" t="b">
        <v>0</v>
      </c>
    </row>
    <row r="126" spans="1:7" ht="15">
      <c r="A126" s="92" t="s">
        <v>1455</v>
      </c>
      <c r="B126" s="92">
        <v>2</v>
      </c>
      <c r="C126" s="130">
        <v>0.0035629336600212697</v>
      </c>
      <c r="D126" s="92" t="s">
        <v>1490</v>
      </c>
      <c r="E126" s="92" t="b">
        <v>0</v>
      </c>
      <c r="F126" s="92" t="b">
        <v>0</v>
      </c>
      <c r="G126" s="92" t="b">
        <v>0</v>
      </c>
    </row>
    <row r="127" spans="1:7" ht="15">
      <c r="A127" s="92" t="s">
        <v>1456</v>
      </c>
      <c r="B127" s="92">
        <v>2</v>
      </c>
      <c r="C127" s="130">
        <v>0.0035629336600212697</v>
      </c>
      <c r="D127" s="92" t="s">
        <v>1490</v>
      </c>
      <c r="E127" s="92" t="b">
        <v>0</v>
      </c>
      <c r="F127" s="92" t="b">
        <v>0</v>
      </c>
      <c r="G127" s="92" t="b">
        <v>0</v>
      </c>
    </row>
    <row r="128" spans="1:7" ht="15">
      <c r="A128" s="92" t="s">
        <v>1457</v>
      </c>
      <c r="B128" s="92">
        <v>2</v>
      </c>
      <c r="C128" s="130">
        <v>0.0035629336600212697</v>
      </c>
      <c r="D128" s="92" t="s">
        <v>1490</v>
      </c>
      <c r="E128" s="92" t="b">
        <v>0</v>
      </c>
      <c r="F128" s="92" t="b">
        <v>0</v>
      </c>
      <c r="G128" s="92" t="b">
        <v>0</v>
      </c>
    </row>
    <row r="129" spans="1:7" ht="15">
      <c r="A129" s="92" t="s">
        <v>1109</v>
      </c>
      <c r="B129" s="92">
        <v>2</v>
      </c>
      <c r="C129" s="130">
        <v>0.0035629336600212697</v>
      </c>
      <c r="D129" s="92" t="s">
        <v>1490</v>
      </c>
      <c r="E129" s="92" t="b">
        <v>0</v>
      </c>
      <c r="F129" s="92" t="b">
        <v>0</v>
      </c>
      <c r="G129" s="92" t="b">
        <v>0</v>
      </c>
    </row>
    <row r="130" spans="1:7" ht="15">
      <c r="A130" s="92" t="s">
        <v>1458</v>
      </c>
      <c r="B130" s="92">
        <v>2</v>
      </c>
      <c r="C130" s="130">
        <v>0.0035629336600212697</v>
      </c>
      <c r="D130" s="92" t="s">
        <v>1490</v>
      </c>
      <c r="E130" s="92" t="b">
        <v>0</v>
      </c>
      <c r="F130" s="92" t="b">
        <v>0</v>
      </c>
      <c r="G130" s="92" t="b">
        <v>0</v>
      </c>
    </row>
    <row r="131" spans="1:7" ht="15">
      <c r="A131" s="92" t="s">
        <v>1459</v>
      </c>
      <c r="B131" s="92">
        <v>2</v>
      </c>
      <c r="C131" s="130">
        <v>0.0035629336600212697</v>
      </c>
      <c r="D131" s="92" t="s">
        <v>1490</v>
      </c>
      <c r="E131" s="92" t="b">
        <v>0</v>
      </c>
      <c r="F131" s="92" t="b">
        <v>0</v>
      </c>
      <c r="G131" s="92" t="b">
        <v>0</v>
      </c>
    </row>
    <row r="132" spans="1:7" ht="15">
      <c r="A132" s="92" t="s">
        <v>1460</v>
      </c>
      <c r="B132" s="92">
        <v>2</v>
      </c>
      <c r="C132" s="130">
        <v>0.0035629336600212697</v>
      </c>
      <c r="D132" s="92" t="s">
        <v>1490</v>
      </c>
      <c r="E132" s="92" t="b">
        <v>0</v>
      </c>
      <c r="F132" s="92" t="b">
        <v>0</v>
      </c>
      <c r="G132" s="92" t="b">
        <v>0</v>
      </c>
    </row>
    <row r="133" spans="1:7" ht="15">
      <c r="A133" s="92" t="s">
        <v>1461</v>
      </c>
      <c r="B133" s="92">
        <v>2</v>
      </c>
      <c r="C133" s="130">
        <v>0.0035629336600212697</v>
      </c>
      <c r="D133" s="92" t="s">
        <v>1490</v>
      </c>
      <c r="E133" s="92" t="b">
        <v>0</v>
      </c>
      <c r="F133" s="92" t="b">
        <v>0</v>
      </c>
      <c r="G133" s="92" t="b">
        <v>0</v>
      </c>
    </row>
    <row r="134" spans="1:7" ht="15">
      <c r="A134" s="92" t="s">
        <v>1462</v>
      </c>
      <c r="B134" s="92">
        <v>2</v>
      </c>
      <c r="C134" s="130">
        <v>0.0035629336600212697</v>
      </c>
      <c r="D134" s="92" t="s">
        <v>1490</v>
      </c>
      <c r="E134" s="92" t="b">
        <v>0</v>
      </c>
      <c r="F134" s="92" t="b">
        <v>0</v>
      </c>
      <c r="G134" s="92" t="b">
        <v>0</v>
      </c>
    </row>
    <row r="135" spans="1:7" ht="15">
      <c r="A135" s="92" t="s">
        <v>1463</v>
      </c>
      <c r="B135" s="92">
        <v>2</v>
      </c>
      <c r="C135" s="130">
        <v>0.0035629336600212697</v>
      </c>
      <c r="D135" s="92" t="s">
        <v>1490</v>
      </c>
      <c r="E135" s="92" t="b">
        <v>0</v>
      </c>
      <c r="F135" s="92" t="b">
        <v>0</v>
      </c>
      <c r="G135" s="92" t="b">
        <v>0</v>
      </c>
    </row>
    <row r="136" spans="1:7" ht="15">
      <c r="A136" s="92" t="s">
        <v>1153</v>
      </c>
      <c r="B136" s="92">
        <v>2</v>
      </c>
      <c r="C136" s="130">
        <v>0.0035629336600212697</v>
      </c>
      <c r="D136" s="92" t="s">
        <v>1490</v>
      </c>
      <c r="E136" s="92" t="b">
        <v>0</v>
      </c>
      <c r="F136" s="92" t="b">
        <v>0</v>
      </c>
      <c r="G136" s="92" t="b">
        <v>0</v>
      </c>
    </row>
    <row r="137" spans="1:7" ht="15">
      <c r="A137" s="92" t="s">
        <v>1154</v>
      </c>
      <c r="B137" s="92">
        <v>2</v>
      </c>
      <c r="C137" s="130">
        <v>0.0035629336600212697</v>
      </c>
      <c r="D137" s="92" t="s">
        <v>1490</v>
      </c>
      <c r="E137" s="92" t="b">
        <v>0</v>
      </c>
      <c r="F137" s="92" t="b">
        <v>0</v>
      </c>
      <c r="G137" s="92" t="b">
        <v>0</v>
      </c>
    </row>
    <row r="138" spans="1:7" ht="15">
      <c r="A138" s="92" t="s">
        <v>1155</v>
      </c>
      <c r="B138" s="92">
        <v>2</v>
      </c>
      <c r="C138" s="130">
        <v>0.0035629336600212697</v>
      </c>
      <c r="D138" s="92" t="s">
        <v>1490</v>
      </c>
      <c r="E138" s="92" t="b">
        <v>0</v>
      </c>
      <c r="F138" s="92" t="b">
        <v>0</v>
      </c>
      <c r="G138" s="92" t="b">
        <v>0</v>
      </c>
    </row>
    <row r="139" spans="1:7" ht="15">
      <c r="A139" s="92" t="s">
        <v>1156</v>
      </c>
      <c r="B139" s="92">
        <v>2</v>
      </c>
      <c r="C139" s="130">
        <v>0.0035629336600212697</v>
      </c>
      <c r="D139" s="92" t="s">
        <v>1490</v>
      </c>
      <c r="E139" s="92" t="b">
        <v>0</v>
      </c>
      <c r="F139" s="92" t="b">
        <v>0</v>
      </c>
      <c r="G139" s="92" t="b">
        <v>0</v>
      </c>
    </row>
    <row r="140" spans="1:7" ht="15">
      <c r="A140" s="92" t="s">
        <v>1157</v>
      </c>
      <c r="B140" s="92">
        <v>2</v>
      </c>
      <c r="C140" s="130">
        <v>0.0035629336600212697</v>
      </c>
      <c r="D140" s="92" t="s">
        <v>1490</v>
      </c>
      <c r="E140" s="92" t="b">
        <v>0</v>
      </c>
      <c r="F140" s="92" t="b">
        <v>0</v>
      </c>
      <c r="G140" s="92" t="b">
        <v>0</v>
      </c>
    </row>
    <row r="141" spans="1:7" ht="15">
      <c r="A141" s="92" t="s">
        <v>1159</v>
      </c>
      <c r="B141" s="92">
        <v>2</v>
      </c>
      <c r="C141" s="130">
        <v>0.0035629336600212697</v>
      </c>
      <c r="D141" s="92" t="s">
        <v>1490</v>
      </c>
      <c r="E141" s="92" t="b">
        <v>0</v>
      </c>
      <c r="F141" s="92" t="b">
        <v>0</v>
      </c>
      <c r="G141" s="92" t="b">
        <v>0</v>
      </c>
    </row>
    <row r="142" spans="1:7" ht="15">
      <c r="A142" s="92" t="s">
        <v>1160</v>
      </c>
      <c r="B142" s="92">
        <v>2</v>
      </c>
      <c r="C142" s="130">
        <v>0.0035629336600212697</v>
      </c>
      <c r="D142" s="92" t="s">
        <v>1490</v>
      </c>
      <c r="E142" s="92" t="b">
        <v>0</v>
      </c>
      <c r="F142" s="92" t="b">
        <v>0</v>
      </c>
      <c r="G142" s="92" t="b">
        <v>0</v>
      </c>
    </row>
    <row r="143" spans="1:7" ht="15">
      <c r="A143" s="92" t="s">
        <v>1464</v>
      </c>
      <c r="B143" s="92">
        <v>2</v>
      </c>
      <c r="C143" s="130">
        <v>0.0035629336600212697</v>
      </c>
      <c r="D143" s="92" t="s">
        <v>1490</v>
      </c>
      <c r="E143" s="92" t="b">
        <v>0</v>
      </c>
      <c r="F143" s="92" t="b">
        <v>0</v>
      </c>
      <c r="G143" s="92" t="b">
        <v>0</v>
      </c>
    </row>
    <row r="144" spans="1:7" ht="15">
      <c r="A144" s="92" t="s">
        <v>1465</v>
      </c>
      <c r="B144" s="92">
        <v>2</v>
      </c>
      <c r="C144" s="130">
        <v>0.0035629336600212697</v>
      </c>
      <c r="D144" s="92" t="s">
        <v>1490</v>
      </c>
      <c r="E144" s="92" t="b">
        <v>0</v>
      </c>
      <c r="F144" s="92" t="b">
        <v>0</v>
      </c>
      <c r="G144" s="92" t="b">
        <v>0</v>
      </c>
    </row>
    <row r="145" spans="1:7" ht="15">
      <c r="A145" s="92" t="s">
        <v>1466</v>
      </c>
      <c r="B145" s="92">
        <v>2</v>
      </c>
      <c r="C145" s="130">
        <v>0.0035629336600212697</v>
      </c>
      <c r="D145" s="92" t="s">
        <v>1490</v>
      </c>
      <c r="E145" s="92" t="b">
        <v>0</v>
      </c>
      <c r="F145" s="92" t="b">
        <v>0</v>
      </c>
      <c r="G145" s="92" t="b">
        <v>0</v>
      </c>
    </row>
    <row r="146" spans="1:7" ht="15">
      <c r="A146" s="92" t="s">
        <v>1467</v>
      </c>
      <c r="B146" s="92">
        <v>2</v>
      </c>
      <c r="C146" s="130">
        <v>0.0035629336600212697</v>
      </c>
      <c r="D146" s="92" t="s">
        <v>1490</v>
      </c>
      <c r="E146" s="92" t="b">
        <v>0</v>
      </c>
      <c r="F146" s="92" t="b">
        <v>0</v>
      </c>
      <c r="G146" s="92" t="b">
        <v>0</v>
      </c>
    </row>
    <row r="147" spans="1:7" ht="15">
      <c r="A147" s="92" t="s">
        <v>1468</v>
      </c>
      <c r="B147" s="92">
        <v>2</v>
      </c>
      <c r="C147" s="130">
        <v>0.004206160146482767</v>
      </c>
      <c r="D147" s="92" t="s">
        <v>1490</v>
      </c>
      <c r="E147" s="92" t="b">
        <v>0</v>
      </c>
      <c r="F147" s="92" t="b">
        <v>0</v>
      </c>
      <c r="G147" s="92" t="b">
        <v>0</v>
      </c>
    </row>
    <row r="148" spans="1:7" ht="15">
      <c r="A148" s="92" t="s">
        <v>1469</v>
      </c>
      <c r="B148" s="92">
        <v>2</v>
      </c>
      <c r="C148" s="130">
        <v>0.004206160146482767</v>
      </c>
      <c r="D148" s="92" t="s">
        <v>1490</v>
      </c>
      <c r="E148" s="92" t="b">
        <v>0</v>
      </c>
      <c r="F148" s="92" t="b">
        <v>0</v>
      </c>
      <c r="G148" s="92" t="b">
        <v>0</v>
      </c>
    </row>
    <row r="149" spans="1:7" ht="15">
      <c r="A149" s="92" t="s">
        <v>1470</v>
      </c>
      <c r="B149" s="92">
        <v>2</v>
      </c>
      <c r="C149" s="130">
        <v>0.004206160146482767</v>
      </c>
      <c r="D149" s="92" t="s">
        <v>1490</v>
      </c>
      <c r="E149" s="92" t="b">
        <v>0</v>
      </c>
      <c r="F149" s="92" t="b">
        <v>0</v>
      </c>
      <c r="G149" s="92" t="b">
        <v>0</v>
      </c>
    </row>
    <row r="150" spans="1:7" ht="15">
      <c r="A150" s="92" t="s">
        <v>1471</v>
      </c>
      <c r="B150" s="92">
        <v>2</v>
      </c>
      <c r="C150" s="130">
        <v>0.0035629336600212697</v>
      </c>
      <c r="D150" s="92" t="s">
        <v>1490</v>
      </c>
      <c r="E150" s="92" t="b">
        <v>0</v>
      </c>
      <c r="F150" s="92" t="b">
        <v>0</v>
      </c>
      <c r="G150" s="92" t="b">
        <v>0</v>
      </c>
    </row>
    <row r="151" spans="1:7" ht="15">
      <c r="A151" s="92" t="s">
        <v>1472</v>
      </c>
      <c r="B151" s="92">
        <v>2</v>
      </c>
      <c r="C151" s="130">
        <v>0.0035629336600212697</v>
      </c>
      <c r="D151" s="92" t="s">
        <v>1490</v>
      </c>
      <c r="E151" s="92" t="b">
        <v>0</v>
      </c>
      <c r="F151" s="92" t="b">
        <v>0</v>
      </c>
      <c r="G151" s="92" t="b">
        <v>0</v>
      </c>
    </row>
    <row r="152" spans="1:7" ht="15">
      <c r="A152" s="92" t="s">
        <v>1473</v>
      </c>
      <c r="B152" s="92">
        <v>2</v>
      </c>
      <c r="C152" s="130">
        <v>0.0035629336600212697</v>
      </c>
      <c r="D152" s="92" t="s">
        <v>1490</v>
      </c>
      <c r="E152" s="92" t="b">
        <v>0</v>
      </c>
      <c r="F152" s="92" t="b">
        <v>0</v>
      </c>
      <c r="G152" s="92" t="b">
        <v>0</v>
      </c>
    </row>
    <row r="153" spans="1:7" ht="15">
      <c r="A153" s="92" t="s">
        <v>1474</v>
      </c>
      <c r="B153" s="92">
        <v>2</v>
      </c>
      <c r="C153" s="130">
        <v>0.0035629336600212697</v>
      </c>
      <c r="D153" s="92" t="s">
        <v>1490</v>
      </c>
      <c r="E153" s="92" t="b">
        <v>0</v>
      </c>
      <c r="F153" s="92" t="b">
        <v>0</v>
      </c>
      <c r="G153" s="92" t="b">
        <v>0</v>
      </c>
    </row>
    <row r="154" spans="1:7" ht="15">
      <c r="A154" s="92" t="s">
        <v>1475</v>
      </c>
      <c r="B154" s="92">
        <v>2</v>
      </c>
      <c r="C154" s="130">
        <v>0.0035629336600212697</v>
      </c>
      <c r="D154" s="92" t="s">
        <v>1490</v>
      </c>
      <c r="E154" s="92" t="b">
        <v>0</v>
      </c>
      <c r="F154" s="92" t="b">
        <v>0</v>
      </c>
      <c r="G154" s="92" t="b">
        <v>0</v>
      </c>
    </row>
    <row r="155" spans="1:7" ht="15">
      <c r="A155" s="92" t="s">
        <v>1476</v>
      </c>
      <c r="B155" s="92">
        <v>2</v>
      </c>
      <c r="C155" s="130">
        <v>0.0035629336600212697</v>
      </c>
      <c r="D155" s="92" t="s">
        <v>1490</v>
      </c>
      <c r="E155" s="92" t="b">
        <v>0</v>
      </c>
      <c r="F155" s="92" t="b">
        <v>0</v>
      </c>
      <c r="G155" s="92" t="b">
        <v>0</v>
      </c>
    </row>
    <row r="156" spans="1:7" ht="15">
      <c r="A156" s="92" t="s">
        <v>1477</v>
      </c>
      <c r="B156" s="92">
        <v>2</v>
      </c>
      <c r="C156" s="130">
        <v>0.0035629336600212697</v>
      </c>
      <c r="D156" s="92" t="s">
        <v>1490</v>
      </c>
      <c r="E156" s="92" t="b">
        <v>0</v>
      </c>
      <c r="F156" s="92" t="b">
        <v>0</v>
      </c>
      <c r="G156" s="92" t="b">
        <v>0</v>
      </c>
    </row>
    <row r="157" spans="1:7" ht="15">
      <c r="A157" s="92" t="s">
        <v>1478</v>
      </c>
      <c r="B157" s="92">
        <v>2</v>
      </c>
      <c r="C157" s="130">
        <v>0.0035629336600212697</v>
      </c>
      <c r="D157" s="92" t="s">
        <v>1490</v>
      </c>
      <c r="E157" s="92" t="b">
        <v>0</v>
      </c>
      <c r="F157" s="92" t="b">
        <v>0</v>
      </c>
      <c r="G157" s="92" t="b">
        <v>0</v>
      </c>
    </row>
    <row r="158" spans="1:7" ht="15">
      <c r="A158" s="92" t="s">
        <v>1479</v>
      </c>
      <c r="B158" s="92">
        <v>2</v>
      </c>
      <c r="C158" s="130">
        <v>0.0035629336600212697</v>
      </c>
      <c r="D158" s="92" t="s">
        <v>1490</v>
      </c>
      <c r="E158" s="92" t="b">
        <v>0</v>
      </c>
      <c r="F158" s="92" t="b">
        <v>0</v>
      </c>
      <c r="G158" s="92" t="b">
        <v>0</v>
      </c>
    </row>
    <row r="159" spans="1:7" ht="15">
      <c r="A159" s="92" t="s">
        <v>1480</v>
      </c>
      <c r="B159" s="92">
        <v>2</v>
      </c>
      <c r="C159" s="130">
        <v>0.0035629336600212697</v>
      </c>
      <c r="D159" s="92" t="s">
        <v>1490</v>
      </c>
      <c r="E159" s="92" t="b">
        <v>0</v>
      </c>
      <c r="F159" s="92" t="b">
        <v>0</v>
      </c>
      <c r="G159" s="92" t="b">
        <v>0</v>
      </c>
    </row>
    <row r="160" spans="1:7" ht="15">
      <c r="A160" s="92" t="s">
        <v>1481</v>
      </c>
      <c r="B160" s="92">
        <v>2</v>
      </c>
      <c r="C160" s="130">
        <v>0.0035629336600212697</v>
      </c>
      <c r="D160" s="92" t="s">
        <v>1490</v>
      </c>
      <c r="E160" s="92" t="b">
        <v>0</v>
      </c>
      <c r="F160" s="92" t="b">
        <v>0</v>
      </c>
      <c r="G160" s="92" t="b">
        <v>0</v>
      </c>
    </row>
    <row r="161" spans="1:7" ht="15">
      <c r="A161" s="92" t="s">
        <v>1482</v>
      </c>
      <c r="B161" s="92">
        <v>2</v>
      </c>
      <c r="C161" s="130">
        <v>0.0035629336600212697</v>
      </c>
      <c r="D161" s="92" t="s">
        <v>1490</v>
      </c>
      <c r="E161" s="92" t="b">
        <v>0</v>
      </c>
      <c r="F161" s="92" t="b">
        <v>0</v>
      </c>
      <c r="G161" s="92" t="b">
        <v>0</v>
      </c>
    </row>
    <row r="162" spans="1:7" ht="15">
      <c r="A162" s="92" t="s">
        <v>1483</v>
      </c>
      <c r="B162" s="92">
        <v>2</v>
      </c>
      <c r="C162" s="130">
        <v>0.0035629336600212697</v>
      </c>
      <c r="D162" s="92" t="s">
        <v>1490</v>
      </c>
      <c r="E162" s="92" t="b">
        <v>0</v>
      </c>
      <c r="F162" s="92" t="b">
        <v>0</v>
      </c>
      <c r="G162" s="92" t="b">
        <v>0</v>
      </c>
    </row>
    <row r="163" spans="1:7" ht="15">
      <c r="A163" s="92" t="s">
        <v>1164</v>
      </c>
      <c r="B163" s="92">
        <v>2</v>
      </c>
      <c r="C163" s="130">
        <v>0.0035629336600212697</v>
      </c>
      <c r="D163" s="92" t="s">
        <v>1490</v>
      </c>
      <c r="E163" s="92" t="b">
        <v>0</v>
      </c>
      <c r="F163" s="92" t="b">
        <v>0</v>
      </c>
      <c r="G163" s="92" t="b">
        <v>0</v>
      </c>
    </row>
    <row r="164" spans="1:7" ht="15">
      <c r="A164" s="92" t="s">
        <v>1166</v>
      </c>
      <c r="B164" s="92">
        <v>2</v>
      </c>
      <c r="C164" s="130">
        <v>0.0035629336600212697</v>
      </c>
      <c r="D164" s="92" t="s">
        <v>1490</v>
      </c>
      <c r="E164" s="92" t="b">
        <v>0</v>
      </c>
      <c r="F164" s="92" t="b">
        <v>0</v>
      </c>
      <c r="G164" s="92" t="b">
        <v>0</v>
      </c>
    </row>
    <row r="165" spans="1:7" ht="15">
      <c r="A165" s="92" t="s">
        <v>1167</v>
      </c>
      <c r="B165" s="92">
        <v>2</v>
      </c>
      <c r="C165" s="130">
        <v>0.0035629336600212697</v>
      </c>
      <c r="D165" s="92" t="s">
        <v>1490</v>
      </c>
      <c r="E165" s="92" t="b">
        <v>0</v>
      </c>
      <c r="F165" s="92" t="b">
        <v>0</v>
      </c>
      <c r="G165" s="92" t="b">
        <v>0</v>
      </c>
    </row>
    <row r="166" spans="1:7" ht="15">
      <c r="A166" s="92" t="s">
        <v>1168</v>
      </c>
      <c r="B166" s="92">
        <v>2</v>
      </c>
      <c r="C166" s="130">
        <v>0.0035629336600212697</v>
      </c>
      <c r="D166" s="92" t="s">
        <v>1490</v>
      </c>
      <c r="E166" s="92" t="b">
        <v>0</v>
      </c>
      <c r="F166" s="92" t="b">
        <v>0</v>
      </c>
      <c r="G166" s="92" t="b">
        <v>0</v>
      </c>
    </row>
    <row r="167" spans="1:7" ht="15">
      <c r="A167" s="92" t="s">
        <v>1110</v>
      </c>
      <c r="B167" s="92">
        <v>2</v>
      </c>
      <c r="C167" s="130">
        <v>0.0035629336600212697</v>
      </c>
      <c r="D167" s="92" t="s">
        <v>1490</v>
      </c>
      <c r="E167" s="92" t="b">
        <v>0</v>
      </c>
      <c r="F167" s="92" t="b">
        <v>0</v>
      </c>
      <c r="G167" s="92" t="b">
        <v>0</v>
      </c>
    </row>
    <row r="168" spans="1:7" ht="15">
      <c r="A168" s="92" t="s">
        <v>1484</v>
      </c>
      <c r="B168" s="92">
        <v>2</v>
      </c>
      <c r="C168" s="130">
        <v>0.0035629336600212697</v>
      </c>
      <c r="D168" s="92" t="s">
        <v>1490</v>
      </c>
      <c r="E168" s="92" t="b">
        <v>0</v>
      </c>
      <c r="F168" s="92" t="b">
        <v>0</v>
      </c>
      <c r="G168" s="92" t="b">
        <v>0</v>
      </c>
    </row>
    <row r="169" spans="1:7" ht="15">
      <c r="A169" s="92" t="s">
        <v>1485</v>
      </c>
      <c r="B169" s="92">
        <v>2</v>
      </c>
      <c r="C169" s="130">
        <v>0.0035629336600212697</v>
      </c>
      <c r="D169" s="92" t="s">
        <v>1490</v>
      </c>
      <c r="E169" s="92" t="b">
        <v>0</v>
      </c>
      <c r="F169" s="92" t="b">
        <v>0</v>
      </c>
      <c r="G169" s="92" t="b">
        <v>0</v>
      </c>
    </row>
    <row r="170" spans="1:7" ht="15">
      <c r="A170" s="92" t="s">
        <v>1486</v>
      </c>
      <c r="B170" s="92">
        <v>2</v>
      </c>
      <c r="C170" s="130">
        <v>0.0035629336600212697</v>
      </c>
      <c r="D170" s="92" t="s">
        <v>1490</v>
      </c>
      <c r="E170" s="92" t="b">
        <v>0</v>
      </c>
      <c r="F170" s="92" t="b">
        <v>0</v>
      </c>
      <c r="G170" s="92" t="b">
        <v>0</v>
      </c>
    </row>
    <row r="171" spans="1:7" ht="15">
      <c r="A171" s="92" t="s">
        <v>1487</v>
      </c>
      <c r="B171" s="92">
        <v>2</v>
      </c>
      <c r="C171" s="130">
        <v>0.0035629336600212697</v>
      </c>
      <c r="D171" s="92" t="s">
        <v>1490</v>
      </c>
      <c r="E171" s="92" t="b">
        <v>0</v>
      </c>
      <c r="F171" s="92" t="b">
        <v>0</v>
      </c>
      <c r="G171" s="92" t="b">
        <v>0</v>
      </c>
    </row>
    <row r="172" spans="1:7" ht="15">
      <c r="A172" s="92" t="s">
        <v>1100</v>
      </c>
      <c r="B172" s="92">
        <v>4</v>
      </c>
      <c r="C172" s="130">
        <v>0.016083756023598735</v>
      </c>
      <c r="D172" s="92" t="s">
        <v>1019</v>
      </c>
      <c r="E172" s="92" t="b">
        <v>0</v>
      </c>
      <c r="F172" s="92" t="b">
        <v>0</v>
      </c>
      <c r="G172" s="92" t="b">
        <v>0</v>
      </c>
    </row>
    <row r="173" spans="1:7" ht="15">
      <c r="A173" s="92" t="s">
        <v>1105</v>
      </c>
      <c r="B173" s="92">
        <v>3</v>
      </c>
      <c r="C173" s="130">
        <v>0.01206281701769905</v>
      </c>
      <c r="D173" s="92" t="s">
        <v>1019</v>
      </c>
      <c r="E173" s="92" t="b">
        <v>0</v>
      </c>
      <c r="F173" s="92" t="b">
        <v>0</v>
      </c>
      <c r="G173" s="92" t="b">
        <v>0</v>
      </c>
    </row>
    <row r="174" spans="1:7" ht="15">
      <c r="A174" s="92" t="s">
        <v>1106</v>
      </c>
      <c r="B174" s="92">
        <v>3</v>
      </c>
      <c r="C174" s="130">
        <v>0.01206281701769905</v>
      </c>
      <c r="D174" s="92" t="s">
        <v>1019</v>
      </c>
      <c r="E174" s="92" t="b">
        <v>0</v>
      </c>
      <c r="F174" s="92" t="b">
        <v>0</v>
      </c>
      <c r="G174" s="92" t="b">
        <v>0</v>
      </c>
    </row>
    <row r="175" spans="1:7" ht="15">
      <c r="A175" s="92" t="s">
        <v>1099</v>
      </c>
      <c r="B175" s="92">
        <v>3</v>
      </c>
      <c r="C175" s="130">
        <v>0.01206281701769905</v>
      </c>
      <c r="D175" s="92" t="s">
        <v>1019</v>
      </c>
      <c r="E175" s="92" t="b">
        <v>0</v>
      </c>
      <c r="F175" s="92" t="b">
        <v>0</v>
      </c>
      <c r="G175" s="92" t="b">
        <v>0</v>
      </c>
    </row>
    <row r="176" spans="1:7" ht="15">
      <c r="A176" s="92" t="s">
        <v>1102</v>
      </c>
      <c r="B176" s="92">
        <v>3</v>
      </c>
      <c r="C176" s="130">
        <v>0.018569015945694448</v>
      </c>
      <c r="D176" s="92" t="s">
        <v>1019</v>
      </c>
      <c r="E176" s="92" t="b">
        <v>0</v>
      </c>
      <c r="F176" s="92" t="b">
        <v>0</v>
      </c>
      <c r="G176" s="92" t="b">
        <v>0</v>
      </c>
    </row>
    <row r="177" spans="1:7" ht="15">
      <c r="A177" s="92" t="s">
        <v>1107</v>
      </c>
      <c r="B177" s="92">
        <v>3</v>
      </c>
      <c r="C177" s="130">
        <v>0.01206281701769905</v>
      </c>
      <c r="D177" s="92" t="s">
        <v>1019</v>
      </c>
      <c r="E177" s="92" t="b">
        <v>0</v>
      </c>
      <c r="F177" s="92" t="b">
        <v>0</v>
      </c>
      <c r="G177" s="92" t="b">
        <v>0</v>
      </c>
    </row>
    <row r="178" spans="1:7" ht="15">
      <c r="A178" s="92" t="s">
        <v>1108</v>
      </c>
      <c r="B178" s="92">
        <v>3</v>
      </c>
      <c r="C178" s="130">
        <v>0.018569015945694448</v>
      </c>
      <c r="D178" s="92" t="s">
        <v>1019</v>
      </c>
      <c r="E178" s="92" t="b">
        <v>0</v>
      </c>
      <c r="F178" s="92" t="b">
        <v>0</v>
      </c>
      <c r="G178" s="92" t="b">
        <v>0</v>
      </c>
    </row>
    <row r="179" spans="1:7" ht="15">
      <c r="A179" s="92" t="s">
        <v>1109</v>
      </c>
      <c r="B179" s="92">
        <v>2</v>
      </c>
      <c r="C179" s="130">
        <v>0.009642707639578287</v>
      </c>
      <c r="D179" s="92" t="s">
        <v>1019</v>
      </c>
      <c r="E179" s="92" t="b">
        <v>0</v>
      </c>
      <c r="F179" s="92" t="b">
        <v>0</v>
      </c>
      <c r="G179" s="92" t="b">
        <v>0</v>
      </c>
    </row>
    <row r="180" spans="1:7" ht="15">
      <c r="A180" s="92" t="s">
        <v>1110</v>
      </c>
      <c r="B180" s="92">
        <v>2</v>
      </c>
      <c r="C180" s="130">
        <v>0.009642707639578287</v>
      </c>
      <c r="D180" s="92" t="s">
        <v>1019</v>
      </c>
      <c r="E180" s="92" t="b">
        <v>0</v>
      </c>
      <c r="F180" s="92" t="b">
        <v>0</v>
      </c>
      <c r="G180" s="92" t="b">
        <v>0</v>
      </c>
    </row>
    <row r="181" spans="1:7" ht="15">
      <c r="A181" s="92" t="s">
        <v>1111</v>
      </c>
      <c r="B181" s="92">
        <v>2</v>
      </c>
      <c r="C181" s="130">
        <v>0.009642707639578287</v>
      </c>
      <c r="D181" s="92" t="s">
        <v>1019</v>
      </c>
      <c r="E181" s="92" t="b">
        <v>0</v>
      </c>
      <c r="F181" s="92" t="b">
        <v>0</v>
      </c>
      <c r="G181" s="92" t="b">
        <v>0</v>
      </c>
    </row>
    <row r="182" spans="1:7" ht="15">
      <c r="A182" s="92" t="s">
        <v>1484</v>
      </c>
      <c r="B182" s="92">
        <v>2</v>
      </c>
      <c r="C182" s="130">
        <v>0.009642707639578287</v>
      </c>
      <c r="D182" s="92" t="s">
        <v>1019</v>
      </c>
      <c r="E182" s="92" t="b">
        <v>0</v>
      </c>
      <c r="F182" s="92" t="b">
        <v>0</v>
      </c>
      <c r="G182" s="92" t="b">
        <v>0</v>
      </c>
    </row>
    <row r="183" spans="1:7" ht="15">
      <c r="A183" s="92" t="s">
        <v>1485</v>
      </c>
      <c r="B183" s="92">
        <v>2</v>
      </c>
      <c r="C183" s="130">
        <v>0.009642707639578287</v>
      </c>
      <c r="D183" s="92" t="s">
        <v>1019</v>
      </c>
      <c r="E183" s="92" t="b">
        <v>0</v>
      </c>
      <c r="F183" s="92" t="b">
        <v>0</v>
      </c>
      <c r="G183" s="92" t="b">
        <v>0</v>
      </c>
    </row>
    <row r="184" spans="1:7" ht="15">
      <c r="A184" s="92" t="s">
        <v>1414</v>
      </c>
      <c r="B184" s="92">
        <v>2</v>
      </c>
      <c r="C184" s="130">
        <v>0.009642707639578287</v>
      </c>
      <c r="D184" s="92" t="s">
        <v>1019</v>
      </c>
      <c r="E184" s="92" t="b">
        <v>0</v>
      </c>
      <c r="F184" s="92" t="b">
        <v>0</v>
      </c>
      <c r="G184" s="92" t="b">
        <v>0</v>
      </c>
    </row>
    <row r="185" spans="1:7" ht="15">
      <c r="A185" s="92" t="s">
        <v>1486</v>
      </c>
      <c r="B185" s="92">
        <v>2</v>
      </c>
      <c r="C185" s="130">
        <v>0.009642707639578287</v>
      </c>
      <c r="D185" s="92" t="s">
        <v>1019</v>
      </c>
      <c r="E185" s="92" t="b">
        <v>0</v>
      </c>
      <c r="F185" s="92" t="b">
        <v>0</v>
      </c>
      <c r="G185" s="92" t="b">
        <v>0</v>
      </c>
    </row>
    <row r="186" spans="1:7" ht="15">
      <c r="A186" s="92" t="s">
        <v>1487</v>
      </c>
      <c r="B186" s="92">
        <v>2</v>
      </c>
      <c r="C186" s="130">
        <v>0.009642707639578287</v>
      </c>
      <c r="D186" s="92" t="s">
        <v>1019</v>
      </c>
      <c r="E186" s="92" t="b">
        <v>0</v>
      </c>
      <c r="F186" s="92" t="b">
        <v>0</v>
      </c>
      <c r="G186" s="92" t="b">
        <v>0</v>
      </c>
    </row>
    <row r="187" spans="1:7" ht="15">
      <c r="A187" s="92" t="s">
        <v>1407</v>
      </c>
      <c r="B187" s="92">
        <v>2</v>
      </c>
      <c r="C187" s="130">
        <v>0.009642707639578287</v>
      </c>
      <c r="D187" s="92" t="s">
        <v>1019</v>
      </c>
      <c r="E187" s="92" t="b">
        <v>0</v>
      </c>
      <c r="F187" s="92" t="b">
        <v>0</v>
      </c>
      <c r="G187" s="92" t="b">
        <v>0</v>
      </c>
    </row>
    <row r="188" spans="1:7" ht="15">
      <c r="A188" s="92" t="s">
        <v>1469</v>
      </c>
      <c r="B188" s="92">
        <v>2</v>
      </c>
      <c r="C188" s="130">
        <v>0.012379343963796297</v>
      </c>
      <c r="D188" s="92" t="s">
        <v>1019</v>
      </c>
      <c r="E188" s="92" t="b">
        <v>0</v>
      </c>
      <c r="F188" s="92" t="b">
        <v>0</v>
      </c>
      <c r="G188" s="92" t="b">
        <v>0</v>
      </c>
    </row>
    <row r="189" spans="1:7" ht="15">
      <c r="A189" s="92" t="s">
        <v>1470</v>
      </c>
      <c r="B189" s="92">
        <v>2</v>
      </c>
      <c r="C189" s="130">
        <v>0.012379343963796297</v>
      </c>
      <c r="D189" s="92" t="s">
        <v>1019</v>
      </c>
      <c r="E189" s="92" t="b">
        <v>0</v>
      </c>
      <c r="F189" s="92" t="b">
        <v>0</v>
      </c>
      <c r="G189" s="92" t="b">
        <v>0</v>
      </c>
    </row>
    <row r="190" spans="1:7" ht="15">
      <c r="A190" s="92" t="s">
        <v>1457</v>
      </c>
      <c r="B190" s="92">
        <v>2</v>
      </c>
      <c r="C190" s="130">
        <v>0.009642707639578287</v>
      </c>
      <c r="D190" s="92" t="s">
        <v>1019</v>
      </c>
      <c r="E190" s="92" t="b">
        <v>0</v>
      </c>
      <c r="F190" s="92" t="b">
        <v>0</v>
      </c>
      <c r="G190" s="92" t="b">
        <v>0</v>
      </c>
    </row>
    <row r="191" spans="1:7" ht="15">
      <c r="A191" s="92" t="s">
        <v>1400</v>
      </c>
      <c r="B191" s="92">
        <v>2</v>
      </c>
      <c r="C191" s="130">
        <v>0.009642707639578287</v>
      </c>
      <c r="D191" s="92" t="s">
        <v>1019</v>
      </c>
      <c r="E191" s="92" t="b">
        <v>0</v>
      </c>
      <c r="F191" s="92" t="b">
        <v>0</v>
      </c>
      <c r="G191" s="92" t="b">
        <v>0</v>
      </c>
    </row>
    <row r="192" spans="1:7" ht="15">
      <c r="A192" s="92" t="s">
        <v>1410</v>
      </c>
      <c r="B192" s="92">
        <v>2</v>
      </c>
      <c r="C192" s="130">
        <v>0.012379343963796297</v>
      </c>
      <c r="D192" s="92" t="s">
        <v>1019</v>
      </c>
      <c r="E192" s="92" t="b">
        <v>0</v>
      </c>
      <c r="F192" s="92" t="b">
        <v>0</v>
      </c>
      <c r="G192" s="92" t="b">
        <v>0</v>
      </c>
    </row>
    <row r="193" spans="1:7" ht="15">
      <c r="A193" s="92" t="s">
        <v>1101</v>
      </c>
      <c r="B193" s="92">
        <v>2</v>
      </c>
      <c r="C193" s="130">
        <v>0.009642707639578287</v>
      </c>
      <c r="D193" s="92" t="s">
        <v>1019</v>
      </c>
      <c r="E193" s="92" t="b">
        <v>0</v>
      </c>
      <c r="F193" s="92" t="b">
        <v>0</v>
      </c>
      <c r="G193" s="92" t="b">
        <v>0</v>
      </c>
    </row>
    <row r="194" spans="1:7" ht="15">
      <c r="A194" s="92" t="s">
        <v>1436</v>
      </c>
      <c r="B194" s="92">
        <v>2</v>
      </c>
      <c r="C194" s="130">
        <v>0.012379343963796297</v>
      </c>
      <c r="D194" s="92" t="s">
        <v>1019</v>
      </c>
      <c r="E194" s="92" t="b">
        <v>0</v>
      </c>
      <c r="F194" s="92" t="b">
        <v>0</v>
      </c>
      <c r="G194" s="92" t="b">
        <v>0</v>
      </c>
    </row>
    <row r="195" spans="1:7" ht="15">
      <c r="A195" s="92" t="s">
        <v>1437</v>
      </c>
      <c r="B195" s="92">
        <v>2</v>
      </c>
      <c r="C195" s="130">
        <v>0.012379343963796297</v>
      </c>
      <c r="D195" s="92" t="s">
        <v>1019</v>
      </c>
      <c r="E195" s="92" t="b">
        <v>0</v>
      </c>
      <c r="F195" s="92" t="b">
        <v>0</v>
      </c>
      <c r="G195" s="92" t="b">
        <v>0</v>
      </c>
    </row>
    <row r="196" spans="1:7" ht="15">
      <c r="A196" s="92" t="s">
        <v>1438</v>
      </c>
      <c r="B196" s="92">
        <v>2</v>
      </c>
      <c r="C196" s="130">
        <v>0.012379343963796297</v>
      </c>
      <c r="D196" s="92" t="s">
        <v>1019</v>
      </c>
      <c r="E196" s="92" t="b">
        <v>0</v>
      </c>
      <c r="F196" s="92" t="b">
        <v>0</v>
      </c>
      <c r="G196" s="92" t="b">
        <v>0</v>
      </c>
    </row>
    <row r="197" spans="1:7" ht="15">
      <c r="A197" s="92" t="s">
        <v>1439</v>
      </c>
      <c r="B197" s="92">
        <v>2</v>
      </c>
      <c r="C197" s="130">
        <v>0.012379343963796297</v>
      </c>
      <c r="D197" s="92" t="s">
        <v>1019</v>
      </c>
      <c r="E197" s="92" t="b">
        <v>0</v>
      </c>
      <c r="F197" s="92" t="b">
        <v>0</v>
      </c>
      <c r="G197" s="92" t="b">
        <v>0</v>
      </c>
    </row>
    <row r="198" spans="1:7" ht="15">
      <c r="A198" s="92" t="s">
        <v>1431</v>
      </c>
      <c r="B198" s="92">
        <v>2</v>
      </c>
      <c r="C198" s="130">
        <v>0.009642707639578287</v>
      </c>
      <c r="D198" s="92" t="s">
        <v>1019</v>
      </c>
      <c r="E198" s="92" t="b">
        <v>0</v>
      </c>
      <c r="F198" s="92" t="b">
        <v>0</v>
      </c>
      <c r="G198" s="92" t="b">
        <v>0</v>
      </c>
    </row>
    <row r="199" spans="1:7" ht="15">
      <c r="A199" s="92" t="s">
        <v>1432</v>
      </c>
      <c r="B199" s="92">
        <v>2</v>
      </c>
      <c r="C199" s="130">
        <v>0.009642707639578287</v>
      </c>
      <c r="D199" s="92" t="s">
        <v>1019</v>
      </c>
      <c r="E199" s="92" t="b">
        <v>0</v>
      </c>
      <c r="F199" s="92" t="b">
        <v>0</v>
      </c>
      <c r="G199" s="92" t="b">
        <v>0</v>
      </c>
    </row>
    <row r="200" spans="1:7" ht="15">
      <c r="A200" s="92" t="s">
        <v>1099</v>
      </c>
      <c r="B200" s="92">
        <v>7</v>
      </c>
      <c r="C200" s="130">
        <v>0.01748680831200727</v>
      </c>
      <c r="D200" s="92" t="s">
        <v>1020</v>
      </c>
      <c r="E200" s="92" t="b">
        <v>0</v>
      </c>
      <c r="F200" s="92" t="b">
        <v>0</v>
      </c>
      <c r="G200" s="92" t="b">
        <v>0</v>
      </c>
    </row>
    <row r="201" spans="1:7" ht="15">
      <c r="A201" s="92" t="s">
        <v>257</v>
      </c>
      <c r="B201" s="92">
        <v>6</v>
      </c>
      <c r="C201" s="130">
        <v>0.016576363739194123</v>
      </c>
      <c r="D201" s="92" t="s">
        <v>1020</v>
      </c>
      <c r="E201" s="92" t="b">
        <v>0</v>
      </c>
      <c r="F201" s="92" t="b">
        <v>0</v>
      </c>
      <c r="G201" s="92" t="b">
        <v>0</v>
      </c>
    </row>
    <row r="202" spans="1:7" ht="15">
      <c r="A202" s="92" t="s">
        <v>1113</v>
      </c>
      <c r="B202" s="92">
        <v>5</v>
      </c>
      <c r="C202" s="130">
        <v>0.015378483209162918</v>
      </c>
      <c r="D202" s="92" t="s">
        <v>1020</v>
      </c>
      <c r="E202" s="92" t="b">
        <v>0</v>
      </c>
      <c r="F202" s="92" t="b">
        <v>0</v>
      </c>
      <c r="G202" s="92" t="b">
        <v>0</v>
      </c>
    </row>
    <row r="203" spans="1:7" ht="15">
      <c r="A203" s="92" t="s">
        <v>1101</v>
      </c>
      <c r="B203" s="92">
        <v>4</v>
      </c>
      <c r="C203" s="130">
        <v>0.013834960686034783</v>
      </c>
      <c r="D203" s="92" t="s">
        <v>1020</v>
      </c>
      <c r="E203" s="92" t="b">
        <v>0</v>
      </c>
      <c r="F203" s="92" t="b">
        <v>0</v>
      </c>
      <c r="G203" s="92" t="b">
        <v>0</v>
      </c>
    </row>
    <row r="204" spans="1:7" ht="15">
      <c r="A204" s="92" t="s">
        <v>1114</v>
      </c>
      <c r="B204" s="92">
        <v>3</v>
      </c>
      <c r="C204" s="130">
        <v>0.011857707509881422</v>
      </c>
      <c r="D204" s="92" t="s">
        <v>1020</v>
      </c>
      <c r="E204" s="92" t="b">
        <v>0</v>
      </c>
      <c r="F204" s="92" t="b">
        <v>0</v>
      </c>
      <c r="G204" s="92" t="b">
        <v>0</v>
      </c>
    </row>
    <row r="205" spans="1:7" ht="15">
      <c r="A205" s="92" t="s">
        <v>1115</v>
      </c>
      <c r="B205" s="92">
        <v>3</v>
      </c>
      <c r="C205" s="130">
        <v>0.011857707509881422</v>
      </c>
      <c r="D205" s="92" t="s">
        <v>1020</v>
      </c>
      <c r="E205" s="92" t="b">
        <v>0</v>
      </c>
      <c r="F205" s="92" t="b">
        <v>0</v>
      </c>
      <c r="G205" s="92" t="b">
        <v>0</v>
      </c>
    </row>
    <row r="206" spans="1:7" ht="15">
      <c r="A206" s="92" t="s">
        <v>1116</v>
      </c>
      <c r="B206" s="92">
        <v>3</v>
      </c>
      <c r="C206" s="130">
        <v>0.011857707509881422</v>
      </c>
      <c r="D206" s="92" t="s">
        <v>1020</v>
      </c>
      <c r="E206" s="92" t="b">
        <v>0</v>
      </c>
      <c r="F206" s="92" t="b">
        <v>0</v>
      </c>
      <c r="G206" s="92" t="b">
        <v>0</v>
      </c>
    </row>
    <row r="207" spans="1:7" ht="15">
      <c r="A207" s="92" t="s">
        <v>1117</v>
      </c>
      <c r="B207" s="92">
        <v>3</v>
      </c>
      <c r="C207" s="130">
        <v>0.011857707509881422</v>
      </c>
      <c r="D207" s="92" t="s">
        <v>1020</v>
      </c>
      <c r="E207" s="92" t="b">
        <v>0</v>
      </c>
      <c r="F207" s="92" t="b">
        <v>0</v>
      </c>
      <c r="G207" s="92" t="b">
        <v>0</v>
      </c>
    </row>
    <row r="208" spans="1:7" ht="15">
      <c r="A208" s="92" t="s">
        <v>1118</v>
      </c>
      <c r="B208" s="92">
        <v>3</v>
      </c>
      <c r="C208" s="130">
        <v>0.011857707509881422</v>
      </c>
      <c r="D208" s="92" t="s">
        <v>1020</v>
      </c>
      <c r="E208" s="92" t="b">
        <v>0</v>
      </c>
      <c r="F208" s="92" t="b">
        <v>0</v>
      </c>
      <c r="G208" s="92" t="b">
        <v>0</v>
      </c>
    </row>
    <row r="209" spans="1:7" ht="15">
      <c r="A209" s="92" t="s">
        <v>1119</v>
      </c>
      <c r="B209" s="92">
        <v>3</v>
      </c>
      <c r="C209" s="130">
        <v>0.011857707509881422</v>
      </c>
      <c r="D209" s="92" t="s">
        <v>1020</v>
      </c>
      <c r="E209" s="92" t="b">
        <v>0</v>
      </c>
      <c r="F209" s="92" t="b">
        <v>0</v>
      </c>
      <c r="G209" s="92" t="b">
        <v>0</v>
      </c>
    </row>
    <row r="210" spans="1:7" ht="15">
      <c r="A210" s="92" t="s">
        <v>1476</v>
      </c>
      <c r="B210" s="92">
        <v>2</v>
      </c>
      <c r="C210" s="130">
        <v>0.009297164103206967</v>
      </c>
      <c r="D210" s="92" t="s">
        <v>1020</v>
      </c>
      <c r="E210" s="92" t="b">
        <v>0</v>
      </c>
      <c r="F210" s="92" t="b">
        <v>0</v>
      </c>
      <c r="G210" s="92" t="b">
        <v>0</v>
      </c>
    </row>
    <row r="211" spans="1:7" ht="15">
      <c r="A211" s="92" t="s">
        <v>1477</v>
      </c>
      <c r="B211" s="92">
        <v>2</v>
      </c>
      <c r="C211" s="130">
        <v>0.009297164103206967</v>
      </c>
      <c r="D211" s="92" t="s">
        <v>1020</v>
      </c>
      <c r="E211" s="92" t="b">
        <v>0</v>
      </c>
      <c r="F211" s="92" t="b">
        <v>0</v>
      </c>
      <c r="G211" s="92" t="b">
        <v>0</v>
      </c>
    </row>
    <row r="212" spans="1:7" ht="15">
      <c r="A212" s="92" t="s">
        <v>1106</v>
      </c>
      <c r="B212" s="92">
        <v>2</v>
      </c>
      <c r="C212" s="130">
        <v>0.009297164103206967</v>
      </c>
      <c r="D212" s="92" t="s">
        <v>1020</v>
      </c>
      <c r="E212" s="92" t="b">
        <v>0</v>
      </c>
      <c r="F212" s="92" t="b">
        <v>0</v>
      </c>
      <c r="G212" s="92" t="b">
        <v>0</v>
      </c>
    </row>
    <row r="213" spans="1:7" ht="15">
      <c r="A213" s="92" t="s">
        <v>1399</v>
      </c>
      <c r="B213" s="92">
        <v>2</v>
      </c>
      <c r="C213" s="130">
        <v>0.009297164103206967</v>
      </c>
      <c r="D213" s="92" t="s">
        <v>1020</v>
      </c>
      <c r="E213" s="92" t="b">
        <v>0</v>
      </c>
      <c r="F213" s="92" t="b">
        <v>0</v>
      </c>
      <c r="G213" s="92" t="b">
        <v>0</v>
      </c>
    </row>
    <row r="214" spans="1:7" ht="15">
      <c r="A214" s="92" t="s">
        <v>1482</v>
      </c>
      <c r="B214" s="92">
        <v>2</v>
      </c>
      <c r="C214" s="130">
        <v>0.009297164103206967</v>
      </c>
      <c r="D214" s="92" t="s">
        <v>1020</v>
      </c>
      <c r="E214" s="92" t="b">
        <v>0</v>
      </c>
      <c r="F214" s="92" t="b">
        <v>0</v>
      </c>
      <c r="G214" s="92" t="b">
        <v>0</v>
      </c>
    </row>
    <row r="215" spans="1:7" ht="15">
      <c r="A215" s="92" t="s">
        <v>1413</v>
      </c>
      <c r="B215" s="92">
        <v>2</v>
      </c>
      <c r="C215" s="130">
        <v>0.009297164103206967</v>
      </c>
      <c r="D215" s="92" t="s">
        <v>1020</v>
      </c>
      <c r="E215" s="92" t="b">
        <v>0</v>
      </c>
      <c r="F215" s="92" t="b">
        <v>0</v>
      </c>
      <c r="G215" s="92" t="b">
        <v>0</v>
      </c>
    </row>
    <row r="216" spans="1:7" ht="15">
      <c r="A216" s="92" t="s">
        <v>1401</v>
      </c>
      <c r="B216" s="92">
        <v>2</v>
      </c>
      <c r="C216" s="130">
        <v>0.009297164103206967</v>
      </c>
      <c r="D216" s="92" t="s">
        <v>1020</v>
      </c>
      <c r="E216" s="92" t="b">
        <v>0</v>
      </c>
      <c r="F216" s="92" t="b">
        <v>0</v>
      </c>
      <c r="G216" s="92" t="b">
        <v>0</v>
      </c>
    </row>
    <row r="217" spans="1:7" ht="15">
      <c r="A217" s="92" t="s">
        <v>1421</v>
      </c>
      <c r="B217" s="92">
        <v>2</v>
      </c>
      <c r="C217" s="130">
        <v>0.009297164103206967</v>
      </c>
      <c r="D217" s="92" t="s">
        <v>1020</v>
      </c>
      <c r="E217" s="92" t="b">
        <v>0</v>
      </c>
      <c r="F217" s="92" t="b">
        <v>0</v>
      </c>
      <c r="G217" s="92" t="b">
        <v>0</v>
      </c>
    </row>
    <row r="218" spans="1:7" ht="15">
      <c r="A218" s="92" t="s">
        <v>1402</v>
      </c>
      <c r="B218" s="92">
        <v>2</v>
      </c>
      <c r="C218" s="130">
        <v>0.009297164103206967</v>
      </c>
      <c r="D218" s="92" t="s">
        <v>1020</v>
      </c>
      <c r="E218" s="92" t="b">
        <v>0</v>
      </c>
      <c r="F218" s="92" t="b">
        <v>0</v>
      </c>
      <c r="G218" s="92" t="b">
        <v>0</v>
      </c>
    </row>
    <row r="219" spans="1:7" ht="15">
      <c r="A219" s="92" t="s">
        <v>1422</v>
      </c>
      <c r="B219" s="92">
        <v>2</v>
      </c>
      <c r="C219" s="130">
        <v>0.009297164103206967</v>
      </c>
      <c r="D219" s="92" t="s">
        <v>1020</v>
      </c>
      <c r="E219" s="92" t="b">
        <v>0</v>
      </c>
      <c r="F219" s="92" t="b">
        <v>0</v>
      </c>
      <c r="G219" s="92" t="b">
        <v>0</v>
      </c>
    </row>
    <row r="220" spans="1:7" ht="15">
      <c r="A220" s="92" t="s">
        <v>1423</v>
      </c>
      <c r="B220" s="92">
        <v>2</v>
      </c>
      <c r="C220" s="130">
        <v>0.009297164103206967</v>
      </c>
      <c r="D220" s="92" t="s">
        <v>1020</v>
      </c>
      <c r="E220" s="92" t="b">
        <v>0</v>
      </c>
      <c r="F220" s="92" t="b">
        <v>0</v>
      </c>
      <c r="G220" s="92" t="b">
        <v>0</v>
      </c>
    </row>
    <row r="221" spans="1:7" ht="15">
      <c r="A221" s="92" t="s">
        <v>1100</v>
      </c>
      <c r="B221" s="92">
        <v>2</v>
      </c>
      <c r="C221" s="130">
        <v>0.009297164103206967</v>
      </c>
      <c r="D221" s="92" t="s">
        <v>1020</v>
      </c>
      <c r="E221" s="92" t="b">
        <v>0</v>
      </c>
      <c r="F221" s="92" t="b">
        <v>0</v>
      </c>
      <c r="G221" s="92" t="b">
        <v>0</v>
      </c>
    </row>
    <row r="222" spans="1:7" ht="15">
      <c r="A222" s="92" t="s">
        <v>1400</v>
      </c>
      <c r="B222" s="92">
        <v>2</v>
      </c>
      <c r="C222" s="130">
        <v>0.009297164103206967</v>
      </c>
      <c r="D222" s="92" t="s">
        <v>1020</v>
      </c>
      <c r="E222" s="92" t="b">
        <v>0</v>
      </c>
      <c r="F222" s="92" t="b">
        <v>0</v>
      </c>
      <c r="G222" s="92" t="b">
        <v>0</v>
      </c>
    </row>
    <row r="223" spans="1:7" ht="15">
      <c r="A223" s="92" t="s">
        <v>1408</v>
      </c>
      <c r="B223" s="92">
        <v>2</v>
      </c>
      <c r="C223" s="130">
        <v>0.009297164103206967</v>
      </c>
      <c r="D223" s="92" t="s">
        <v>1020</v>
      </c>
      <c r="E223" s="92" t="b">
        <v>0</v>
      </c>
      <c r="F223" s="92" t="b">
        <v>0</v>
      </c>
      <c r="G223" s="92" t="b">
        <v>0</v>
      </c>
    </row>
    <row r="224" spans="1:7" ht="15">
      <c r="A224" s="92" t="s">
        <v>1458</v>
      </c>
      <c r="B224" s="92">
        <v>2</v>
      </c>
      <c r="C224" s="130">
        <v>0.009297164103206967</v>
      </c>
      <c r="D224" s="92" t="s">
        <v>1020</v>
      </c>
      <c r="E224" s="92" t="b">
        <v>0</v>
      </c>
      <c r="F224" s="92" t="b">
        <v>0</v>
      </c>
      <c r="G224" s="92" t="b">
        <v>0</v>
      </c>
    </row>
    <row r="225" spans="1:7" ht="15">
      <c r="A225" s="92" t="s">
        <v>1459</v>
      </c>
      <c r="B225" s="92">
        <v>2</v>
      </c>
      <c r="C225" s="130">
        <v>0.009297164103206967</v>
      </c>
      <c r="D225" s="92" t="s">
        <v>1020</v>
      </c>
      <c r="E225" s="92" t="b">
        <v>0</v>
      </c>
      <c r="F225" s="92" t="b">
        <v>0</v>
      </c>
      <c r="G225" s="92" t="b">
        <v>0</v>
      </c>
    </row>
    <row r="226" spans="1:7" ht="15">
      <c r="A226" s="92" t="s">
        <v>1460</v>
      </c>
      <c r="B226" s="92">
        <v>2</v>
      </c>
      <c r="C226" s="130">
        <v>0.009297164103206967</v>
      </c>
      <c r="D226" s="92" t="s">
        <v>1020</v>
      </c>
      <c r="E226" s="92" t="b">
        <v>0</v>
      </c>
      <c r="F226" s="92" t="b">
        <v>0</v>
      </c>
      <c r="G226" s="92" t="b">
        <v>0</v>
      </c>
    </row>
    <row r="227" spans="1:7" ht="15">
      <c r="A227" s="92" t="s">
        <v>1461</v>
      </c>
      <c r="B227" s="92">
        <v>2</v>
      </c>
      <c r="C227" s="130">
        <v>0.009297164103206967</v>
      </c>
      <c r="D227" s="92" t="s">
        <v>1020</v>
      </c>
      <c r="E227" s="92" t="b">
        <v>0</v>
      </c>
      <c r="F227" s="92" t="b">
        <v>0</v>
      </c>
      <c r="G227" s="92" t="b">
        <v>0</v>
      </c>
    </row>
    <row r="228" spans="1:7" ht="15">
      <c r="A228" s="92" t="s">
        <v>1462</v>
      </c>
      <c r="B228" s="92">
        <v>2</v>
      </c>
      <c r="C228" s="130">
        <v>0.009297164103206967</v>
      </c>
      <c r="D228" s="92" t="s">
        <v>1020</v>
      </c>
      <c r="E228" s="92" t="b">
        <v>0</v>
      </c>
      <c r="F228" s="92" t="b">
        <v>0</v>
      </c>
      <c r="G228" s="92" t="b">
        <v>0</v>
      </c>
    </row>
    <row r="229" spans="1:7" ht="15">
      <c r="A229" s="92" t="s">
        <v>1411</v>
      </c>
      <c r="B229" s="92">
        <v>2</v>
      </c>
      <c r="C229" s="130">
        <v>0.009297164103206967</v>
      </c>
      <c r="D229" s="92" t="s">
        <v>1020</v>
      </c>
      <c r="E229" s="92" t="b">
        <v>0</v>
      </c>
      <c r="F229" s="92" t="b">
        <v>0</v>
      </c>
      <c r="G229" s="92" t="b">
        <v>0</v>
      </c>
    </row>
    <row r="230" spans="1:7" ht="15">
      <c r="A230" s="92" t="s">
        <v>1412</v>
      </c>
      <c r="B230" s="92">
        <v>2</v>
      </c>
      <c r="C230" s="130">
        <v>0.009297164103206967</v>
      </c>
      <c r="D230" s="92" t="s">
        <v>1020</v>
      </c>
      <c r="E230" s="92" t="b">
        <v>0</v>
      </c>
      <c r="F230" s="92" t="b">
        <v>0</v>
      </c>
      <c r="G230" s="92" t="b">
        <v>0</v>
      </c>
    </row>
    <row r="231" spans="1:7" ht="15">
      <c r="A231" s="92" t="s">
        <v>1479</v>
      </c>
      <c r="B231" s="92">
        <v>2</v>
      </c>
      <c r="C231" s="130">
        <v>0.009297164103206967</v>
      </c>
      <c r="D231" s="92" t="s">
        <v>1020</v>
      </c>
      <c r="E231" s="92" t="b">
        <v>0</v>
      </c>
      <c r="F231" s="92" t="b">
        <v>0</v>
      </c>
      <c r="G231" s="92" t="b">
        <v>0</v>
      </c>
    </row>
    <row r="232" spans="1:7" ht="15">
      <c r="A232" s="92" t="s">
        <v>1420</v>
      </c>
      <c r="B232" s="92">
        <v>2</v>
      </c>
      <c r="C232" s="130">
        <v>0.009297164103206967</v>
      </c>
      <c r="D232" s="92" t="s">
        <v>1020</v>
      </c>
      <c r="E232" s="92" t="b">
        <v>0</v>
      </c>
      <c r="F232" s="92" t="b">
        <v>0</v>
      </c>
      <c r="G232" s="92" t="b">
        <v>0</v>
      </c>
    </row>
    <row r="233" spans="1:7" ht="15">
      <c r="A233" s="92" t="s">
        <v>1465</v>
      </c>
      <c r="B233" s="92">
        <v>2</v>
      </c>
      <c r="C233" s="130">
        <v>0.009297164103206967</v>
      </c>
      <c r="D233" s="92" t="s">
        <v>1020</v>
      </c>
      <c r="E233" s="92" t="b">
        <v>0</v>
      </c>
      <c r="F233" s="92" t="b">
        <v>0</v>
      </c>
      <c r="G233" s="92" t="b">
        <v>0</v>
      </c>
    </row>
    <row r="234" spans="1:7" ht="15">
      <c r="A234" s="92" t="s">
        <v>1466</v>
      </c>
      <c r="B234" s="92">
        <v>2</v>
      </c>
      <c r="C234" s="130">
        <v>0.009297164103206967</v>
      </c>
      <c r="D234" s="92" t="s">
        <v>1020</v>
      </c>
      <c r="E234" s="92" t="b">
        <v>0</v>
      </c>
      <c r="F234" s="92" t="b">
        <v>0</v>
      </c>
      <c r="G234" s="92" t="b">
        <v>0</v>
      </c>
    </row>
    <row r="235" spans="1:7" ht="15">
      <c r="A235" s="92" t="s">
        <v>1468</v>
      </c>
      <c r="B235" s="92">
        <v>2</v>
      </c>
      <c r="C235" s="130">
        <v>0.011676847863396539</v>
      </c>
      <c r="D235" s="92" t="s">
        <v>1020</v>
      </c>
      <c r="E235" s="92" t="b">
        <v>0</v>
      </c>
      <c r="F235" s="92" t="b">
        <v>0</v>
      </c>
      <c r="G235" s="92" t="b">
        <v>0</v>
      </c>
    </row>
    <row r="236" spans="1:7" ht="15">
      <c r="A236" s="92" t="s">
        <v>1121</v>
      </c>
      <c r="B236" s="92">
        <v>5</v>
      </c>
      <c r="C236" s="130">
        <v>0.011339999036440266</v>
      </c>
      <c r="D236" s="92" t="s">
        <v>1021</v>
      </c>
      <c r="E236" s="92" t="b">
        <v>0</v>
      </c>
      <c r="F236" s="92" t="b">
        <v>0</v>
      </c>
      <c r="G236" s="92" t="b">
        <v>0</v>
      </c>
    </row>
    <row r="237" spans="1:7" ht="15">
      <c r="A237" s="92" t="s">
        <v>1122</v>
      </c>
      <c r="B237" s="92">
        <v>5</v>
      </c>
      <c r="C237" s="130">
        <v>0.011339999036440266</v>
      </c>
      <c r="D237" s="92" t="s">
        <v>1021</v>
      </c>
      <c r="E237" s="92" t="b">
        <v>0</v>
      </c>
      <c r="F237" s="92" t="b">
        <v>0</v>
      </c>
      <c r="G237" s="92" t="b">
        <v>0</v>
      </c>
    </row>
    <row r="238" spans="1:7" ht="15">
      <c r="A238" s="92" t="s">
        <v>1123</v>
      </c>
      <c r="B238" s="92">
        <v>5</v>
      </c>
      <c r="C238" s="130">
        <v>0.011339999036440266</v>
      </c>
      <c r="D238" s="92" t="s">
        <v>1021</v>
      </c>
      <c r="E238" s="92" t="b">
        <v>0</v>
      </c>
      <c r="F238" s="92" t="b">
        <v>0</v>
      </c>
      <c r="G238" s="92" t="b">
        <v>0</v>
      </c>
    </row>
    <row r="239" spans="1:7" ht="15">
      <c r="A239" s="92" t="s">
        <v>1124</v>
      </c>
      <c r="B239" s="92">
        <v>5</v>
      </c>
      <c r="C239" s="130">
        <v>0.011339999036440266</v>
      </c>
      <c r="D239" s="92" t="s">
        <v>1021</v>
      </c>
      <c r="E239" s="92" t="b">
        <v>0</v>
      </c>
      <c r="F239" s="92" t="b">
        <v>0</v>
      </c>
      <c r="G239" s="92" t="b">
        <v>0</v>
      </c>
    </row>
    <row r="240" spans="1:7" ht="15">
      <c r="A240" s="92" t="s">
        <v>1125</v>
      </c>
      <c r="B240" s="92">
        <v>5</v>
      </c>
      <c r="C240" s="130">
        <v>0.011339999036440266</v>
      </c>
      <c r="D240" s="92" t="s">
        <v>1021</v>
      </c>
      <c r="E240" s="92" t="b">
        <v>0</v>
      </c>
      <c r="F240" s="92" t="b">
        <v>0</v>
      </c>
      <c r="G240" s="92" t="b">
        <v>0</v>
      </c>
    </row>
    <row r="241" spans="1:7" ht="15">
      <c r="A241" s="92" t="s">
        <v>1126</v>
      </c>
      <c r="B241" s="92">
        <v>5</v>
      </c>
      <c r="C241" s="130">
        <v>0.011339999036440266</v>
      </c>
      <c r="D241" s="92" t="s">
        <v>1021</v>
      </c>
      <c r="E241" s="92" t="b">
        <v>0</v>
      </c>
      <c r="F241" s="92" t="b">
        <v>0</v>
      </c>
      <c r="G241" s="92" t="b">
        <v>0</v>
      </c>
    </row>
    <row r="242" spans="1:7" ht="15">
      <c r="A242" s="92" t="s">
        <v>1127</v>
      </c>
      <c r="B242" s="92">
        <v>5</v>
      </c>
      <c r="C242" s="130">
        <v>0.011339999036440266</v>
      </c>
      <c r="D242" s="92" t="s">
        <v>1021</v>
      </c>
      <c r="E242" s="92" t="b">
        <v>0</v>
      </c>
      <c r="F242" s="92" t="b">
        <v>0</v>
      </c>
      <c r="G242" s="92" t="b">
        <v>0</v>
      </c>
    </row>
    <row r="243" spans="1:7" ht="15">
      <c r="A243" s="92" t="s">
        <v>1128</v>
      </c>
      <c r="B243" s="92">
        <v>5</v>
      </c>
      <c r="C243" s="130">
        <v>0.011339999036440266</v>
      </c>
      <c r="D243" s="92" t="s">
        <v>1021</v>
      </c>
      <c r="E243" s="92" t="b">
        <v>0</v>
      </c>
      <c r="F243" s="92" t="b">
        <v>0</v>
      </c>
      <c r="G243" s="92" t="b">
        <v>0</v>
      </c>
    </row>
    <row r="244" spans="1:7" ht="15">
      <c r="A244" s="92" t="s">
        <v>1103</v>
      </c>
      <c r="B244" s="92">
        <v>5</v>
      </c>
      <c r="C244" s="130">
        <v>0.011339999036440266</v>
      </c>
      <c r="D244" s="92" t="s">
        <v>1021</v>
      </c>
      <c r="E244" s="92" t="b">
        <v>0</v>
      </c>
      <c r="F244" s="92" t="b">
        <v>0</v>
      </c>
      <c r="G244" s="92" t="b">
        <v>0</v>
      </c>
    </row>
    <row r="245" spans="1:7" ht="15">
      <c r="A245" s="92" t="s">
        <v>1129</v>
      </c>
      <c r="B245" s="92">
        <v>5</v>
      </c>
      <c r="C245" s="130">
        <v>0.011339999036440266</v>
      </c>
      <c r="D245" s="92" t="s">
        <v>1021</v>
      </c>
      <c r="E245" s="92" t="b">
        <v>0</v>
      </c>
      <c r="F245" s="92" t="b">
        <v>0</v>
      </c>
      <c r="G245" s="92" t="b">
        <v>0</v>
      </c>
    </row>
    <row r="246" spans="1:7" ht="15">
      <c r="A246" s="92" t="s">
        <v>1395</v>
      </c>
      <c r="B246" s="92">
        <v>5</v>
      </c>
      <c r="C246" s="130">
        <v>0.011339999036440266</v>
      </c>
      <c r="D246" s="92" t="s">
        <v>1021</v>
      </c>
      <c r="E246" s="92" t="b">
        <v>0</v>
      </c>
      <c r="F246" s="92" t="b">
        <v>0</v>
      </c>
      <c r="G246" s="92" t="b">
        <v>0</v>
      </c>
    </row>
    <row r="247" spans="1:7" ht="15">
      <c r="A247" s="92" t="s">
        <v>1099</v>
      </c>
      <c r="B247" s="92">
        <v>5</v>
      </c>
      <c r="C247" s="130">
        <v>0.011339999036440266</v>
      </c>
      <c r="D247" s="92" t="s">
        <v>1021</v>
      </c>
      <c r="E247" s="92" t="b">
        <v>0</v>
      </c>
      <c r="F247" s="92" t="b">
        <v>0</v>
      </c>
      <c r="G247" s="92" t="b">
        <v>0</v>
      </c>
    </row>
    <row r="248" spans="1:7" ht="15">
      <c r="A248" s="92" t="s">
        <v>1389</v>
      </c>
      <c r="B248" s="92">
        <v>5</v>
      </c>
      <c r="C248" s="130">
        <v>0.011339999036440266</v>
      </c>
      <c r="D248" s="92" t="s">
        <v>1021</v>
      </c>
      <c r="E248" s="92" t="b">
        <v>0</v>
      </c>
      <c r="F248" s="92" t="b">
        <v>0</v>
      </c>
      <c r="G248" s="92" t="b">
        <v>0</v>
      </c>
    </row>
    <row r="249" spans="1:7" ht="15">
      <c r="A249" s="92" t="s">
        <v>249</v>
      </c>
      <c r="B249" s="92">
        <v>4</v>
      </c>
      <c r="C249" s="130">
        <v>0.013379110918399165</v>
      </c>
      <c r="D249" s="92" t="s">
        <v>1021</v>
      </c>
      <c r="E249" s="92" t="b">
        <v>0</v>
      </c>
      <c r="F249" s="92" t="b">
        <v>0</v>
      </c>
      <c r="G249" s="92" t="b">
        <v>0</v>
      </c>
    </row>
    <row r="250" spans="1:7" ht="15">
      <c r="A250" s="92" t="s">
        <v>1398</v>
      </c>
      <c r="B250" s="92">
        <v>4</v>
      </c>
      <c r="C250" s="130">
        <v>0.013379110918399165</v>
      </c>
      <c r="D250" s="92" t="s">
        <v>1021</v>
      </c>
      <c r="E250" s="92" t="b">
        <v>0</v>
      </c>
      <c r="F250" s="92" t="b">
        <v>0</v>
      </c>
      <c r="G250" s="92" t="b">
        <v>0</v>
      </c>
    </row>
    <row r="251" spans="1:7" ht="15">
      <c r="A251" s="92" t="s">
        <v>1403</v>
      </c>
      <c r="B251" s="92">
        <v>3</v>
      </c>
      <c r="C251" s="130">
        <v>0.01419895774240937</v>
      </c>
      <c r="D251" s="92" t="s">
        <v>1021</v>
      </c>
      <c r="E251" s="92" t="b">
        <v>0</v>
      </c>
      <c r="F251" s="92" t="b">
        <v>0</v>
      </c>
      <c r="G251" s="92" t="b">
        <v>0</v>
      </c>
    </row>
    <row r="252" spans="1:7" ht="15">
      <c r="A252" s="92" t="s">
        <v>1404</v>
      </c>
      <c r="B252" s="92">
        <v>3</v>
      </c>
      <c r="C252" s="130">
        <v>0.01419895774240937</v>
      </c>
      <c r="D252" s="92" t="s">
        <v>1021</v>
      </c>
      <c r="E252" s="92" t="b">
        <v>0</v>
      </c>
      <c r="F252" s="92" t="b">
        <v>0</v>
      </c>
      <c r="G252" s="92" t="b">
        <v>0</v>
      </c>
    </row>
    <row r="253" spans="1:7" ht="15">
      <c r="A253" s="92" t="s">
        <v>1101</v>
      </c>
      <c r="B253" s="92">
        <v>3</v>
      </c>
      <c r="C253" s="130">
        <v>0.01419895774240937</v>
      </c>
      <c r="D253" s="92" t="s">
        <v>1021</v>
      </c>
      <c r="E253" s="92" t="b">
        <v>0</v>
      </c>
      <c r="F253" s="92" t="b">
        <v>0</v>
      </c>
      <c r="G253" s="92" t="b">
        <v>0</v>
      </c>
    </row>
    <row r="254" spans="1:7" ht="15">
      <c r="A254" s="92" t="s">
        <v>1405</v>
      </c>
      <c r="B254" s="92">
        <v>3</v>
      </c>
      <c r="C254" s="130">
        <v>0.01419895774240937</v>
      </c>
      <c r="D254" s="92" t="s">
        <v>1021</v>
      </c>
      <c r="E254" s="92" t="b">
        <v>0</v>
      </c>
      <c r="F254" s="92" t="b">
        <v>0</v>
      </c>
      <c r="G254" s="92" t="b">
        <v>0</v>
      </c>
    </row>
    <row r="255" spans="1:7" ht="15">
      <c r="A255" s="92" t="s">
        <v>1406</v>
      </c>
      <c r="B255" s="92">
        <v>3</v>
      </c>
      <c r="C255" s="130">
        <v>0.01419895774240937</v>
      </c>
      <c r="D255" s="92" t="s">
        <v>1021</v>
      </c>
      <c r="E255" s="92" t="b">
        <v>0</v>
      </c>
      <c r="F255" s="92" t="b">
        <v>0</v>
      </c>
      <c r="G255" s="92" t="b">
        <v>0</v>
      </c>
    </row>
    <row r="256" spans="1:7" ht="15">
      <c r="A256" s="92" t="s">
        <v>250</v>
      </c>
      <c r="B256" s="92">
        <v>2</v>
      </c>
      <c r="C256" s="130">
        <v>0.013379110918399165</v>
      </c>
      <c r="D256" s="92" t="s">
        <v>1021</v>
      </c>
      <c r="E256" s="92" t="b">
        <v>0</v>
      </c>
      <c r="F256" s="92" t="b">
        <v>0</v>
      </c>
      <c r="G256" s="92" t="b">
        <v>0</v>
      </c>
    </row>
    <row r="257" spans="1:7" ht="15">
      <c r="A257" s="92" t="s">
        <v>1131</v>
      </c>
      <c r="B257" s="92">
        <v>6</v>
      </c>
      <c r="C257" s="130">
        <v>0</v>
      </c>
      <c r="D257" s="92" t="s">
        <v>1022</v>
      </c>
      <c r="E257" s="92" t="b">
        <v>0</v>
      </c>
      <c r="F257" s="92" t="b">
        <v>0</v>
      </c>
      <c r="G257" s="92" t="b">
        <v>0</v>
      </c>
    </row>
    <row r="258" spans="1:7" ht="15">
      <c r="A258" s="92" t="s">
        <v>1132</v>
      </c>
      <c r="B258" s="92">
        <v>6</v>
      </c>
      <c r="C258" s="130">
        <v>0</v>
      </c>
      <c r="D258" s="92" t="s">
        <v>1022</v>
      </c>
      <c r="E258" s="92" t="b">
        <v>0</v>
      </c>
      <c r="F258" s="92" t="b">
        <v>0</v>
      </c>
      <c r="G258" s="92" t="b">
        <v>0</v>
      </c>
    </row>
    <row r="259" spans="1:7" ht="15">
      <c r="A259" s="92" t="s">
        <v>1133</v>
      </c>
      <c r="B259" s="92">
        <v>6</v>
      </c>
      <c r="C259" s="130">
        <v>0</v>
      </c>
      <c r="D259" s="92" t="s">
        <v>1022</v>
      </c>
      <c r="E259" s="92" t="b">
        <v>0</v>
      </c>
      <c r="F259" s="92" t="b">
        <v>0</v>
      </c>
      <c r="G259" s="92" t="b">
        <v>0</v>
      </c>
    </row>
    <row r="260" spans="1:7" ht="15">
      <c r="A260" s="92" t="s">
        <v>1134</v>
      </c>
      <c r="B260" s="92">
        <v>6</v>
      </c>
      <c r="C260" s="130">
        <v>0</v>
      </c>
      <c r="D260" s="92" t="s">
        <v>1022</v>
      </c>
      <c r="E260" s="92" t="b">
        <v>0</v>
      </c>
      <c r="F260" s="92" t="b">
        <v>0</v>
      </c>
      <c r="G260" s="92" t="b">
        <v>0</v>
      </c>
    </row>
    <row r="261" spans="1:7" ht="15">
      <c r="A261" s="92" t="s">
        <v>1135</v>
      </c>
      <c r="B261" s="92">
        <v>6</v>
      </c>
      <c r="C261" s="130">
        <v>0</v>
      </c>
      <c r="D261" s="92" t="s">
        <v>1022</v>
      </c>
      <c r="E261" s="92" t="b">
        <v>0</v>
      </c>
      <c r="F261" s="92" t="b">
        <v>1</v>
      </c>
      <c r="G261" s="92" t="b">
        <v>0</v>
      </c>
    </row>
    <row r="262" spans="1:7" ht="15">
      <c r="A262" s="92" t="s">
        <v>1136</v>
      </c>
      <c r="B262" s="92">
        <v>6</v>
      </c>
      <c r="C262" s="130">
        <v>0</v>
      </c>
      <c r="D262" s="92" t="s">
        <v>1022</v>
      </c>
      <c r="E262" s="92" t="b">
        <v>0</v>
      </c>
      <c r="F262" s="92" t="b">
        <v>0</v>
      </c>
      <c r="G262" s="92" t="b">
        <v>0</v>
      </c>
    </row>
    <row r="263" spans="1:7" ht="15">
      <c r="A263" s="92" t="s">
        <v>1137</v>
      </c>
      <c r="B263" s="92">
        <v>6</v>
      </c>
      <c r="C263" s="130">
        <v>0</v>
      </c>
      <c r="D263" s="92" t="s">
        <v>1022</v>
      </c>
      <c r="E263" s="92" t="b">
        <v>0</v>
      </c>
      <c r="F263" s="92" t="b">
        <v>0</v>
      </c>
      <c r="G263" s="92" t="b">
        <v>0</v>
      </c>
    </row>
    <row r="264" spans="1:7" ht="15">
      <c r="A264" s="92" t="s">
        <v>1138</v>
      </c>
      <c r="B264" s="92">
        <v>6</v>
      </c>
      <c r="C264" s="130">
        <v>0</v>
      </c>
      <c r="D264" s="92" t="s">
        <v>1022</v>
      </c>
      <c r="E264" s="92" t="b">
        <v>0</v>
      </c>
      <c r="F264" s="92" t="b">
        <v>0</v>
      </c>
      <c r="G264" s="92" t="b">
        <v>0</v>
      </c>
    </row>
    <row r="265" spans="1:7" ht="15">
      <c r="A265" s="92" t="s">
        <v>1139</v>
      </c>
      <c r="B265" s="92">
        <v>6</v>
      </c>
      <c r="C265" s="130">
        <v>0</v>
      </c>
      <c r="D265" s="92" t="s">
        <v>1022</v>
      </c>
      <c r="E265" s="92" t="b">
        <v>0</v>
      </c>
      <c r="F265" s="92" t="b">
        <v>0</v>
      </c>
      <c r="G265" s="92" t="b">
        <v>0</v>
      </c>
    </row>
    <row r="266" spans="1:7" ht="15">
      <c r="A266" s="92" t="s">
        <v>1140</v>
      </c>
      <c r="B266" s="92">
        <v>6</v>
      </c>
      <c r="C266" s="130">
        <v>0</v>
      </c>
      <c r="D266" s="92" t="s">
        <v>1022</v>
      </c>
      <c r="E266" s="92" t="b">
        <v>0</v>
      </c>
      <c r="F266" s="92" t="b">
        <v>0</v>
      </c>
      <c r="G266" s="92" t="b">
        <v>0</v>
      </c>
    </row>
    <row r="267" spans="1:7" ht="15">
      <c r="A267" s="92" t="s">
        <v>1390</v>
      </c>
      <c r="B267" s="92">
        <v>6</v>
      </c>
      <c r="C267" s="130">
        <v>0</v>
      </c>
      <c r="D267" s="92" t="s">
        <v>1022</v>
      </c>
      <c r="E267" s="92" t="b">
        <v>0</v>
      </c>
      <c r="F267" s="92" t="b">
        <v>0</v>
      </c>
      <c r="G267" s="92" t="b">
        <v>0</v>
      </c>
    </row>
    <row r="268" spans="1:7" ht="15">
      <c r="A268" s="92" t="s">
        <v>1391</v>
      </c>
      <c r="B268" s="92">
        <v>6</v>
      </c>
      <c r="C268" s="130">
        <v>0</v>
      </c>
      <c r="D268" s="92" t="s">
        <v>1022</v>
      </c>
      <c r="E268" s="92" t="b">
        <v>0</v>
      </c>
      <c r="F268" s="92" t="b">
        <v>0</v>
      </c>
      <c r="G268" s="92" t="b">
        <v>0</v>
      </c>
    </row>
    <row r="269" spans="1:7" ht="15">
      <c r="A269" s="92" t="s">
        <v>1392</v>
      </c>
      <c r="B269" s="92">
        <v>6</v>
      </c>
      <c r="C269" s="130">
        <v>0</v>
      </c>
      <c r="D269" s="92" t="s">
        <v>1022</v>
      </c>
      <c r="E269" s="92" t="b">
        <v>0</v>
      </c>
      <c r="F269" s="92" t="b">
        <v>0</v>
      </c>
      <c r="G269" s="92" t="b">
        <v>0</v>
      </c>
    </row>
    <row r="270" spans="1:7" ht="15">
      <c r="A270" s="92" t="s">
        <v>1393</v>
      </c>
      <c r="B270" s="92">
        <v>6</v>
      </c>
      <c r="C270" s="130">
        <v>0</v>
      </c>
      <c r="D270" s="92" t="s">
        <v>1022</v>
      </c>
      <c r="E270" s="92" t="b">
        <v>0</v>
      </c>
      <c r="F270" s="92" t="b">
        <v>0</v>
      </c>
      <c r="G270" s="92" t="b">
        <v>0</v>
      </c>
    </row>
    <row r="271" spans="1:7" ht="15">
      <c r="A271" s="92" t="s">
        <v>1394</v>
      </c>
      <c r="B271" s="92">
        <v>6</v>
      </c>
      <c r="C271" s="130">
        <v>0</v>
      </c>
      <c r="D271" s="92" t="s">
        <v>1022</v>
      </c>
      <c r="E271" s="92" t="b">
        <v>0</v>
      </c>
      <c r="F271" s="92" t="b">
        <v>0</v>
      </c>
      <c r="G271" s="92" t="b">
        <v>0</v>
      </c>
    </row>
    <row r="272" spans="1:7" ht="15">
      <c r="A272" s="92" t="s">
        <v>242</v>
      </c>
      <c r="B272" s="92">
        <v>5</v>
      </c>
      <c r="C272" s="130">
        <v>0.0035348770556975365</v>
      </c>
      <c r="D272" s="92" t="s">
        <v>1022</v>
      </c>
      <c r="E272" s="92" t="b">
        <v>0</v>
      </c>
      <c r="F272" s="92" t="b">
        <v>0</v>
      </c>
      <c r="G272" s="92" t="b">
        <v>0</v>
      </c>
    </row>
    <row r="273" spans="1:7" ht="15">
      <c r="A273" s="92" t="s">
        <v>1396</v>
      </c>
      <c r="B273" s="92">
        <v>5</v>
      </c>
      <c r="C273" s="130">
        <v>0.0035348770556975365</v>
      </c>
      <c r="D273" s="92" t="s">
        <v>1022</v>
      </c>
      <c r="E273" s="92" t="b">
        <v>0</v>
      </c>
      <c r="F273" s="92" t="b">
        <v>0</v>
      </c>
      <c r="G273" s="92" t="b">
        <v>0</v>
      </c>
    </row>
    <row r="274" spans="1:7" ht="15">
      <c r="A274" s="92" t="s">
        <v>1102</v>
      </c>
      <c r="B274" s="92">
        <v>7</v>
      </c>
      <c r="C274" s="130">
        <v>0.012084694248919302</v>
      </c>
      <c r="D274" s="92" t="s">
        <v>1025</v>
      </c>
      <c r="E274" s="92" t="b">
        <v>0</v>
      </c>
      <c r="F274" s="92" t="b">
        <v>0</v>
      </c>
      <c r="G274" s="92" t="b">
        <v>0</v>
      </c>
    </row>
    <row r="275" spans="1:7" ht="15">
      <c r="A275" s="92" t="s">
        <v>1100</v>
      </c>
      <c r="B275" s="92">
        <v>6</v>
      </c>
      <c r="C275" s="130">
        <v>0.010358309356216544</v>
      </c>
      <c r="D275" s="92" t="s">
        <v>1025</v>
      </c>
      <c r="E275" s="92" t="b">
        <v>0</v>
      </c>
      <c r="F275" s="92" t="b">
        <v>0</v>
      </c>
      <c r="G275" s="92" t="b">
        <v>0</v>
      </c>
    </row>
    <row r="276" spans="1:7" ht="15">
      <c r="A276" s="92" t="s">
        <v>1144</v>
      </c>
      <c r="B276" s="92">
        <v>4</v>
      </c>
      <c r="C276" s="130">
        <v>0.006905539570811029</v>
      </c>
      <c r="D276" s="92" t="s">
        <v>1025</v>
      </c>
      <c r="E276" s="92" t="b">
        <v>0</v>
      </c>
      <c r="F276" s="92" t="b">
        <v>0</v>
      </c>
      <c r="G276" s="92" t="b">
        <v>0</v>
      </c>
    </row>
    <row r="277" spans="1:7" ht="15">
      <c r="A277" s="92" t="s">
        <v>1145</v>
      </c>
      <c r="B277" s="92">
        <v>3</v>
      </c>
      <c r="C277" s="130">
        <v>0.005179154678108272</v>
      </c>
      <c r="D277" s="92" t="s">
        <v>1025</v>
      </c>
      <c r="E277" s="92" t="b">
        <v>0</v>
      </c>
      <c r="F277" s="92" t="b">
        <v>0</v>
      </c>
      <c r="G277" s="92" t="b">
        <v>0</v>
      </c>
    </row>
    <row r="278" spans="1:7" ht="15">
      <c r="A278" s="92" t="s">
        <v>1146</v>
      </c>
      <c r="B278" s="92">
        <v>3</v>
      </c>
      <c r="C278" s="130">
        <v>0.005179154678108272</v>
      </c>
      <c r="D278" s="92" t="s">
        <v>1025</v>
      </c>
      <c r="E278" s="92" t="b">
        <v>0</v>
      </c>
      <c r="F278" s="92" t="b">
        <v>0</v>
      </c>
      <c r="G278" s="92" t="b">
        <v>0</v>
      </c>
    </row>
    <row r="279" spans="1:7" ht="15">
      <c r="A279" s="92" t="s">
        <v>1147</v>
      </c>
      <c r="B279" s="92">
        <v>3</v>
      </c>
      <c r="C279" s="130">
        <v>0.005179154678108272</v>
      </c>
      <c r="D279" s="92" t="s">
        <v>1025</v>
      </c>
      <c r="E279" s="92" t="b">
        <v>0</v>
      </c>
      <c r="F279" s="92" t="b">
        <v>0</v>
      </c>
      <c r="G279" s="92" t="b">
        <v>0</v>
      </c>
    </row>
    <row r="280" spans="1:7" ht="15">
      <c r="A280" s="92" t="s">
        <v>1148</v>
      </c>
      <c r="B280" s="92">
        <v>2</v>
      </c>
      <c r="C280" s="130">
        <v>0.00935531871999338</v>
      </c>
      <c r="D280" s="92" t="s">
        <v>1025</v>
      </c>
      <c r="E280" s="92" t="b">
        <v>0</v>
      </c>
      <c r="F280" s="92" t="b">
        <v>0</v>
      </c>
      <c r="G280" s="92" t="b">
        <v>0</v>
      </c>
    </row>
    <row r="281" spans="1:7" ht="15">
      <c r="A281" s="92" t="s">
        <v>1149</v>
      </c>
      <c r="B281" s="92">
        <v>2</v>
      </c>
      <c r="C281" s="130">
        <v>0.0034527697854055146</v>
      </c>
      <c r="D281" s="92" t="s">
        <v>1025</v>
      </c>
      <c r="E281" s="92" t="b">
        <v>0</v>
      </c>
      <c r="F281" s="92" t="b">
        <v>0</v>
      </c>
      <c r="G281" s="92" t="b">
        <v>0</v>
      </c>
    </row>
    <row r="282" spans="1:7" ht="15">
      <c r="A282" s="92" t="s">
        <v>1150</v>
      </c>
      <c r="B282" s="92">
        <v>2</v>
      </c>
      <c r="C282" s="130">
        <v>0.0034527697854055146</v>
      </c>
      <c r="D282" s="92" t="s">
        <v>1025</v>
      </c>
      <c r="E282" s="92" t="b">
        <v>0</v>
      </c>
      <c r="F282" s="92" t="b">
        <v>0</v>
      </c>
      <c r="G282" s="92" t="b">
        <v>0</v>
      </c>
    </row>
    <row r="283" spans="1:7" ht="15">
      <c r="A283" s="92" t="s">
        <v>1151</v>
      </c>
      <c r="B283" s="92">
        <v>2</v>
      </c>
      <c r="C283" s="130">
        <v>0.0034527697854055146</v>
      </c>
      <c r="D283" s="92" t="s">
        <v>1025</v>
      </c>
      <c r="E283" s="92" t="b">
        <v>0</v>
      </c>
      <c r="F283" s="92" t="b">
        <v>0</v>
      </c>
      <c r="G283" s="92" t="b">
        <v>0</v>
      </c>
    </row>
    <row r="284" spans="1:7" ht="15">
      <c r="A284" s="92" t="s">
        <v>1443</v>
      </c>
      <c r="B284" s="92">
        <v>2</v>
      </c>
      <c r="C284" s="130">
        <v>0.0034527697854055146</v>
      </c>
      <c r="D284" s="92" t="s">
        <v>1025</v>
      </c>
      <c r="E284" s="92" t="b">
        <v>0</v>
      </c>
      <c r="F284" s="92" t="b">
        <v>0</v>
      </c>
      <c r="G284" s="92" t="b">
        <v>0</v>
      </c>
    </row>
    <row r="285" spans="1:7" ht="15">
      <c r="A285" s="92" t="s">
        <v>1444</v>
      </c>
      <c r="B285" s="92">
        <v>2</v>
      </c>
      <c r="C285" s="130">
        <v>0.0034527697854055146</v>
      </c>
      <c r="D285" s="92" t="s">
        <v>1025</v>
      </c>
      <c r="E285" s="92" t="b">
        <v>0</v>
      </c>
      <c r="F285" s="92" t="b">
        <v>0</v>
      </c>
      <c r="G285" s="92" t="b">
        <v>0</v>
      </c>
    </row>
    <row r="286" spans="1:7" ht="15">
      <c r="A286" s="92" t="s">
        <v>1445</v>
      </c>
      <c r="B286" s="92">
        <v>2</v>
      </c>
      <c r="C286" s="130">
        <v>0.0034527697854055146</v>
      </c>
      <c r="D286" s="92" t="s">
        <v>1025</v>
      </c>
      <c r="E286" s="92" t="b">
        <v>0</v>
      </c>
      <c r="F286" s="92" t="b">
        <v>0</v>
      </c>
      <c r="G286" s="92" t="b">
        <v>0</v>
      </c>
    </row>
    <row r="287" spans="1:7" ht="15">
      <c r="A287" s="92" t="s">
        <v>1446</v>
      </c>
      <c r="B287" s="92">
        <v>2</v>
      </c>
      <c r="C287" s="130">
        <v>0.0034527697854055146</v>
      </c>
      <c r="D287" s="92" t="s">
        <v>1025</v>
      </c>
      <c r="E287" s="92" t="b">
        <v>0</v>
      </c>
      <c r="F287" s="92" t="b">
        <v>0</v>
      </c>
      <c r="G287" s="92" t="b">
        <v>0</v>
      </c>
    </row>
    <row r="288" spans="1:7" ht="15">
      <c r="A288" s="92" t="s">
        <v>1447</v>
      </c>
      <c r="B288" s="92">
        <v>2</v>
      </c>
      <c r="C288" s="130">
        <v>0.0034527697854055146</v>
      </c>
      <c r="D288" s="92" t="s">
        <v>1025</v>
      </c>
      <c r="E288" s="92" t="b">
        <v>0</v>
      </c>
      <c r="F288" s="92" t="b">
        <v>0</v>
      </c>
      <c r="G288" s="92" t="b">
        <v>0</v>
      </c>
    </row>
    <row r="289" spans="1:7" ht="15">
      <c r="A289" s="92" t="s">
        <v>1448</v>
      </c>
      <c r="B289" s="92">
        <v>2</v>
      </c>
      <c r="C289" s="130">
        <v>0.0034527697854055146</v>
      </c>
      <c r="D289" s="92" t="s">
        <v>1025</v>
      </c>
      <c r="E289" s="92" t="b">
        <v>0</v>
      </c>
      <c r="F289" s="92" t="b">
        <v>0</v>
      </c>
      <c r="G289" s="92" t="b">
        <v>0</v>
      </c>
    </row>
    <row r="290" spans="1:7" ht="15">
      <c r="A290" s="92" t="s">
        <v>1449</v>
      </c>
      <c r="B290" s="92">
        <v>2</v>
      </c>
      <c r="C290" s="130">
        <v>0.0034527697854055146</v>
      </c>
      <c r="D290" s="92" t="s">
        <v>1025</v>
      </c>
      <c r="E290" s="92" t="b">
        <v>0</v>
      </c>
      <c r="F290" s="92" t="b">
        <v>0</v>
      </c>
      <c r="G290" s="92" t="b">
        <v>0</v>
      </c>
    </row>
    <row r="291" spans="1:7" ht="15">
      <c r="A291" s="92" t="s">
        <v>1450</v>
      </c>
      <c r="B291" s="92">
        <v>2</v>
      </c>
      <c r="C291" s="130">
        <v>0.0034527697854055146</v>
      </c>
      <c r="D291" s="92" t="s">
        <v>1025</v>
      </c>
      <c r="E291" s="92" t="b">
        <v>0</v>
      </c>
      <c r="F291" s="92" t="b">
        <v>0</v>
      </c>
      <c r="G291" s="92" t="b">
        <v>0</v>
      </c>
    </row>
    <row r="292" spans="1:7" ht="15">
      <c r="A292" s="92" t="s">
        <v>1451</v>
      </c>
      <c r="B292" s="92">
        <v>2</v>
      </c>
      <c r="C292" s="130">
        <v>0.0034527697854055146</v>
      </c>
      <c r="D292" s="92" t="s">
        <v>1025</v>
      </c>
      <c r="E292" s="92" t="b">
        <v>0</v>
      </c>
      <c r="F292" s="92" t="b">
        <v>0</v>
      </c>
      <c r="G292" s="92" t="b">
        <v>0</v>
      </c>
    </row>
    <row r="293" spans="1:7" ht="15">
      <c r="A293" s="92" t="s">
        <v>1452</v>
      </c>
      <c r="B293" s="92">
        <v>2</v>
      </c>
      <c r="C293" s="130">
        <v>0.00935531871999338</v>
      </c>
      <c r="D293" s="92" t="s">
        <v>1025</v>
      </c>
      <c r="E293" s="92" t="b">
        <v>0</v>
      </c>
      <c r="F293" s="92" t="b">
        <v>0</v>
      </c>
      <c r="G293" s="92" t="b">
        <v>0</v>
      </c>
    </row>
    <row r="294" spans="1:7" ht="15">
      <c r="A294" s="92" t="s">
        <v>1453</v>
      </c>
      <c r="B294" s="92">
        <v>2</v>
      </c>
      <c r="C294" s="130">
        <v>0.00935531871999338</v>
      </c>
      <c r="D294" s="92" t="s">
        <v>1025</v>
      </c>
      <c r="E294" s="92" t="b">
        <v>0</v>
      </c>
      <c r="F294" s="92" t="b">
        <v>0</v>
      </c>
      <c r="G294" s="92" t="b">
        <v>0</v>
      </c>
    </row>
    <row r="295" spans="1:7" ht="15">
      <c r="A295" s="92" t="s">
        <v>1099</v>
      </c>
      <c r="B295" s="92">
        <v>2</v>
      </c>
      <c r="C295" s="130">
        <v>0.00935531871999338</v>
      </c>
      <c r="D295" s="92" t="s">
        <v>1025</v>
      </c>
      <c r="E295" s="92" t="b">
        <v>0</v>
      </c>
      <c r="F295" s="92" t="b">
        <v>0</v>
      </c>
      <c r="G295" s="92" t="b">
        <v>0</v>
      </c>
    </row>
    <row r="296" spans="1:7" ht="15">
      <c r="A296" s="92" t="s">
        <v>1454</v>
      </c>
      <c r="B296" s="92">
        <v>2</v>
      </c>
      <c r="C296" s="130">
        <v>0.00935531871999338</v>
      </c>
      <c r="D296" s="92" t="s">
        <v>1025</v>
      </c>
      <c r="E296" s="92" t="b">
        <v>0</v>
      </c>
      <c r="F296" s="92" t="b">
        <v>0</v>
      </c>
      <c r="G296" s="92" t="b">
        <v>0</v>
      </c>
    </row>
    <row r="297" spans="1:7" ht="15">
      <c r="A297" s="92" t="s">
        <v>1153</v>
      </c>
      <c r="B297" s="92">
        <v>2</v>
      </c>
      <c r="C297" s="130">
        <v>0</v>
      </c>
      <c r="D297" s="92" t="s">
        <v>1026</v>
      </c>
      <c r="E297" s="92" t="b">
        <v>0</v>
      </c>
      <c r="F297" s="92" t="b">
        <v>0</v>
      </c>
      <c r="G297" s="92" t="b">
        <v>0</v>
      </c>
    </row>
    <row r="298" spans="1:7" ht="15">
      <c r="A298" s="92" t="s">
        <v>1154</v>
      </c>
      <c r="B298" s="92">
        <v>2</v>
      </c>
      <c r="C298" s="130">
        <v>0</v>
      </c>
      <c r="D298" s="92" t="s">
        <v>1026</v>
      </c>
      <c r="E298" s="92" t="b">
        <v>0</v>
      </c>
      <c r="F298" s="92" t="b">
        <v>0</v>
      </c>
      <c r="G298" s="92" t="b">
        <v>0</v>
      </c>
    </row>
    <row r="299" spans="1:7" ht="15">
      <c r="A299" s="92" t="s">
        <v>1155</v>
      </c>
      <c r="B299" s="92">
        <v>2</v>
      </c>
      <c r="C299" s="130">
        <v>0</v>
      </c>
      <c r="D299" s="92" t="s">
        <v>1026</v>
      </c>
      <c r="E299" s="92" t="b">
        <v>0</v>
      </c>
      <c r="F299" s="92" t="b">
        <v>0</v>
      </c>
      <c r="G299" s="92" t="b">
        <v>0</v>
      </c>
    </row>
    <row r="300" spans="1:7" ht="15">
      <c r="A300" s="92" t="s">
        <v>1100</v>
      </c>
      <c r="B300" s="92">
        <v>2</v>
      </c>
      <c r="C300" s="130">
        <v>0</v>
      </c>
      <c r="D300" s="92" t="s">
        <v>1026</v>
      </c>
      <c r="E300" s="92" t="b">
        <v>0</v>
      </c>
      <c r="F300" s="92" t="b">
        <v>0</v>
      </c>
      <c r="G300" s="92" t="b">
        <v>0</v>
      </c>
    </row>
    <row r="301" spans="1:7" ht="15">
      <c r="A301" s="92" t="s">
        <v>1156</v>
      </c>
      <c r="B301" s="92">
        <v>2</v>
      </c>
      <c r="C301" s="130">
        <v>0</v>
      </c>
      <c r="D301" s="92" t="s">
        <v>1026</v>
      </c>
      <c r="E301" s="92" t="b">
        <v>0</v>
      </c>
      <c r="F301" s="92" t="b">
        <v>0</v>
      </c>
      <c r="G301" s="92" t="b">
        <v>0</v>
      </c>
    </row>
    <row r="302" spans="1:7" ht="15">
      <c r="A302" s="92" t="s">
        <v>1157</v>
      </c>
      <c r="B302" s="92">
        <v>2</v>
      </c>
      <c r="C302" s="130">
        <v>0</v>
      </c>
      <c r="D302" s="92" t="s">
        <v>1026</v>
      </c>
      <c r="E302" s="92" t="b">
        <v>0</v>
      </c>
      <c r="F302" s="92" t="b">
        <v>0</v>
      </c>
      <c r="G302" s="92" t="b">
        <v>0</v>
      </c>
    </row>
    <row r="303" spans="1:7" ht="15">
      <c r="A303" s="92" t="s">
        <v>1158</v>
      </c>
      <c r="B303" s="92">
        <v>2</v>
      </c>
      <c r="C303" s="130">
        <v>0</v>
      </c>
      <c r="D303" s="92" t="s">
        <v>1026</v>
      </c>
      <c r="E303" s="92" t="b">
        <v>0</v>
      </c>
      <c r="F303" s="92" t="b">
        <v>0</v>
      </c>
      <c r="G303" s="92" t="b">
        <v>0</v>
      </c>
    </row>
    <row r="304" spans="1:7" ht="15">
      <c r="A304" s="92" t="s">
        <v>1159</v>
      </c>
      <c r="B304" s="92">
        <v>2</v>
      </c>
      <c r="C304" s="130">
        <v>0</v>
      </c>
      <c r="D304" s="92" t="s">
        <v>1026</v>
      </c>
      <c r="E304" s="92" t="b">
        <v>0</v>
      </c>
      <c r="F304" s="92" t="b">
        <v>0</v>
      </c>
      <c r="G304" s="92" t="b">
        <v>0</v>
      </c>
    </row>
    <row r="305" spans="1:7" ht="15">
      <c r="A305" s="92" t="s">
        <v>1160</v>
      </c>
      <c r="B305" s="92">
        <v>2</v>
      </c>
      <c r="C305" s="130">
        <v>0</v>
      </c>
      <c r="D305" s="92" t="s">
        <v>1026</v>
      </c>
      <c r="E305" s="92" t="b">
        <v>0</v>
      </c>
      <c r="F305" s="92" t="b">
        <v>0</v>
      </c>
      <c r="G305" s="92" t="b">
        <v>0</v>
      </c>
    </row>
    <row r="306" spans="1:7" ht="15">
      <c r="A306" s="92" t="s">
        <v>1099</v>
      </c>
      <c r="B306" s="92">
        <v>2</v>
      </c>
      <c r="C306" s="130">
        <v>0</v>
      </c>
      <c r="D306" s="92" t="s">
        <v>1026</v>
      </c>
      <c r="E306" s="92" t="b">
        <v>0</v>
      </c>
      <c r="F306" s="92" t="b">
        <v>0</v>
      </c>
      <c r="G306" s="92" t="b">
        <v>0</v>
      </c>
    </row>
    <row r="307" spans="1:7" ht="15">
      <c r="A307" s="92" t="s">
        <v>1397</v>
      </c>
      <c r="B307" s="92">
        <v>2</v>
      </c>
      <c r="C307" s="130">
        <v>0</v>
      </c>
      <c r="D307" s="92" t="s">
        <v>1026</v>
      </c>
      <c r="E307" s="92" t="b">
        <v>0</v>
      </c>
      <c r="F307" s="92" t="b">
        <v>0</v>
      </c>
      <c r="G307" s="92" t="b">
        <v>0</v>
      </c>
    </row>
    <row r="308" spans="1:7" ht="15">
      <c r="A308" s="92" t="s">
        <v>1099</v>
      </c>
      <c r="B308" s="92">
        <v>4</v>
      </c>
      <c r="C308" s="130">
        <v>0.02082134183461128</v>
      </c>
      <c r="D308" s="92" t="s">
        <v>1027</v>
      </c>
      <c r="E308" s="92" t="b">
        <v>0</v>
      </c>
      <c r="F308" s="92" t="b">
        <v>0</v>
      </c>
      <c r="G308" s="92" t="b">
        <v>0</v>
      </c>
    </row>
    <row r="309" spans="1:7" ht="15">
      <c r="A309" s="92" t="s">
        <v>1162</v>
      </c>
      <c r="B309" s="92">
        <v>3</v>
      </c>
      <c r="C309" s="130">
        <v>0.01849920798999615</v>
      </c>
      <c r="D309" s="92" t="s">
        <v>1027</v>
      </c>
      <c r="E309" s="92" t="b">
        <v>0</v>
      </c>
      <c r="F309" s="92" t="b">
        <v>0</v>
      </c>
      <c r="G309" s="92" t="b">
        <v>0</v>
      </c>
    </row>
    <row r="310" spans="1:7" ht="15">
      <c r="A310" s="92" t="s">
        <v>1163</v>
      </c>
      <c r="B310" s="92">
        <v>2</v>
      </c>
      <c r="C310" s="130">
        <v>0.015041901619828428</v>
      </c>
      <c r="D310" s="92" t="s">
        <v>1027</v>
      </c>
      <c r="E310" s="92" t="b">
        <v>0</v>
      </c>
      <c r="F310" s="92" t="b">
        <v>0</v>
      </c>
      <c r="G310" s="92" t="b">
        <v>0</v>
      </c>
    </row>
    <row r="311" spans="1:7" ht="15">
      <c r="A311" s="92" t="s">
        <v>1101</v>
      </c>
      <c r="B311" s="92">
        <v>2</v>
      </c>
      <c r="C311" s="130">
        <v>0.015041901619828428</v>
      </c>
      <c r="D311" s="92" t="s">
        <v>1027</v>
      </c>
      <c r="E311" s="92" t="b">
        <v>0</v>
      </c>
      <c r="F311" s="92" t="b">
        <v>0</v>
      </c>
      <c r="G311" s="92" t="b">
        <v>0</v>
      </c>
    </row>
    <row r="312" spans="1:7" ht="15">
      <c r="A312" s="92" t="s">
        <v>1164</v>
      </c>
      <c r="B312" s="92">
        <v>2</v>
      </c>
      <c r="C312" s="130">
        <v>0.015041901619828428</v>
      </c>
      <c r="D312" s="92" t="s">
        <v>1027</v>
      </c>
      <c r="E312" s="92" t="b">
        <v>0</v>
      </c>
      <c r="F312" s="92" t="b">
        <v>0</v>
      </c>
      <c r="G312" s="92" t="b">
        <v>0</v>
      </c>
    </row>
    <row r="313" spans="1:7" ht="15">
      <c r="A313" s="92" t="s">
        <v>1165</v>
      </c>
      <c r="B313" s="92">
        <v>2</v>
      </c>
      <c r="C313" s="130">
        <v>0.015041901619828428</v>
      </c>
      <c r="D313" s="92" t="s">
        <v>1027</v>
      </c>
      <c r="E313" s="92" t="b">
        <v>0</v>
      </c>
      <c r="F313" s="92" t="b">
        <v>0</v>
      </c>
      <c r="G313" s="92" t="b">
        <v>0</v>
      </c>
    </row>
    <row r="314" spans="1:7" ht="15">
      <c r="A314" s="92" t="s">
        <v>1166</v>
      </c>
      <c r="B314" s="92">
        <v>2</v>
      </c>
      <c r="C314" s="130">
        <v>0.015041901619828428</v>
      </c>
      <c r="D314" s="92" t="s">
        <v>1027</v>
      </c>
      <c r="E314" s="92" t="b">
        <v>0</v>
      </c>
      <c r="F314" s="92" t="b">
        <v>0</v>
      </c>
      <c r="G314" s="92" t="b">
        <v>0</v>
      </c>
    </row>
    <row r="315" spans="1:7" ht="15">
      <c r="A315" s="92" t="s">
        <v>1167</v>
      </c>
      <c r="B315" s="92">
        <v>2</v>
      </c>
      <c r="C315" s="130">
        <v>0.015041901619828428</v>
      </c>
      <c r="D315" s="92" t="s">
        <v>1027</v>
      </c>
      <c r="E315" s="92" t="b">
        <v>0</v>
      </c>
      <c r="F315" s="92" t="b">
        <v>0</v>
      </c>
      <c r="G315" s="92" t="b">
        <v>0</v>
      </c>
    </row>
    <row r="316" spans="1:7" ht="15">
      <c r="A316" s="92" t="s">
        <v>1168</v>
      </c>
      <c r="B316" s="92">
        <v>2</v>
      </c>
      <c r="C316" s="130">
        <v>0.015041901619828428</v>
      </c>
      <c r="D316" s="92" t="s">
        <v>1027</v>
      </c>
      <c r="E316" s="92" t="b">
        <v>0</v>
      </c>
      <c r="F316" s="92" t="b">
        <v>0</v>
      </c>
      <c r="G316" s="92" t="b">
        <v>0</v>
      </c>
    </row>
    <row r="317" spans="1:7" ht="15">
      <c r="A317" s="92" t="s">
        <v>1113</v>
      </c>
      <c r="B317" s="92">
        <v>2</v>
      </c>
      <c r="C317" s="130">
        <v>0.015041901619828428</v>
      </c>
      <c r="D317" s="92" t="s">
        <v>1027</v>
      </c>
      <c r="E317" s="92" t="b">
        <v>0</v>
      </c>
      <c r="F317" s="92" t="b">
        <v>0</v>
      </c>
      <c r="G31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2019-08-25T00:14:56Z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